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8_{84AEC28D-2D89-484F-994F-1759BDF0D2FA}" revIDLastSave="0" xr10:uidLastSave="{00000000-0000-0000-0000-000000000000}"/>
  <bookViews>
    <workbookView activeTab="2" firstSheet="2" xr2:uid="{00000000-000D-0000-FFFF-FFFF00000000}" windowHeight="15720" windowWidth="29040" xWindow="-120" yWindow="-120"/>
  </bookViews>
  <sheets>
    <sheet r:id="rId1" name="総括表" sheetId="10"/>
    <sheet r:id="rId2" name="普通会計の状況" sheetId="11"/>
    <sheet r:id="rId3" name="各会計、関係団体の財政状況及び健全化判断比率" sheetId="12"/>
    <sheet r:id="rId4" name="財政比較分析表" sheetId="13"/>
    <sheet r:id="rId5" name="経常経費分析表（経常収支比率の分析）" sheetId="14"/>
    <sheet r:id="rId6" name="経常経費分析表（人件費・公債費・普通建設事業費の分析）" sheetId="15"/>
    <sheet r:id="rId7" name="性質別歳出決算分析表（住民一人当たりのコスト）" sheetId="16"/>
    <sheet r:id="rId8" name="目的別歳出決算分析表（住民一人当たりのコスト）" sheetId="17"/>
    <sheet r:id="rId9" name="実質収支比率等に係る経年分析" sheetId="4"/>
    <sheet r:id="rId10" name="連結実質赤字比率に係る赤字・黒字の構成分析" sheetId="5"/>
    <sheet r:id="rId11" name="実質公債費比率（分子）の構造" sheetId="6"/>
    <sheet r:id="rId12" name="将来負担比率（分子）の構造" sheetId="7"/>
    <sheet r:id="rId13" name="基金残高に係る経年分析" sheetId="8"/>
    <sheet r:id="rId14" name="データシート" sheetId="9"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G35" i="10" l="1"/>
  <c r="BG34" i="10"/>
  <c r="AO38" i="10"/>
  <c r="AO37" i="10"/>
  <c r="AO36" i="10"/>
  <c r="AO35" i="10"/>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C38" i="10"/>
  <c r="BE37" i="10"/>
  <c r="C37" i="10"/>
  <c r="BE36" i="10"/>
  <c r="C36" i="10"/>
  <c r="C34" i="10"/>
  <c r="C35" i="10" s="1"/>
  <c r="U34" i="10" l="1"/>
  <c r="U35" i="10" s="1"/>
  <c r="U36" i="10" s="1"/>
  <c r="U37" i="10" s="1"/>
  <c r="U38" i="10" s="1"/>
  <c r="AM34" i="10"/>
  <c r="AM35" i="10" s="1"/>
  <c r="AM36" i="10" s="1"/>
  <c r="AM37" i="10" s="1"/>
  <c r="AM38"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E34" i="10" l="1"/>
  <c r="BE35" i="10" s="1"/>
  <c r="BW34" i="10"/>
  <c r="BW35" i="10" s="1"/>
  <c r="BW36" i="10" s="1"/>
  <c r="BW37" i="10" s="1"/>
  <c r="BW38" i="10" s="1"/>
  <c r="BW39" i="10" s="1"/>
  <c r="BW40" i="10" s="1"/>
  <c r="CO34" i="10" l="1"/>
  <c r="CO35" i="10" s="1"/>
  <c r="CO36" i="10" s="1"/>
  <c r="CO37" i="10" s="1"/>
</calcChain>
</file>

<file path=xl/sharedStrings.xml><?xml version="1.0" encoding="utf-8"?>
<sst xmlns="http://schemas.openxmlformats.org/spreadsheetml/2006/main" count="1083" uniqueCount="581">
  <si>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</si>
  <si>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</si>
  <si>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</si>
  <si>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</si>
  <si>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</si>
  <si>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</si>
  <si>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</si>
  <si>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</si>
  <si>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</si>
  <si>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</si>
  <si>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</si>
  <si>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</si>
  <si>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</si>
  <si>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</si>
  <si>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</si>
  <si>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</si>
  <si>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</si>
  <si>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</si>
  <si>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</si>
  <si>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</si>
  <si>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</si>
  <si>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</si>
  <si>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</si>
  <si>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</si>
  <si>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</si>
  <si>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</si>
  <si>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</si>
  <si>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</si>
  <si>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</si>
  <si>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</si>
  <si>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</si>
  <si>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</si>
  <si>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</si>
  <si>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</si>
  <si>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</si>
  <si>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</si>
  <si>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</si>
  <si>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</si>
  <si>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</si>
  <si>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</si>
  <si>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</si>
  <si>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</si>
  <si>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</si>
  <si>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</si>
  <si>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</si>
  <si>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</si>
  <si>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</si>
  <si>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</si>
  <si>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</si>
  <si>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(当該欄に積立額が多い上位５基金の基金名を入力して下さい(R06年度末現在))</t>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</si>
  <si>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</si>
  <si>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</si>
  <si>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</si>
  <si>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</si>
  <si>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</si>
  <si>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</si>
  <si>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</si>
  <si>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</si>
  <si>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</si>
  <si>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</si>
  <si>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</si>
  <si>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</si>
  <si>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</si>
  <si>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</si>
  <si>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</si>
  <si>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</si>
  <si>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</si>
  <si>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</si>
  <si>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</si>
  <si>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</si>
  <si>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</si>
  <si>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</si>
  <si>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</si>
  <si>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</si>
  <si>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</si>
  <si>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</si>
  <si>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</si>
  <si>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</si>
  <si>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</si>
  <si>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</si>
  <si>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</si>
  <si>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</si>
  <si>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中核市</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</si>
  <si>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</si>
  <si>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</si>
  <si>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</si>
  <si>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</si>
  <si>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</si>
  <si>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</si>
  <si>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</si>
  <si>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</si>
  <si>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</si>
  <si>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</si>
  <si>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</si>
  <si>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</si>
  <si>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青森市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</si>
  <si>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</si>
  <si>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</si>
  <si>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</si>
  <si>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</si>
  <si>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</si>
  <si>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</si>
  <si>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</si>
  <si>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</si>
  <si>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</si>
  <si>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</si>
  <si>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</si>
  <si>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</si>
  <si>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</si>
  <si>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</si>
  <si>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</si>
  <si>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</si>
  <si>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</si>
  <si>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</si>
  <si>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</si>
  <si>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</si>
  <si>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</si>
  <si>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</si>
  <si>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</si>
  <si>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</si>
  <si>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</si>
  <si>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</si>
  <si>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</si>
  <si>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</si>
  <si>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</si>
  <si>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</si>
  <si>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</si>
  <si>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</si>
  <si>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</si>
  <si>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</si>
  <si>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</si>
  <si>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</si>
  <si>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</si>
  <si>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</si>
  <si>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</si>
  <si>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</si>
  <si>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</si>
  <si>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</si>
  <si>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</si>
  <si>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</si>
  <si>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</si>
  <si>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</si>
  <si>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</si>
  <si>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25"/>
  </si>
  <si>
    <t>病院事業会計</t>
    <phoneticPr fontId="5"/>
  </si>
  <si>
    <t>うち日本人(％)</t>
    <phoneticPr fontId="5"/>
  </si>
  <si>
    <t>-1.6</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</si>
  <si>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</si>
  <si>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</si>
  <si>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</si>
  <si>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</si>
  <si>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自動車運送事業会計</t>
    <phoneticPr fontId="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</si>
  <si>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</si>
  <si>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</si>
  <si>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</si>
  <si>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</si>
  <si>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</si>
  <si>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</si>
  <si>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</si>
  <si>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</si>
  <si>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</si>
  <si>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</si>
  <si>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</si>
  <si>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</si>
  <si>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</si>
  <si>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</si>
  <si>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</si>
  <si>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</si>
  <si>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</si>
  <si>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</si>
  <si>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</si>
  <si>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</si>
  <si>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</si>
  <si>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</si>
  <si>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</si>
  <si>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</si>
  <si>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</si>
  <si>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</si>
  <si>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</si>
  <si>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</si>
  <si>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</si>
  <si>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</si>
  <si>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</si>
  <si>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</si>
  <si>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</si>
  <si>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</si>
  <si>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</si>
  <si>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</si>
  <si>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</si>
  <si>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</si>
  <si>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</si>
  <si>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</si>
  <si>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</si>
  <si>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</si>
  <si>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</si>
  <si>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</si>
  <si>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</si>
  <si>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</si>
  <si>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</si>
  <si>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</si>
  <si>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</si>
  <si>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</si>
  <si>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</si>
  <si>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</si>
  <si>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</si>
  <si>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</si>
  <si>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青森県青森市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</si>
  <si>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</si>
  <si>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</si>
  <si>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</si>
  <si>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</si>
  <si>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</si>
  <si>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</si>
  <si>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</si>
  <si>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</si>
  <si>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</si>
  <si>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</si>
  <si>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</si>
  <si>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</si>
  <si>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</si>
  <si>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</si>
  <si>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</si>
  <si>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</si>
  <si>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</si>
  <si>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</si>
  <si>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</si>
  <si>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</si>
  <si>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</si>
  <si>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</si>
  <si>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</si>
  <si>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</si>
  <si>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</si>
  <si>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</si>
  <si>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</si>
  <si>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</si>
  <si>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</si>
  <si>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</si>
  <si>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</si>
  <si>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</si>
  <si>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</si>
  <si>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</si>
  <si>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</si>
  <si>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</si>
  <si>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</si>
  <si>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</si>
  <si>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</si>
  <si>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</si>
  <si>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</si>
  <si>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</si>
  <si>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</si>
  <si>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</si>
  <si>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</si>
  <si>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</si>
  <si>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</si>
  <si>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</si>
  <si>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</si>
  <si>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</si>
  <si>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</si>
  <si>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</si>
  <si>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</si>
  <si>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</si>
  <si>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</si>
  <si>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</si>
  <si>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</si>
  <si>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</si>
  <si>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</si>
  <si>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</si>
  <si>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</si>
  <si>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</si>
  <si>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</si>
  <si>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</si>
  <si>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</si>
  <si>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</si>
  <si>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</si>
  <si>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</si>
  <si>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</si>
  <si>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</si>
  <si>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</si>
  <si>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</si>
  <si>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</si>
  <si>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</si>
  <si>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</si>
  <si>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</si>
  <si>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</si>
  <si>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</si>
  <si>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</si>
  <si>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</si>
  <si>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</si>
  <si>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</si>
  <si>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</si>
  <si>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</si>
  <si>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</si>
  <si>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</si>
  <si>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</si>
  <si>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</si>
  <si>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</si>
  <si>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</si>
  <si>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</si>
  <si>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</si>
  <si>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</si>
  <si>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</si>
  <si>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</si>
  <si>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</si>
  <si>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</si>
  <si>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</si>
  <si>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</si>
  <si>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</si>
  <si>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</si>
  <si>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</si>
  <si>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</si>
  <si>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</si>
  <si>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</si>
  <si>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</si>
  <si>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</si>
  <si>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</si>
  <si>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</si>
  <si>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</si>
  <si>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</si>
  <si>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</si>
  <si>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</si>
  <si>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</si>
  <si>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</si>
  <si>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</si>
  <si>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</si>
  <si>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</si>
  <si>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</si>
  <si>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</si>
  <si>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</si>
  <si>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</si>
  <si>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</si>
  <si>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交通</t>
    <phoneticPr fontId="5"/>
  </si>
  <si>
    <t>被保険者数(人)</t>
  </si>
  <si>
    <t>　積立金</t>
    <phoneticPr fontId="5"/>
  </si>
  <si>
    <t>　うち臨時財政対策債</t>
    <phoneticPr fontId="5"/>
  </si>
  <si>
    <t>市場</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</si>
  <si>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</si>
  <si>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</si>
  <si>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</si>
  <si>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</si>
  <si>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</si>
  <si>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</si>
  <si>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</si>
  <si>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</si>
  <si>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</si>
  <si>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</si>
  <si>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</si>
  <si>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</si>
  <si>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</si>
  <si>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</si>
  <si>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</si>
  <si>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</si>
  <si>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</si>
  <si>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</si>
  <si>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</si>
  <si>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</si>
  <si>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</si>
  <si>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</si>
  <si>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青森県青森市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</si>
  <si>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</si>
  <si>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</si>
  <si>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</si>
  <si>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</si>
  <si>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</si>
  <si>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</si>
  <si>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</si>
  <si>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</si>
  <si>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</si>
  <si>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</si>
  <si>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</si>
  <si>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</si>
  <si>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</si>
  <si>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</si>
  <si>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</si>
  <si>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</si>
  <si>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</si>
  <si>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</si>
  <si>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</si>
  <si>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</si>
  <si>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</si>
  <si>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</si>
  <si>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</si>
  <si>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</si>
  <si>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</si>
  <si>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</si>
  <si>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</si>
  <si>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</si>
  <si>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</si>
  <si>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</si>
  <si>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</si>
  <si>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</si>
  <si>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</si>
  <si>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</si>
  <si>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競輪事業特別会計</t>
    <phoneticPr fontId="5"/>
  </si>
  <si>
    <t>国民健康保険事業特別会計</t>
    <phoneticPr fontId="5"/>
  </si>
  <si>
    <t>介護保険事業特別会計</t>
    <phoneticPr fontId="5"/>
  </si>
  <si>
    <t>後期高齢者医療特別会計</t>
    <phoneticPr fontId="5"/>
  </si>
  <si>
    <t>駐車場事業特別会計</t>
    <phoneticPr fontId="5"/>
  </si>
  <si>
    <t>法適用企業</t>
    <phoneticPr fontId="5"/>
  </si>
  <si>
    <t>水道事業会計</t>
    <phoneticPr fontId="5"/>
  </si>
  <si>
    <t>下水道事業会計</t>
    <phoneticPr fontId="5"/>
  </si>
  <si>
    <t>農業集落排水事業会計</t>
    <phoneticPr fontId="5"/>
  </si>
  <si>
    <t>卸売市場事業特別会計</t>
    <phoneticPr fontId="5"/>
  </si>
  <si>
    <t>法非適用企業</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</si>
  <si>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</si>
  <si>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</si>
  <si>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</si>
  <si>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</si>
  <si>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</si>
  <si>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</si>
  <si>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</si>
  <si>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</si>
  <si>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</si>
  <si>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</si>
  <si>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</si>
  <si>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</si>
  <si>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</si>
  <si>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</si>
  <si>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</si>
  <si>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</si>
  <si>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</si>
  <si>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</si>
  <si>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</si>
  <si>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</si>
  <si>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</si>
  <si>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</si>
  <si>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</si>
  <si>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</si>
  <si>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</si>
  <si>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</si>
  <si>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</si>
  <si>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</si>
  <si>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</si>
  <si>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</si>
  <si>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</si>
  <si>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</si>
  <si>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</si>
  <si>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</si>
  <si>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</si>
  <si>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</si>
  <si>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</si>
  <si>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</si>
  <si>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</si>
  <si>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</si>
  <si>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</si>
  <si>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</si>
  <si>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</si>
  <si>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</si>
  <si>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</si>
  <si>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</si>
  <si>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</si>
  <si>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</si>
  <si>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</si>
  <si>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</si>
  <si>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</si>
  <si>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</si>
  <si>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</si>
  <si>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</si>
  <si>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</si>
  <si>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</si>
  <si>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</si>
  <si>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</si>
  <si>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</si>
  <si>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</si>
  <si>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</si>
  <si>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</si>
  <si>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</si>
  <si>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</si>
  <si>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</si>
  <si>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</si>
  <si>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</si>
  <si>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</si>
  <si>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</si>
  <si>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</si>
  <si>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</si>
  <si>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</si>
  <si>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</si>
  <si>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</si>
  <si>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</si>
  <si>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</si>
  <si>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</si>
  <si>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</si>
  <si>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</si>
  <si>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</si>
  <si>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</si>
  <si>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</si>
  <si>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</si>
  <si>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</si>
  <si>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</si>
  <si>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</si>
  <si>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</si>
  <si>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</si>
  <si>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</si>
  <si>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</si>
  <si>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</si>
  <si>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</si>
  <si>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</si>
  <si>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</si>
  <si>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</si>
  <si>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</si>
  <si>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</si>
  <si>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</si>
  <si>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</si>
  <si>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</si>
  <si>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</si>
  <si>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</si>
  <si>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</si>
  <si>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</si>
  <si>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</si>
  <si>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</si>
  <si>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</si>
  <si>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</si>
  <si>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</si>
  <si>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</si>
  <si>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</si>
  <si>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</si>
  <si>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</si>
  <si>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</si>
  <si>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</si>
  <si>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</si>
  <si>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</si>
  <si>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</si>
  <si>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</si>
  <si>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</si>
  <si>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</si>
  <si>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</si>
  <si>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</si>
  <si>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</si>
  <si>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</si>
  <si>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</si>
  <si>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</si>
  <si>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</si>
  <si>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</si>
  <si>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</si>
  <si>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</si>
  <si>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</si>
  <si>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</si>
  <si>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</si>
  <si>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</si>
  <si>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</si>
  <si>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0.93</t>
  </si>
  <si>
    <t>▲ 1.80</t>
  </si>
  <si>
    <t>▲ 2.84</t>
  </si>
  <si>
    <t>▲ 9.88</t>
  </si>
  <si>
    <t>病院事業会計</t>
  </si>
  <si>
    <t>▲ 1.49</t>
  </si>
  <si>
    <t>▲ 0.27</t>
  </si>
  <si>
    <t>▲ 0.06</t>
  </si>
  <si>
    <t>▲ 0.48</t>
  </si>
  <si>
    <t>▲ 1.75</t>
  </si>
  <si>
    <t>自動車運送事業会計</t>
  </si>
  <si>
    <t>▲ 0.22</t>
  </si>
  <si>
    <t>▲ 0.20</t>
  </si>
  <si>
    <t>▲ 0.18</t>
  </si>
  <si>
    <t>▲ 0.16</t>
  </si>
  <si>
    <t>母子父子寡婦福祉資金貸付金特別会計</t>
  </si>
  <si>
    <t>▲ 0.01</t>
  </si>
  <si>
    <t>▲ 0.03</t>
  </si>
  <si>
    <t>水道事業会計</t>
  </si>
  <si>
    <t>一般会計</t>
  </si>
  <si>
    <t>介護保険事業特別会計</t>
  </si>
  <si>
    <t>後期高齢者医療特別会計</t>
  </si>
  <si>
    <t>国民健康保険事業特別会計</t>
  </si>
  <si>
    <t>その他会計（赤字）</t>
  </si>
  <si>
    <t>その他会計（黒字）</t>
  </si>
  <si>
    <t>R02</t>
    <phoneticPr fontId="5"/>
  </si>
  <si>
    <t>R03</t>
    <phoneticPr fontId="5"/>
  </si>
  <si>
    <t>R04</t>
    <phoneticPr fontId="5"/>
  </si>
  <si>
    <t>R05</t>
    <phoneticPr fontId="5"/>
  </si>
  <si>
    <t>R06</t>
    <phoneticPr fontId="5"/>
  </si>
  <si>
    <t>一般財団法人青森市文化観光振興財団</t>
  </si>
  <si>
    <t>株式会社アップルヒル</t>
  </si>
  <si>
    <t>公益財団法人青森学術文化振興財団</t>
  </si>
  <si>
    <t>公立大学法人青森公立大学</t>
  </si>
  <si>
    <t>青森地域広域事務組合</t>
    <rPh sb="0" eb="2">
      <t>アオモリ</t>
    </rPh>
    <rPh sb="2" eb="4">
      <t>チイキ</t>
    </rPh>
    <rPh sb="4" eb="6">
      <t>コウイキ</t>
    </rPh>
    <rPh sb="6" eb="8">
      <t>ジム</t>
    </rPh>
    <rPh sb="8" eb="10">
      <t>クミアイ</t>
    </rPh>
    <phoneticPr fontId="10"/>
  </si>
  <si>
    <t>津軽広域水道企業団津軽事業部</t>
    <rPh sb="0" eb="2">
      <t>ツガル</t>
    </rPh>
    <rPh sb="2" eb="4">
      <t>コウイキ</t>
    </rPh>
    <rPh sb="4" eb="6">
      <t>スイドウ</t>
    </rPh>
    <rPh sb="6" eb="8">
      <t>キギョウ</t>
    </rPh>
    <rPh sb="8" eb="9">
      <t>ダン</t>
    </rPh>
    <rPh sb="9" eb="11">
      <t>ツガル</t>
    </rPh>
    <rPh sb="11" eb="13">
      <t>ジギョウ</t>
    </rPh>
    <rPh sb="13" eb="14">
      <t>ブ</t>
    </rPh>
    <phoneticPr fontId="10"/>
  </si>
  <si>
    <t>黒石地区清掃施設組合</t>
    <rPh sb="0" eb="2">
      <t>クロイシ</t>
    </rPh>
    <rPh sb="2" eb="4">
      <t>チク</t>
    </rPh>
    <rPh sb="4" eb="6">
      <t>セイソウ</t>
    </rPh>
    <rPh sb="6" eb="8">
      <t>シセツ</t>
    </rPh>
    <rPh sb="8" eb="10">
      <t>クミアイ</t>
    </rPh>
    <phoneticPr fontId="10"/>
  </si>
  <si>
    <t>青森県市長会館管理組合</t>
    <rPh sb="0" eb="3">
      <t>アオモリケン</t>
    </rPh>
    <rPh sb="3" eb="5">
      <t>シチョウ</t>
    </rPh>
    <rPh sb="5" eb="7">
      <t>カイカン</t>
    </rPh>
    <rPh sb="7" eb="9">
      <t>カンリ</t>
    </rPh>
    <rPh sb="9" eb="11">
      <t>クミアイ</t>
    </rPh>
    <phoneticPr fontId="10"/>
  </si>
  <si>
    <t>青森県交通災害共済組合</t>
    <rPh sb="0" eb="3">
      <t>アオモリケン</t>
    </rPh>
    <rPh sb="3" eb="5">
      <t>コウツウ</t>
    </rPh>
    <rPh sb="5" eb="7">
      <t>サイガイ</t>
    </rPh>
    <rPh sb="7" eb="9">
      <t>キョウサイ</t>
    </rPh>
    <rPh sb="9" eb="11">
      <t>クミアイ</t>
    </rPh>
    <phoneticPr fontId="10"/>
  </si>
  <si>
    <t>法適用企業</t>
  </si>
  <si>
    <t>青森県後期高齢者医療広域連合（一般会計）</t>
    <rPh sb="0" eb="3">
      <t>アオモリケン</t>
    </rPh>
    <rPh sb="3" eb="5">
      <t>コウキ</t>
    </rPh>
    <rPh sb="5" eb="7">
      <t>コウレイ</t>
    </rPh>
    <rPh sb="7" eb="8">
      <t>シャ</t>
    </rPh>
    <rPh sb="8" eb="10">
      <t>イリョウ</t>
    </rPh>
    <rPh sb="10" eb="12">
      <t>コウイキ</t>
    </rPh>
    <rPh sb="12" eb="14">
      <t>レンゴウ</t>
    </rPh>
    <rPh sb="15" eb="17">
      <t>イッパン</t>
    </rPh>
    <rPh sb="17" eb="19">
      <t>カイケイ</t>
    </rPh>
    <phoneticPr fontId="10"/>
  </si>
  <si>
    <t>青森県後期高齢者医療広域連合（特別会計）</t>
    <rPh sb="0" eb="3">
      <t>アオモリケン</t>
    </rPh>
    <rPh sb="3" eb="5">
      <t>コウキ</t>
    </rPh>
    <rPh sb="5" eb="7">
      <t>コウレイ</t>
    </rPh>
    <rPh sb="7" eb="8">
      <t>シャ</t>
    </rPh>
    <rPh sb="8" eb="10">
      <t>イリョウ</t>
    </rPh>
    <rPh sb="10" eb="12">
      <t>コウイキ</t>
    </rPh>
    <rPh sb="12" eb="14">
      <t>レンゴウ</t>
    </rPh>
    <rPh sb="15" eb="17">
      <t>トクベツ</t>
    </rPh>
    <rPh sb="17" eb="19">
      <t>カイケイ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</si>
</sst>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xf numFmtId="177" fontId="34" fillId="8" borderId="130" xfId="12" applyNumberFormat="1" applyFont="1" applyFill="1" applyBorder="1" applyAlignment="1" applyProtection="1">
      <alignment horizontal="right" vertical="center" shrinkToFit="1"/>
      <protection locked="0"/>
    </xf>
    <xf numFmtId="177" fontId="34" fillId="8" borderId="184" xfId="12" applyNumberFormat="1" applyFont="1" applyFill="1" applyBorder="1" applyAlignment="1" applyProtection="1">
      <alignment horizontal="right" vertical="center" shrinkToFit="1"/>
      <protection locked="0"/>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52191</c:v>
                </c:pt>
                <c:pt idx="1">
                  <c:v>48105</c:v>
                </c:pt>
                <c:pt idx="2">
                  <c:v>47446</c:v>
                </c:pt>
                <c:pt idx="3">
                  <c:v>48387</c:v>
                </c:pt>
                <c:pt idx="4">
                  <c:v>49684</c:v>
                </c:pt>
              </c:numCache>
            </c:numRef>
          </c:val>
          <c:smooth val="0"/>
          <c:extLst>
            <c:ext xmlns:c16="http://schemas.microsoft.com/office/drawing/2014/chart" uri="{C3380CC4-5D6E-409C-BE32-E72D297353CC}">
              <c16:uniqueId val="{00000000-D488-4498-A50F-418016CC255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36971</c:v>
                </c:pt>
                <c:pt idx="1">
                  <c:v>41327</c:v>
                </c:pt>
                <c:pt idx="2">
                  <c:v>33118</c:v>
                </c:pt>
                <c:pt idx="3">
                  <c:v>52205</c:v>
                </c:pt>
                <c:pt idx="4">
                  <c:v>25035</c:v>
                </c:pt>
              </c:numCache>
            </c:numRef>
          </c:val>
          <c:smooth val="0"/>
          <c:extLst>
            <c:ext xmlns:c16="http://schemas.microsoft.com/office/drawing/2014/chart" uri="{C3380CC4-5D6E-409C-BE32-E72D297353CC}">
              <c16:uniqueId val="{00000001-D488-4498-A50F-418016CC255B}"/>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3.54</c:v>
                </c:pt>
                <c:pt idx="1">
                  <c:v>7.01</c:v>
                </c:pt>
                <c:pt idx="2">
                  <c:v>7.57</c:v>
                </c:pt>
                <c:pt idx="3">
                  <c:v>8.73</c:v>
                </c:pt>
                <c:pt idx="4">
                  <c:v>5.17</c:v>
                </c:pt>
              </c:numCache>
            </c:numRef>
          </c:val>
          <c:extLst>
            <c:ext xmlns:c16="http://schemas.microsoft.com/office/drawing/2014/chart" uri="{C3380CC4-5D6E-409C-BE32-E72D297353CC}">
              <c16:uniqueId val="{00000000-8E63-487A-B45E-79579B25922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5.54</c:v>
                </c:pt>
                <c:pt idx="1">
                  <c:v>6.6</c:v>
                </c:pt>
                <c:pt idx="2">
                  <c:v>8.2100000000000009</c:v>
                </c:pt>
                <c:pt idx="3">
                  <c:v>7.76</c:v>
                </c:pt>
                <c:pt idx="4">
                  <c:v>5.61</c:v>
                </c:pt>
              </c:numCache>
            </c:numRef>
          </c:val>
          <c:extLst>
            <c:ext xmlns:c16="http://schemas.microsoft.com/office/drawing/2014/chart" uri="{C3380CC4-5D6E-409C-BE32-E72D297353CC}">
              <c16:uniqueId val="{00000001-8E63-487A-B45E-79579B259227}"/>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-0.93</c:v>
                </c:pt>
                <c:pt idx="1">
                  <c:v>2.95</c:v>
                </c:pt>
                <c:pt idx="2">
                  <c:v>-1.8</c:v>
                </c:pt>
                <c:pt idx="3">
                  <c:v>-2.84</c:v>
                </c:pt>
                <c:pt idx="4">
                  <c:v>-9.8800000000000008</c:v>
                </c:pt>
              </c:numCache>
            </c:numRef>
          </c:val>
          <c:smooth val="0"/>
          <c:extLst>
            <c:ext xmlns:c16="http://schemas.microsoft.com/office/drawing/2014/chart" uri="{C3380CC4-5D6E-409C-BE32-E72D297353CC}">
              <c16:uniqueId val="{00000002-8E63-487A-B45E-79579B259227}"/>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0.86</c:v>
                </c:pt>
                <c:pt idx="2">
                  <c:v>#N/A</c:v>
                </c:pt>
                <c:pt idx="3">
                  <c:v>0.64</c:v>
                </c:pt>
                <c:pt idx="4">
                  <c:v>#N/A</c:v>
                </c:pt>
                <c:pt idx="5">
                  <c:v>0.66</c:v>
                </c:pt>
                <c:pt idx="6">
                  <c:v>#N/A</c:v>
                </c:pt>
                <c:pt idx="7">
                  <c:v>0.14000000000000001</c:v>
                </c:pt>
                <c:pt idx="8">
                  <c:v>#N/A</c:v>
                </c:pt>
                <c:pt idx="9">
                  <c:v>0.09</c:v>
                </c:pt>
              </c:numCache>
            </c:numRef>
          </c:val>
          <c:extLst>
            <c:ext xmlns:c16="http://schemas.microsoft.com/office/drawing/2014/chart" uri="{C3380CC4-5D6E-409C-BE32-E72D297353CC}">
              <c16:uniqueId val="{00000000-1C72-4BD2-BAEB-877FB42D8859}"/>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C72-4BD2-BAEB-877FB42D8859}"/>
            </c:ext>
          </c:extLst>
        </c:ser>
        <c:ser>
          <c:idx val="2"/>
          <c:order val="2"/>
          <c:tx>
            <c:strRef>
              <c:f>データシート!$A$29</c:f>
              <c:strCache>
                <c:ptCount val="1"/>
                <c:pt idx="0">
                  <c:v>国民健康保険事業特別会計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0.1</c:v>
                </c:pt>
                <c:pt idx="2">
                  <c:v>#N/A</c:v>
                </c:pt>
                <c:pt idx="3">
                  <c:v>0.03</c:v>
                </c:pt>
                <c:pt idx="4">
                  <c:v>#N/A</c:v>
                </c:pt>
                <c:pt idx="5">
                  <c:v>0.03</c:v>
                </c:pt>
                <c:pt idx="6">
                  <c:v>#N/A</c:v>
                </c:pt>
                <c:pt idx="7">
                  <c:v>0.12</c:v>
                </c:pt>
                <c:pt idx="8">
                  <c:v>#N/A</c:v>
                </c:pt>
                <c:pt idx="9">
                  <c:v>0.08</c:v>
                </c:pt>
              </c:numCache>
            </c:numRef>
          </c:val>
          <c:extLst>
            <c:ext xmlns:c16="http://schemas.microsoft.com/office/drawing/2014/chart" uri="{C3380CC4-5D6E-409C-BE32-E72D297353CC}">
              <c16:uniqueId val="{00000002-1C72-4BD2-BAEB-877FB42D8859}"/>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0.09</c:v>
                </c:pt>
                <c:pt idx="2">
                  <c:v>#N/A</c:v>
                </c:pt>
                <c:pt idx="3">
                  <c:v>0.09</c:v>
                </c:pt>
                <c:pt idx="4">
                  <c:v>#N/A</c:v>
                </c:pt>
                <c:pt idx="5">
                  <c:v>0.14000000000000001</c:v>
                </c:pt>
                <c:pt idx="6">
                  <c:v>#N/A</c:v>
                </c:pt>
                <c:pt idx="7">
                  <c:v>0.13</c:v>
                </c:pt>
                <c:pt idx="8">
                  <c:v>#N/A</c:v>
                </c:pt>
                <c:pt idx="9">
                  <c:v>0.16</c:v>
                </c:pt>
              </c:numCache>
            </c:numRef>
          </c:val>
          <c:extLst>
            <c:ext xmlns:c16="http://schemas.microsoft.com/office/drawing/2014/chart" uri="{C3380CC4-5D6E-409C-BE32-E72D297353CC}">
              <c16:uniqueId val="{00000003-1C72-4BD2-BAEB-877FB42D8859}"/>
            </c:ext>
          </c:extLst>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0.46</c:v>
                </c:pt>
                <c:pt idx="2">
                  <c:v>#N/A</c:v>
                </c:pt>
                <c:pt idx="3">
                  <c:v>0.54</c:v>
                </c:pt>
                <c:pt idx="4">
                  <c:v>#N/A</c:v>
                </c:pt>
                <c:pt idx="5">
                  <c:v>0.61</c:v>
                </c:pt>
                <c:pt idx="6">
                  <c:v>#N/A</c:v>
                </c:pt>
                <c:pt idx="7">
                  <c:v>0.2</c:v>
                </c:pt>
                <c:pt idx="8">
                  <c:v>#N/A</c:v>
                </c:pt>
                <c:pt idx="9">
                  <c:v>0.9</c:v>
                </c:pt>
              </c:numCache>
            </c:numRef>
          </c:val>
          <c:extLst>
            <c:ext xmlns:c16="http://schemas.microsoft.com/office/drawing/2014/chart" uri="{C3380CC4-5D6E-409C-BE32-E72D297353CC}">
              <c16:uniqueId val="{00000004-1C72-4BD2-BAEB-877FB42D8859}"/>
            </c:ext>
          </c:extLst>
        </c:ser>
        <c:ser>
          <c:idx val="5"/>
          <c:order val="5"/>
          <c:tx>
            <c:strRef>
              <c:f>データシート!$A$32</c:f>
              <c:strCache>
                <c:ptCount val="1"/>
                <c:pt idx="0">
                  <c:v>一般会計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3.54</c:v>
                </c:pt>
                <c:pt idx="2">
                  <c:v>#N/A</c:v>
                </c:pt>
                <c:pt idx="3">
                  <c:v>7</c:v>
                </c:pt>
                <c:pt idx="4">
                  <c:v>#N/A</c:v>
                </c:pt>
                <c:pt idx="5">
                  <c:v>7.58</c:v>
                </c:pt>
                <c:pt idx="6">
                  <c:v>#N/A</c:v>
                </c:pt>
                <c:pt idx="7">
                  <c:v>8.76</c:v>
                </c:pt>
                <c:pt idx="8">
                  <c:v>#N/A</c:v>
                </c:pt>
                <c:pt idx="9">
                  <c:v>5.21</c:v>
                </c:pt>
              </c:numCache>
            </c:numRef>
          </c:val>
          <c:extLst>
            <c:ext xmlns:c16="http://schemas.microsoft.com/office/drawing/2014/chart" uri="{C3380CC4-5D6E-409C-BE32-E72D297353CC}">
              <c16:uniqueId val="{00000005-1C72-4BD2-BAEB-877FB42D8859}"/>
            </c:ext>
          </c:extLst>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9.82</c:v>
                </c:pt>
                <c:pt idx="2">
                  <c:v>#N/A</c:v>
                </c:pt>
                <c:pt idx="3">
                  <c:v>7.47</c:v>
                </c:pt>
                <c:pt idx="4">
                  <c:v>#N/A</c:v>
                </c:pt>
                <c:pt idx="5">
                  <c:v>7.84</c:v>
                </c:pt>
                <c:pt idx="6">
                  <c:v>#N/A</c:v>
                </c:pt>
                <c:pt idx="7">
                  <c:v>7.85</c:v>
                </c:pt>
                <c:pt idx="8">
                  <c:v>#N/A</c:v>
                </c:pt>
                <c:pt idx="9">
                  <c:v>6.57</c:v>
                </c:pt>
              </c:numCache>
            </c:numRef>
          </c:val>
          <c:extLst>
            <c:ext xmlns:c16="http://schemas.microsoft.com/office/drawing/2014/chart" uri="{C3380CC4-5D6E-409C-BE32-E72D297353CC}">
              <c16:uniqueId val="{00000006-1C72-4BD2-BAEB-877FB42D8859}"/>
            </c:ext>
          </c:extLst>
        </c:ser>
        <c:ser>
          <c:idx val="7"/>
          <c:order val="7"/>
          <c:tx>
            <c:strRef>
              <c:f>データシート!$A$34</c:f>
              <c:strCache>
                <c:ptCount val="1"/>
                <c:pt idx="0">
                  <c:v>母子父子寡婦福祉資金貸付金特別会計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c:v>
                </c:pt>
                <c:pt idx="2">
                  <c:v>#N/A</c:v>
                </c:pt>
                <c:pt idx="3">
                  <c:v>0</c:v>
                </c:pt>
                <c:pt idx="4">
                  <c:v>0.01</c:v>
                </c:pt>
                <c:pt idx="5">
                  <c:v>#N/A</c:v>
                </c:pt>
                <c:pt idx="6">
                  <c:v>0.03</c:v>
                </c:pt>
                <c:pt idx="7">
                  <c:v>#N/A</c:v>
                </c:pt>
                <c:pt idx="8">
                  <c:v>0.03</c:v>
                </c:pt>
                <c:pt idx="9">
                  <c:v>#N/A</c:v>
                </c:pt>
              </c:numCache>
            </c:numRef>
          </c:val>
          <c:extLst>
            <c:ext xmlns:c16="http://schemas.microsoft.com/office/drawing/2014/chart" uri="{C3380CC4-5D6E-409C-BE32-E72D297353CC}">
              <c16:uniqueId val="{00000007-1C72-4BD2-BAEB-877FB42D8859}"/>
            </c:ext>
          </c:extLst>
        </c:ser>
        <c:ser>
          <c:idx val="8"/>
          <c:order val="8"/>
          <c:tx>
            <c:strRef>
              <c:f>データシート!$A$35</c:f>
              <c:strCache>
                <c:ptCount val="1"/>
                <c:pt idx="0">
                  <c:v>自動車運送事業会計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0.22</c:v>
                </c:pt>
                <c:pt idx="1">
                  <c:v>#N/A</c:v>
                </c:pt>
                <c:pt idx="2">
                  <c:v>0.2</c:v>
                </c:pt>
                <c:pt idx="3">
                  <c:v>#N/A</c:v>
                </c:pt>
                <c:pt idx="4">
                  <c:v>0.18</c:v>
                </c:pt>
                <c:pt idx="5">
                  <c:v>#N/A</c:v>
                </c:pt>
                <c:pt idx="6">
                  <c:v>0.16</c:v>
                </c:pt>
                <c:pt idx="7">
                  <c:v>#N/A</c:v>
                </c:pt>
                <c:pt idx="8">
                  <c:v>0.16</c:v>
                </c:pt>
                <c:pt idx="9">
                  <c:v>#N/A</c:v>
                </c:pt>
              </c:numCache>
            </c:numRef>
          </c:val>
          <c:extLst>
            <c:ext xmlns:c16="http://schemas.microsoft.com/office/drawing/2014/chart" uri="{C3380CC4-5D6E-409C-BE32-E72D297353CC}">
              <c16:uniqueId val="{00000008-1C72-4BD2-BAEB-877FB42D8859}"/>
            </c:ext>
          </c:extLst>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1.49</c:v>
                </c:pt>
                <c:pt idx="1">
                  <c:v>#N/A</c:v>
                </c:pt>
                <c:pt idx="2">
                  <c:v>0.27</c:v>
                </c:pt>
                <c:pt idx="3">
                  <c:v>#N/A</c:v>
                </c:pt>
                <c:pt idx="4">
                  <c:v>0.06</c:v>
                </c:pt>
                <c:pt idx="5">
                  <c:v>#N/A</c:v>
                </c:pt>
                <c:pt idx="6">
                  <c:v>0.48</c:v>
                </c:pt>
                <c:pt idx="7">
                  <c:v>#N/A</c:v>
                </c:pt>
                <c:pt idx="8">
                  <c:v>1.75</c:v>
                </c:pt>
                <c:pt idx="9">
                  <c:v>#N/A</c:v>
                </c:pt>
              </c:numCache>
            </c:numRef>
          </c:val>
          <c:extLst>
            <c:ext xmlns:c16="http://schemas.microsoft.com/office/drawing/2014/chart" uri="{C3380CC4-5D6E-409C-BE32-E72D297353CC}">
              <c16:uniqueId val="{00000009-1C72-4BD2-BAEB-877FB42D8859}"/>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10011</c:v>
                </c:pt>
                <c:pt idx="5">
                  <c:v>9708</c:v>
                </c:pt>
                <c:pt idx="8">
                  <c:v>9694</c:v>
                </c:pt>
                <c:pt idx="11">
                  <c:v>9816</c:v>
                </c:pt>
                <c:pt idx="14">
                  <c:v>9786</c:v>
                </c:pt>
              </c:numCache>
            </c:numRef>
          </c:val>
          <c:extLst>
            <c:ext xmlns:c16="http://schemas.microsoft.com/office/drawing/2014/chart" uri="{C3380CC4-5D6E-409C-BE32-E72D297353CC}">
              <c16:uniqueId val="{00000000-8AC9-4718-AACE-4D95CB8C34C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8AC9-4718-AACE-4D95CB8C34C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53</c:v>
                </c:pt>
                <c:pt idx="3">
                  <c:v>63</c:v>
                </c:pt>
                <c:pt idx="6">
                  <c:v>62</c:v>
                </c:pt>
                <c:pt idx="9">
                  <c:v>51</c:v>
                </c:pt>
                <c:pt idx="12">
                  <c:v>40</c:v>
                </c:pt>
              </c:numCache>
            </c:numRef>
          </c:val>
          <c:extLst>
            <c:ext xmlns:c16="http://schemas.microsoft.com/office/drawing/2014/chart" uri="{C3380CC4-5D6E-409C-BE32-E72D297353CC}">
              <c16:uniqueId val="{00000002-8AC9-4718-AACE-4D95CB8C34C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206</c:v>
                </c:pt>
                <c:pt idx="3">
                  <c:v>217</c:v>
                </c:pt>
                <c:pt idx="6">
                  <c:v>203</c:v>
                </c:pt>
                <c:pt idx="9">
                  <c:v>194</c:v>
                </c:pt>
                <c:pt idx="12">
                  <c:v>366</c:v>
                </c:pt>
              </c:numCache>
            </c:numRef>
          </c:val>
          <c:extLst>
            <c:ext xmlns:c16="http://schemas.microsoft.com/office/drawing/2014/chart" uri="{C3380CC4-5D6E-409C-BE32-E72D297353CC}">
              <c16:uniqueId val="{00000003-8AC9-4718-AACE-4D95CB8C34C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3101</c:v>
                </c:pt>
                <c:pt idx="3">
                  <c:v>3006</c:v>
                </c:pt>
                <c:pt idx="6">
                  <c:v>3084</c:v>
                </c:pt>
                <c:pt idx="9">
                  <c:v>3366</c:v>
                </c:pt>
                <c:pt idx="12">
                  <c:v>3383</c:v>
                </c:pt>
              </c:numCache>
            </c:numRef>
          </c:val>
          <c:extLst>
            <c:ext xmlns:c16="http://schemas.microsoft.com/office/drawing/2014/chart" uri="{C3380CC4-5D6E-409C-BE32-E72D297353CC}">
              <c16:uniqueId val="{00000004-8AC9-4718-AACE-4D95CB8C34C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AC9-4718-AACE-4D95CB8C34C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8AC9-4718-AACE-4D95CB8C34C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14307</c:v>
                </c:pt>
                <c:pt idx="3">
                  <c:v>13603</c:v>
                </c:pt>
                <c:pt idx="6">
                  <c:v>12924</c:v>
                </c:pt>
                <c:pt idx="9">
                  <c:v>12628</c:v>
                </c:pt>
                <c:pt idx="12">
                  <c:v>12457</c:v>
                </c:pt>
              </c:numCache>
            </c:numRef>
          </c:val>
          <c:extLst>
            <c:ext xmlns:c16="http://schemas.microsoft.com/office/drawing/2014/chart" uri="{C3380CC4-5D6E-409C-BE32-E72D297353CC}">
              <c16:uniqueId val="{00000007-8AC9-4718-AACE-4D95CB8C34C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7656</c:v>
                </c:pt>
                <c:pt idx="2">
                  <c:v>#N/A</c:v>
                </c:pt>
                <c:pt idx="3">
                  <c:v>#N/A</c:v>
                </c:pt>
                <c:pt idx="4">
                  <c:v>7181</c:v>
                </c:pt>
                <c:pt idx="5">
                  <c:v>#N/A</c:v>
                </c:pt>
                <c:pt idx="6">
                  <c:v>#N/A</c:v>
                </c:pt>
                <c:pt idx="7">
                  <c:v>6579</c:v>
                </c:pt>
                <c:pt idx="8">
                  <c:v>#N/A</c:v>
                </c:pt>
                <c:pt idx="9">
                  <c:v>#N/A</c:v>
                </c:pt>
                <c:pt idx="10">
                  <c:v>6423</c:v>
                </c:pt>
                <c:pt idx="11">
                  <c:v>#N/A</c:v>
                </c:pt>
                <c:pt idx="12">
                  <c:v>#N/A</c:v>
                </c:pt>
                <c:pt idx="13">
                  <c:v>6460</c:v>
                </c:pt>
                <c:pt idx="14">
                  <c:v>#N/A</c:v>
                </c:pt>
              </c:numCache>
            </c:numRef>
          </c:val>
          <c:smooth val="0"/>
          <c:extLst>
            <c:ext xmlns:c16="http://schemas.microsoft.com/office/drawing/2014/chart" uri="{C3380CC4-5D6E-409C-BE32-E72D297353CC}">
              <c16:uniqueId val="{00000008-8AC9-4718-AACE-4D95CB8C34C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117443</c:v>
                </c:pt>
                <c:pt idx="5">
                  <c:v>113808</c:v>
                </c:pt>
                <c:pt idx="8">
                  <c:v>109547</c:v>
                </c:pt>
                <c:pt idx="11">
                  <c:v>103611</c:v>
                </c:pt>
                <c:pt idx="14">
                  <c:v>96298</c:v>
                </c:pt>
              </c:numCache>
            </c:numRef>
          </c:val>
          <c:extLst>
            <c:ext xmlns:c16="http://schemas.microsoft.com/office/drawing/2014/chart" uri="{C3380CC4-5D6E-409C-BE32-E72D297353CC}">
              <c16:uniqueId val="{00000000-19F9-4CFB-8262-D49C297B68A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4239</c:v>
                </c:pt>
                <c:pt idx="5">
                  <c:v>3485</c:v>
                </c:pt>
                <c:pt idx="8">
                  <c:v>2665</c:v>
                </c:pt>
                <c:pt idx="11">
                  <c:v>1914</c:v>
                </c:pt>
                <c:pt idx="14">
                  <c:v>1330</c:v>
                </c:pt>
              </c:numCache>
            </c:numRef>
          </c:val>
          <c:extLst>
            <c:ext xmlns:c16="http://schemas.microsoft.com/office/drawing/2014/chart" uri="{C3380CC4-5D6E-409C-BE32-E72D297353CC}">
              <c16:uniqueId val="{00000001-19F9-4CFB-8262-D49C297B68A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9449</c:v>
                </c:pt>
                <c:pt idx="5">
                  <c:v>10438</c:v>
                </c:pt>
                <c:pt idx="8">
                  <c:v>12326</c:v>
                </c:pt>
                <c:pt idx="11">
                  <c:v>13286</c:v>
                </c:pt>
                <c:pt idx="14">
                  <c:v>11814</c:v>
                </c:pt>
              </c:numCache>
            </c:numRef>
          </c:val>
          <c:extLst>
            <c:ext xmlns:c16="http://schemas.microsoft.com/office/drawing/2014/chart" uri="{C3380CC4-5D6E-409C-BE32-E72D297353CC}">
              <c16:uniqueId val="{00000002-19F9-4CFB-8262-D49C297B68A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9F9-4CFB-8262-D49C297B68A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9F9-4CFB-8262-D49C297B68A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9F9-4CFB-8262-D49C297B68A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13103</c:v>
                </c:pt>
                <c:pt idx="3">
                  <c:v>13474</c:v>
                </c:pt>
                <c:pt idx="6">
                  <c:v>13696</c:v>
                </c:pt>
                <c:pt idx="9">
                  <c:v>14316</c:v>
                </c:pt>
                <c:pt idx="12">
                  <c:v>14506</c:v>
                </c:pt>
              </c:numCache>
            </c:numRef>
          </c:val>
          <c:extLst>
            <c:ext xmlns:c16="http://schemas.microsoft.com/office/drawing/2014/chart" uri="{C3380CC4-5D6E-409C-BE32-E72D297353CC}">
              <c16:uniqueId val="{00000006-19F9-4CFB-8262-D49C297B68A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2316</c:v>
                </c:pt>
                <c:pt idx="3">
                  <c:v>2237</c:v>
                </c:pt>
                <c:pt idx="6">
                  <c:v>2033</c:v>
                </c:pt>
                <c:pt idx="9">
                  <c:v>2159</c:v>
                </c:pt>
                <c:pt idx="12">
                  <c:v>2068</c:v>
                </c:pt>
              </c:numCache>
            </c:numRef>
          </c:val>
          <c:extLst>
            <c:ext xmlns:c16="http://schemas.microsoft.com/office/drawing/2014/chart" uri="{C3380CC4-5D6E-409C-BE32-E72D297353CC}">
              <c16:uniqueId val="{00000007-19F9-4CFB-8262-D49C297B68A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34639</c:v>
                </c:pt>
                <c:pt idx="3">
                  <c:v>32423</c:v>
                </c:pt>
                <c:pt idx="6">
                  <c:v>30883</c:v>
                </c:pt>
                <c:pt idx="9">
                  <c:v>29856</c:v>
                </c:pt>
                <c:pt idx="12">
                  <c:v>29941</c:v>
                </c:pt>
              </c:numCache>
            </c:numRef>
          </c:val>
          <c:extLst>
            <c:ext xmlns:c16="http://schemas.microsoft.com/office/drawing/2014/chart" uri="{C3380CC4-5D6E-409C-BE32-E72D297353CC}">
              <c16:uniqueId val="{00000008-19F9-4CFB-8262-D49C297B68A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19F9-4CFB-8262-D49C297B68A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133006</c:v>
                </c:pt>
                <c:pt idx="3">
                  <c:v>128986</c:v>
                </c:pt>
                <c:pt idx="6">
                  <c:v>123425</c:v>
                </c:pt>
                <c:pt idx="9">
                  <c:v>119806</c:v>
                </c:pt>
                <c:pt idx="12">
                  <c:v>112319</c:v>
                </c:pt>
              </c:numCache>
            </c:numRef>
          </c:val>
          <c:extLst>
            <c:ext xmlns:c16="http://schemas.microsoft.com/office/drawing/2014/chart" uri="{C3380CC4-5D6E-409C-BE32-E72D297353CC}">
              <c16:uniqueId val="{0000000A-19F9-4CFB-8262-D49C297B68A9}"/>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51932</c:v>
                </c:pt>
                <c:pt idx="2">
                  <c:v>#N/A</c:v>
                </c:pt>
                <c:pt idx="3">
                  <c:v>#N/A</c:v>
                </c:pt>
                <c:pt idx="4">
                  <c:v>49387</c:v>
                </c:pt>
                <c:pt idx="5">
                  <c:v>#N/A</c:v>
                </c:pt>
                <c:pt idx="6">
                  <c:v>#N/A</c:v>
                </c:pt>
                <c:pt idx="7">
                  <c:v>45500</c:v>
                </c:pt>
                <c:pt idx="8">
                  <c:v>#N/A</c:v>
                </c:pt>
                <c:pt idx="9">
                  <c:v>#N/A</c:v>
                </c:pt>
                <c:pt idx="10">
                  <c:v>47326</c:v>
                </c:pt>
                <c:pt idx="11">
                  <c:v>#N/A</c:v>
                </c:pt>
                <c:pt idx="12">
                  <c:v>#N/A</c:v>
                </c:pt>
                <c:pt idx="13">
                  <c:v>49392</c:v>
                </c:pt>
                <c:pt idx="14">
                  <c:v>#N/A</c:v>
                </c:pt>
              </c:numCache>
            </c:numRef>
          </c:val>
          <c:smooth val="0"/>
          <c:extLst>
            <c:ext xmlns:c16="http://schemas.microsoft.com/office/drawing/2014/chart" uri="{C3380CC4-5D6E-409C-BE32-E72D297353CC}">
              <c16:uniqueId val="{0000000B-19F9-4CFB-8262-D49C297B68A9}"/>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5585</c:v>
                </c:pt>
                <c:pt idx="1">
                  <c:v>5351</c:v>
                </c:pt>
                <c:pt idx="2">
                  <c:v>3929</c:v>
                </c:pt>
              </c:numCache>
            </c:numRef>
          </c:val>
          <c:extLst>
            <c:ext xmlns:c16="http://schemas.microsoft.com/office/drawing/2014/chart" uri="{C3380CC4-5D6E-409C-BE32-E72D297353CC}">
              <c16:uniqueId val="{00000000-5098-4EBA-ABCF-80640D3EA302}"/>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258</c:v>
                </c:pt>
                <c:pt idx="1">
                  <c:v>581</c:v>
                </c:pt>
                <c:pt idx="2">
                  <c:v>850</c:v>
                </c:pt>
              </c:numCache>
            </c:numRef>
          </c:val>
          <c:extLst>
            <c:ext xmlns:c16="http://schemas.microsoft.com/office/drawing/2014/chart" uri="{C3380CC4-5D6E-409C-BE32-E72D297353CC}">
              <c16:uniqueId val="{00000001-5098-4EBA-ABCF-80640D3EA302}"/>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4212</c:v>
                </c:pt>
                <c:pt idx="1">
                  <c:v>4236</c:v>
                </c:pt>
                <c:pt idx="2">
                  <c:v>4490</c:v>
                </c:pt>
              </c:numCache>
            </c:numRef>
          </c:val>
          <c:extLst>
            <c:ext xmlns:c16="http://schemas.microsoft.com/office/drawing/2014/chart" uri="{C3380CC4-5D6E-409C-BE32-E72D297353CC}">
              <c16:uniqueId val="{00000002-5098-4EBA-ABCF-80640D3EA302}"/>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青森県青森市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ＭＳ ゴシック" pitchFamily="49" charset="-128"/>
              <a:ea typeface="ＭＳ ゴシック" pitchFamily="49" charset="-128"/>
            </a:rPr>
            <a:t>　元利償還金等は、過去の道路整備等に係る地方債の償還が終了したことに加え、公共投資経費に充当する市債発行額の抑制等を実施してきたことにより、近年は減少傾向にある。</a:t>
          </a:r>
        </a:p>
        <a:p>
          <a:r>
            <a:rPr kumimoji="1" lang="ja-JP" altLang="en-US" sz="1400">
              <a:solidFill>
                <a:schemeClr val="tx1"/>
              </a:solidFill>
              <a:latin typeface="ＭＳ ゴシック" pitchFamily="49" charset="-128"/>
              <a:ea typeface="ＭＳ ゴシック" pitchFamily="49" charset="-128"/>
            </a:rPr>
            <a:t>　今後も、交付税措置のある比較的有利な市債の活用や、公債費負担の平準化を図り、実質公債費比率の抑制に努めていく。</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tx1"/>
              </a:solidFill>
              <a:latin typeface="ＭＳ ゴシック" pitchFamily="49" charset="-128"/>
              <a:ea typeface="ＭＳ ゴシック" pitchFamily="49" charset="-128"/>
            </a:rPr>
            <a:t>満期一括償還地方債なし。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青森県青森市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ＭＳ ゴシック" pitchFamily="49" charset="-128"/>
              <a:ea typeface="ＭＳ ゴシック" pitchFamily="49" charset="-128"/>
            </a:rPr>
            <a:t>　新ごみ処理施設整備事業及び青森市・浪岡町合併に伴うまちづくり関連事業等の大規模プロジェクトの実施等により、市債残高が将来負担額の大半を占めているが、市債の発行抑制を実施してきたことなどにより、投資的経費に充当する市債の残高は減少しており、将来負担額も減少傾向にある。</a:t>
          </a:r>
        </a:p>
        <a:p>
          <a:r>
            <a:rPr kumimoji="1" lang="ja-JP" altLang="en-US" sz="1400">
              <a:solidFill>
                <a:schemeClr val="tx1"/>
              </a:solidFill>
              <a:latin typeface="ＭＳ ゴシック" pitchFamily="49" charset="-128"/>
              <a:ea typeface="ＭＳ ゴシック" pitchFamily="49" charset="-128"/>
            </a:rPr>
            <a:t>　充当可能財源等のうち、充当可能特定歳入及び充当可能基金は減少していることから、財源調整のための財政調整基金や減債基金などの取り崩し額の抑制など、今後も行財政改革プランに基づき、基金残高の確保に努めていくこととしている。</a:t>
          </a:r>
        </a:p>
        <a:p>
          <a:r>
            <a:rPr kumimoji="1" lang="ja-JP" altLang="en-US" sz="1400">
              <a:solidFill>
                <a:schemeClr val="tx1"/>
              </a:solidFill>
              <a:latin typeface="ＭＳ ゴシック" pitchFamily="49" charset="-128"/>
              <a:ea typeface="ＭＳ ゴシック" pitchFamily="49" charset="-128"/>
            </a:rPr>
            <a:t>　将来負担比率においては、近年減少傾向にあったものが上昇に転じたことから、今後においても将来負担に配慮した市債発行や公債費償還の適正化に努めていく。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青森県青森市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・財政調整積立金の残高は、決算剰余金等による</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31.1</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億円の積立を行ったものの、豪雪災害への対応に係る経費や給与改定に伴う人件費の増加等のため</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45.3</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億円を取り崩したことで</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14.2</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億円の減となった。</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・市債管理基金の残高は、令和</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年度の普通交付税として前倒しで交付され、当該基金に積み立てていた令和</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年度の臨時財政対策債の元利償還金相当分</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1.6</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億円の取崩しを行ったものの、令和</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年度の普通交付税として前倒しで交付された後年度における臨時財政対策債の元利償還金相当分</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4.3</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億円の積立を行ったことで</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2.7</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億円の増となった。</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・その他特定目的基金の残高は、</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14.9</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億円を取り崩したものの、寄附金等により</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17.4</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億円の積立を行ったことで</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2.5</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億円の増となった。</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・基金全体の残高は</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9.0</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億円減の</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92.7</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億円となった。</a:t>
          </a:r>
        </a:p>
        <a:p>
          <a:endPar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・財政調整積立金（財政調整基金）及び市債管理基金（減債基金）は、財源調整のための基金として</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70</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億円確保に向けた取組を継続することとしている。</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青森市スポーツ活動振興基金：市民のスポーツ活動の振興を図るための事業（「スポーツ振興施設運営管理事業（スポーツ施設管理）」、「青森市総合体育館及び青い森セントラルパーク等運営事業」等）の実施に基金を充当する予定</a:t>
          </a:r>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・元気都市あおもり応援基金：本市を応援しようとする個人又は団体から受ける寄附金を財源として事業を実施することにより、市民と共に進める市政を推進し、元気都市あおもりを実現するため</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・青森市地域振興基金：本市における地域住民の連帯の強化又は地域振興等に資するため</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・青森市スポーツ活動振興基金：市民のスポーツ活動の振興を図るため</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・青森市大井青少年育成事業基金：青少年の健全育成事業の一層の推進を図り、次代を担う人間性豊かな人材の育成に資するため</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・青森市社会福祉事業基金：市民の社会奉仕活動を推進し、併せて社会福祉事業の充実を図るため</a:t>
          </a:r>
        </a:p>
        <a:p>
          <a:endPar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・元気都市あおもり応援基金：元気都市あおもりを実現するための事業の財源として</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5.1</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億円の取崩しを行ったものの、令和</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年度に受け入れた寄附金の一部等で</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8.8</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億円の積立を行ったことで</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3.7</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億円の増となった。</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・青森市スポーツ活動振興基金：市民のスポーツ活動の振興を図るための事業の財源として</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0.6</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億円の取崩しを行ったものの、青森市次世代健康・スポーツ振興基金廃止関連収入等で</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8.6</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億円の積立を行ったことで</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8.0</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億円の増となった。</a:t>
          </a:r>
        </a:p>
        <a:p>
          <a:endPar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青森市スポーツ活動振興基金：市民のスポーツ活動の振興を図るための事業（「スポーツ振興施設運営管理事業（スポーツ施設管理）」、「青森市総合体育館及び青い森セントラルパーク等運営事業」等）の実施に基金を充当する予定</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・その他の基金：予算編成の過程で積極的に基金の活用を行っていく予定</a:t>
          </a:r>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・豪雪災害への対応に係る経費や給与改定に伴う人件費の増加等による取崩の増</a:t>
          </a:r>
        </a:p>
        <a:p>
          <a:endPar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・財政調整積立金（財政調整基金）及び市債管理基金（減債基金）は、財源調整のための基金として</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70</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億円確保に向けた取組を継続することとしている。</a:t>
          </a: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・臨時財政対策債の元利償還金の一部が前倒しで交付税措置されたことによる積立の増</a:t>
          </a:r>
        </a:p>
        <a:p>
          <a:endPar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・財政調整積立金（財政調整基金）及び市債管理基金（減債基金）は、財源調整のための基金として</a:t>
          </a:r>
          <a:r>
            <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rPr>
            <a:t>70</a:t>
          </a:r>
          <a:r>
            <a:rPr kumimoji="1" lang="ja-JP" altLang="en-US" sz="1300">
              <a:solidFill>
                <a:schemeClr val="tx1"/>
              </a:solidFill>
              <a:effectLst/>
              <a:latin typeface="ＭＳ ゴシック" panose="020B0609070205080204" pitchFamily="49" charset="-128"/>
              <a:ea typeface="ＭＳ ゴシック" panose="020B0609070205080204" pitchFamily="49" charset="-128"/>
              <a:cs typeface="+mn-cs"/>
            </a:rPr>
            <a:t>億円確保に向けた取組を継続することとしている。</a:t>
          </a:r>
        </a:p>
        <a:p>
          <a:endParaRPr kumimoji="1" lang="en-US" altLang="ja-JP" sz="13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青森県青森市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263,512
262,074
824.61
139,510,142
135,601,470
3,625,302
70,088,211
112,319,379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10.9
81.6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panose="020B0600070205080204" pitchFamily="50" charset="-128"/>
              <a:ea typeface="ＭＳ Ｐゴシック" panose="020B0600070205080204" pitchFamily="50" charset="-128"/>
            </a:rPr>
            <a:t>　物価高騰や人件費の上昇に伴い基準財政需要額、基準財政収入額はともに増加しているが、財政力指数は横ばいの</a:t>
          </a:r>
          <a:r>
            <a:rPr kumimoji="1" lang="en-US" altLang="ja-JP" sz="1300">
              <a:solidFill>
                <a:schemeClr val="tx1"/>
              </a:solidFill>
              <a:latin typeface="ＭＳ Ｐゴシック" panose="020B0600070205080204" pitchFamily="50" charset="-128"/>
              <a:ea typeface="ＭＳ Ｐゴシック" panose="020B0600070205080204" pitchFamily="50" charset="-128"/>
            </a:rPr>
            <a:t>0.55</a:t>
          </a:r>
          <a:r>
            <a:rPr kumimoji="1" lang="ja-JP" altLang="en-US" sz="1300">
              <a:solidFill>
                <a:schemeClr val="tx1"/>
              </a:solidFill>
              <a:latin typeface="ＭＳ Ｐゴシック" panose="020B0600070205080204" pitchFamily="50" charset="-128"/>
              <a:ea typeface="ＭＳ Ｐゴシック" panose="020B0600070205080204" pitchFamily="50" charset="-128"/>
            </a:rPr>
            <a:t>であり、類似団体と比較すると下位に位置している。</a:t>
          </a:r>
        </a:p>
        <a:p>
          <a:r>
            <a:rPr kumimoji="1" lang="ja-JP" altLang="en-US" sz="1300">
              <a:solidFill>
                <a:schemeClr val="tx1"/>
              </a:solidFill>
              <a:latin typeface="ＭＳ Ｐゴシック" panose="020B0600070205080204" pitchFamily="50" charset="-128"/>
              <a:ea typeface="ＭＳ Ｐゴシック" panose="020B0600070205080204" pitchFamily="50" charset="-128"/>
            </a:rPr>
            <a:t>　今後は、人口減少や少子高齢化等に伴う更なる基準財政収入額の減少や人件費の増に伴う基準財政需要額の増加も見込まれており、依然として厳しい状況が続くものと考えられるが、引き続き、定員管理計画・行財政改革プラン・財政プランを着実に推進し、歳入の確保及び歳出の削減に努めていく。</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a:extLst>
            <a:ext uri="{FF2B5EF4-FFF2-40B4-BE49-F238E27FC236}">
              <a16:creationId xmlns:a16="http://schemas.microsoft.com/office/drawing/2014/main" id="{00000000-0008-0000-0300-000041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105228</xdr:rowOff>
    </xdr:from>
    <xdr:to>
      <xdr:col>23</xdr:col>
      <xdr:colOff>133350</xdr:colOff>
      <xdr:row>44</xdr:row>
      <xdr:rowOff>165100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flipV="1">
          <a:off x="4953000" y="6105978"/>
          <a:ext cx="0" cy="1602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7" name="財政力最小値テキスト">
          <a:extLst>
            <a:ext uri="{FF2B5EF4-FFF2-40B4-BE49-F238E27FC236}">
              <a16:creationId xmlns:a16="http://schemas.microsoft.com/office/drawing/2014/main" id="{00000000-0008-0000-0300-000043000000}"/>
            </a:ext>
          </a:extLst>
        </xdr:cNvPr>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20155</xdr:rowOff>
    </xdr:from>
    <xdr:ext cx="762000" cy="259045"/>
    <xdr:sp macro="" textlink="">
      <xdr:nvSpPr>
        <xdr:cNvPr id="69" name="財政力最大値テキスト">
          <a:extLst>
            <a:ext uri="{FF2B5EF4-FFF2-40B4-BE49-F238E27FC236}">
              <a16:creationId xmlns:a16="http://schemas.microsoft.com/office/drawing/2014/main" id="{00000000-0008-0000-0300-000045000000}"/>
            </a:ext>
          </a:extLst>
        </xdr:cNvPr>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105228</xdr:rowOff>
    </xdr:from>
    <xdr:to>
      <xdr:col>24</xdr:col>
      <xdr:colOff>12700</xdr:colOff>
      <xdr:row>35</xdr:row>
      <xdr:rowOff>105228</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44450</xdr:rowOff>
    </xdr:from>
    <xdr:to>
      <xdr:col>23</xdr:col>
      <xdr:colOff>133350</xdr:colOff>
      <xdr:row>44</xdr:row>
      <xdr:rowOff>44450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162577</xdr:rowOff>
    </xdr:from>
    <xdr:ext cx="762000" cy="259045"/>
    <xdr:sp macro="" textlink="">
      <xdr:nvSpPr>
        <xdr:cNvPr id="72" name="財政力平均値テキスト">
          <a:extLst>
            <a:ext uri="{FF2B5EF4-FFF2-40B4-BE49-F238E27FC236}">
              <a16:creationId xmlns:a16="http://schemas.microsoft.com/office/drawing/2014/main" id="{00000000-0008-0000-0300-000048000000}"/>
            </a:ext>
          </a:extLst>
        </xdr:cNvPr>
        <xdr:cNvSpPr txBox="1"/>
      </xdr:nvSpPr>
      <xdr:spPr>
        <a:xfrm>
          <a:off x="5041900" y="702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146050</xdr:rowOff>
    </xdr:from>
    <xdr:to>
      <xdr:col>23</xdr:col>
      <xdr:colOff>184150</xdr:colOff>
      <xdr:row>42</xdr:row>
      <xdr:rowOff>76200</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902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27215</xdr:rowOff>
    </xdr:from>
    <xdr:to>
      <xdr:col>19</xdr:col>
      <xdr:colOff>133350</xdr:colOff>
      <xdr:row>44</xdr:row>
      <xdr:rowOff>44450</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3225800" y="757101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146050</xdr:rowOff>
    </xdr:from>
    <xdr:to>
      <xdr:col>19</xdr:col>
      <xdr:colOff>184150</xdr:colOff>
      <xdr:row>42</xdr:row>
      <xdr:rowOff>76200</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4064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86377</xdr:rowOff>
    </xdr:from>
    <xdr:ext cx="7366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733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27215</xdr:rowOff>
    </xdr:from>
    <xdr:to>
      <xdr:col>15</xdr:col>
      <xdr:colOff>82550</xdr:colOff>
      <xdr:row>44</xdr:row>
      <xdr:rowOff>44450</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flipV="1">
          <a:off x="2336800" y="757101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111578</xdr:rowOff>
    </xdr:from>
    <xdr:to>
      <xdr:col>15</xdr:col>
      <xdr:colOff>133350</xdr:colOff>
      <xdr:row>42</xdr:row>
      <xdr:rowOff>41728</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3175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51905</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2844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27215</xdr:rowOff>
    </xdr:from>
    <xdr:to>
      <xdr:col>11</xdr:col>
      <xdr:colOff>31750</xdr:colOff>
      <xdr:row>44</xdr:row>
      <xdr:rowOff>44450</xdr:rowOff>
    </xdr:to>
    <xdr:cxnSp macro="">
      <xdr:nvCxnSpPr>
        <xdr:cNvPr id="80" name="直線コネクタ 79">
          <a:extLst>
            <a:ext uri="{FF2B5EF4-FFF2-40B4-BE49-F238E27FC236}">
              <a16:creationId xmlns:a16="http://schemas.microsoft.com/office/drawing/2014/main" id="{00000000-0008-0000-0300-000050000000}"/>
            </a:ext>
          </a:extLst>
        </xdr:cNvPr>
        <xdr:cNvCxnSpPr/>
      </xdr:nvCxnSpPr>
      <xdr:spPr>
        <a:xfrm>
          <a:off x="1447800" y="7571015"/>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111578</xdr:rowOff>
    </xdr:from>
    <xdr:to>
      <xdr:col>11</xdr:col>
      <xdr:colOff>82550</xdr:colOff>
      <xdr:row>42</xdr:row>
      <xdr:rowOff>41728</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51905</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955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77107</xdr:rowOff>
    </xdr:from>
    <xdr:to>
      <xdr:col>7</xdr:col>
      <xdr:colOff>31750</xdr:colOff>
      <xdr:row>42</xdr:row>
      <xdr:rowOff>7257</xdr:rowOff>
    </xdr:to>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1397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17434</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066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165100</xdr:rowOff>
    </xdr:from>
    <xdr:to>
      <xdr:col>23</xdr:col>
      <xdr:colOff>184150</xdr:colOff>
      <xdr:row>44</xdr:row>
      <xdr:rowOff>95250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60977</xdr:rowOff>
    </xdr:from>
    <xdr:ext cx="762000" cy="259045"/>
    <xdr:sp macro="" textlink="">
      <xdr:nvSpPr>
        <xdr:cNvPr id="91" name="財政力該当値テキスト">
          <a:extLst>
            <a:ext uri="{FF2B5EF4-FFF2-40B4-BE49-F238E27FC236}">
              <a16:creationId xmlns:a16="http://schemas.microsoft.com/office/drawing/2014/main" id="{00000000-0008-0000-0300-00005B000000}"/>
            </a:ext>
          </a:extLst>
        </xdr:cNvPr>
        <xdr:cNvSpPr txBox="1"/>
      </xdr:nvSpPr>
      <xdr:spPr>
        <a:xfrm>
          <a:off x="5041900" y="743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165100</xdr:rowOff>
    </xdr:from>
    <xdr:to>
      <xdr:col>19</xdr:col>
      <xdr:colOff>184150</xdr:colOff>
      <xdr:row>44</xdr:row>
      <xdr:rowOff>95250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80027</xdr:rowOff>
    </xdr:from>
    <xdr:ext cx="7366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147865</xdr:rowOff>
    </xdr:from>
    <xdr:to>
      <xdr:col>15</xdr:col>
      <xdr:colOff>133350</xdr:colOff>
      <xdr:row>44</xdr:row>
      <xdr:rowOff>78015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3175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62792</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844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165100</xdr:rowOff>
    </xdr:from>
    <xdr:to>
      <xdr:col>11</xdr:col>
      <xdr:colOff>82550</xdr:colOff>
      <xdr:row>44</xdr:row>
      <xdr:rowOff>95250</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80027</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147865</xdr:rowOff>
    </xdr:from>
    <xdr:to>
      <xdr:col>7</xdr:col>
      <xdr:colOff>31750</xdr:colOff>
      <xdr:row>44</xdr:row>
      <xdr:rowOff>78015</xdr:rowOff>
    </xdr:to>
    <xdr:sp macro="" textlink="">
      <xdr:nvSpPr>
        <xdr:cNvPr id="98" name="楕円 97">
          <a:extLst>
            <a:ext uri="{FF2B5EF4-FFF2-40B4-BE49-F238E27FC236}">
              <a16:creationId xmlns:a16="http://schemas.microsoft.com/office/drawing/2014/main" id="{00000000-0008-0000-0300-000062000000}"/>
            </a:ext>
          </a:extLst>
        </xdr:cNvPr>
        <xdr:cNvSpPr/>
      </xdr:nvSpPr>
      <xdr:spPr>
        <a:xfrm>
          <a:off x="1397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62792</xdr:rowOff>
    </xdr:from>
    <xdr:ext cx="762000" cy="25904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066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panose="020B0600070205080204" pitchFamily="50" charset="-128"/>
              <a:ea typeface="ＭＳ Ｐゴシック" panose="020B0600070205080204" pitchFamily="50" charset="-128"/>
            </a:rPr>
            <a:t>　歳入においては、地方特例交付金や普通交付税が増となったものの、給与改定や会計年度任用職員の勤勉手当支給開始、経常的な社会福祉事業の需要増による扶助費の増により歳出一般財源が増加したことから、経常収支比率は前年度より</a:t>
          </a:r>
          <a:r>
            <a:rPr kumimoji="1" lang="en-US" altLang="ja-JP" sz="1300">
              <a:solidFill>
                <a:schemeClr val="tx1"/>
              </a:solidFill>
              <a:latin typeface="ＭＳ Ｐゴシック" panose="020B0600070205080204" pitchFamily="50" charset="-128"/>
              <a:ea typeface="ＭＳ Ｐゴシック" panose="020B0600070205080204" pitchFamily="50" charset="-128"/>
            </a:rPr>
            <a:t>0.3</a:t>
          </a:r>
          <a:r>
            <a:rPr kumimoji="1" lang="ja-JP" altLang="en-US" sz="1300">
              <a:solidFill>
                <a:schemeClr val="tx1"/>
              </a:solidFill>
              <a:latin typeface="ＭＳ Ｐゴシック" panose="020B0600070205080204" pitchFamily="50" charset="-128"/>
              <a:ea typeface="ＭＳ Ｐゴシック" panose="020B0600070205080204" pitchFamily="50" charset="-128"/>
            </a:rPr>
            <a:t>ポイント増の</a:t>
          </a:r>
          <a:r>
            <a:rPr kumimoji="1" lang="en-US" altLang="ja-JP" sz="1300">
              <a:solidFill>
                <a:schemeClr val="tx1"/>
              </a:solidFill>
              <a:latin typeface="ＭＳ Ｐゴシック" panose="020B0600070205080204" pitchFamily="50" charset="-128"/>
              <a:ea typeface="ＭＳ Ｐゴシック" panose="020B0600070205080204" pitchFamily="50" charset="-128"/>
            </a:rPr>
            <a:t>92.4</a:t>
          </a:r>
          <a:r>
            <a:rPr kumimoji="1" lang="ja-JP" altLang="en-US" sz="1300">
              <a:solidFill>
                <a:schemeClr val="tx1"/>
              </a:solidFill>
              <a:latin typeface="ＭＳ Ｐゴシック" panose="020B0600070205080204" pitchFamily="50" charset="-128"/>
              <a:ea typeface="ＭＳ Ｐゴシック" panose="020B0600070205080204" pitchFamily="50" charset="-128"/>
            </a:rPr>
            <a:t>％となり、類似団体と比較すると平均をやや下回っている。</a:t>
          </a:r>
        </a:p>
      </xdr:txBody>
    </xdr:sp>
    <xdr:clientData/>
  </xdr:twoCellAnchor>
  <xdr:oneCellAnchor>
    <xdr:from>
      <xdr:col>3</xdr:col>
      <xdr:colOff>95250</xdr:colOff>
      <xdr:row>54</xdr:row>
      <xdr:rowOff>139700</xdr:rowOff>
    </xdr:from>
    <xdr:ext cx="298543" cy="225703"/>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a:extLst>
            <a:ext uri="{FF2B5EF4-FFF2-40B4-BE49-F238E27FC236}">
              <a16:creationId xmlns:a16="http://schemas.microsoft.com/office/drawing/2014/main" id="{00000000-0008-0000-0300-00007F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a:extLst>
            <a:ext uri="{FF2B5EF4-FFF2-40B4-BE49-F238E27FC236}">
              <a16:creationId xmlns:a16="http://schemas.microsoft.com/office/drawing/2014/main" id="{00000000-0008-0000-0300-000080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76200</xdr:rowOff>
    </xdr:from>
    <xdr:to>
      <xdr:col>23</xdr:col>
      <xdr:colOff>133350</xdr:colOff>
      <xdr:row>67</xdr:row>
      <xdr:rowOff>152400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953000" y="1019175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124477</xdr:rowOff>
    </xdr:from>
    <xdr:ext cx="762000" cy="259045"/>
    <xdr:sp macro="" textlink="">
      <xdr:nvSpPr>
        <xdr:cNvPr id="130" name="財政構造の弾力性最小値テキスト">
          <a:extLst>
            <a:ext uri="{FF2B5EF4-FFF2-40B4-BE49-F238E27FC236}">
              <a16:creationId xmlns:a16="http://schemas.microsoft.com/office/drawing/2014/main" id="{00000000-0008-0000-0300-000082000000}"/>
            </a:ext>
          </a:extLst>
        </xdr:cNvPr>
        <xdr:cNvSpPr txBox="1"/>
      </xdr:nvSpPr>
      <xdr:spPr>
        <a:xfrm>
          <a:off x="5041900" y="1161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152400</xdr:rowOff>
    </xdr:from>
    <xdr:to>
      <xdr:col>24</xdr:col>
      <xdr:colOff>12700</xdr:colOff>
      <xdr:row>67</xdr:row>
      <xdr:rowOff>152400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163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162577</xdr:rowOff>
    </xdr:from>
    <xdr:ext cx="762000" cy="259045"/>
    <xdr:sp macro="" textlink="">
      <xdr:nvSpPr>
        <xdr:cNvPr id="132" name="財政構造の弾力性最大値テキスト">
          <a:extLst>
            <a:ext uri="{FF2B5EF4-FFF2-40B4-BE49-F238E27FC236}">
              <a16:creationId xmlns:a16="http://schemas.microsoft.com/office/drawing/2014/main" id="{00000000-0008-0000-0300-000084000000}"/>
            </a:ext>
          </a:extLst>
        </xdr:cNvPr>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76200</xdr:rowOff>
    </xdr:from>
    <xdr:to>
      <xdr:col>24</xdr:col>
      <xdr:colOff>12700</xdr:colOff>
      <xdr:row>59</xdr:row>
      <xdr:rowOff>76200</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137371</xdr:rowOff>
    </xdr:from>
    <xdr:to>
      <xdr:col>23</xdr:col>
      <xdr:colOff>133350</xdr:colOff>
      <xdr:row>65</xdr:row>
      <xdr:rowOff>149437</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4114800" y="11281621"/>
          <a:ext cx="8382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102887</xdr:rowOff>
    </xdr:from>
    <xdr:ext cx="762000" cy="259045"/>
    <xdr:sp macro="" textlink="">
      <xdr:nvSpPr>
        <xdr:cNvPr id="135" name="財政構造の弾力性平均値テキスト">
          <a:extLst>
            <a:ext uri="{FF2B5EF4-FFF2-40B4-BE49-F238E27FC236}">
              <a16:creationId xmlns:a16="http://schemas.microsoft.com/office/drawing/2014/main" id="{00000000-0008-0000-0300-000087000000}"/>
            </a:ext>
          </a:extLst>
        </xdr:cNvPr>
        <xdr:cNvSpPr txBox="1"/>
      </xdr:nvSpPr>
      <xdr:spPr>
        <a:xfrm>
          <a:off x="5041900" y="11247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130810</xdr:rowOff>
    </xdr:from>
    <xdr:to>
      <xdr:col>23</xdr:col>
      <xdr:colOff>184150</xdr:colOff>
      <xdr:row>66</xdr:row>
      <xdr:rowOff>60960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902200" y="1127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44873</xdr:rowOff>
    </xdr:from>
    <xdr:to>
      <xdr:col>19</xdr:col>
      <xdr:colOff>133350</xdr:colOff>
      <xdr:row>65</xdr:row>
      <xdr:rowOff>137371</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3225800" y="11189123"/>
          <a:ext cx="889000" cy="9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65</xdr:row>
      <xdr:rowOff>122767</xdr:rowOff>
    </xdr:from>
    <xdr:to>
      <xdr:col>19</xdr:col>
      <xdr:colOff>184150</xdr:colOff>
      <xdr:row>66</xdr:row>
      <xdr:rowOff>52917</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4064000" y="1126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37694</xdr:rowOff>
    </xdr:from>
    <xdr:ext cx="7366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3733800" y="1135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103717</xdr:rowOff>
    </xdr:from>
    <xdr:to>
      <xdr:col>15</xdr:col>
      <xdr:colOff>82550</xdr:colOff>
      <xdr:row>65</xdr:row>
      <xdr:rowOff>44873</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2336800" y="11076517"/>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65</xdr:row>
      <xdr:rowOff>82550</xdr:rowOff>
    </xdr:from>
    <xdr:to>
      <xdr:col>15</xdr:col>
      <xdr:colOff>133350</xdr:colOff>
      <xdr:row>66</xdr:row>
      <xdr:rowOff>12700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3175000" y="1122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2844800" y="1131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103717</xdr:rowOff>
    </xdr:from>
    <xdr:to>
      <xdr:col>11</xdr:col>
      <xdr:colOff>31750</xdr:colOff>
      <xdr:row>65</xdr:row>
      <xdr:rowOff>141394</xdr:rowOff>
    </xdr:to>
    <xdr:cxnSp macro="">
      <xdr:nvCxnSpPr>
        <xdr:cNvPr id="143" name="直線コネクタ 142">
          <a:extLst>
            <a:ext uri="{FF2B5EF4-FFF2-40B4-BE49-F238E27FC236}">
              <a16:creationId xmlns:a16="http://schemas.microsoft.com/office/drawing/2014/main" id="{00000000-0008-0000-0300-00008F000000}"/>
            </a:ext>
          </a:extLst>
        </xdr:cNvPr>
        <xdr:cNvCxnSpPr/>
      </xdr:nvCxnSpPr>
      <xdr:spPr>
        <a:xfrm flipV="1">
          <a:off x="1447800" y="11076517"/>
          <a:ext cx="8890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121285</xdr:rowOff>
    </xdr:from>
    <xdr:to>
      <xdr:col>11</xdr:col>
      <xdr:colOff>82550</xdr:colOff>
      <xdr:row>65</xdr:row>
      <xdr:rowOff>51435</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2286000" y="1109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36212</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55800" y="1118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110702</xdr:rowOff>
    </xdr:from>
    <xdr:to>
      <xdr:col>7</xdr:col>
      <xdr:colOff>31750</xdr:colOff>
      <xdr:row>66</xdr:row>
      <xdr:rowOff>40852</xdr:rowOff>
    </xdr:to>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397000" y="11254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25629</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066800" y="11341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98637</xdr:rowOff>
    </xdr:from>
    <xdr:to>
      <xdr:col>23</xdr:col>
      <xdr:colOff>184150</xdr:colOff>
      <xdr:row>66</xdr:row>
      <xdr:rowOff>28787</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902200" y="11242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115164</xdr:rowOff>
    </xdr:from>
    <xdr:ext cx="762000" cy="259045"/>
    <xdr:sp macro="" textlink="">
      <xdr:nvSpPr>
        <xdr:cNvPr id="154" name="財政構造の弾力性該当値テキスト">
          <a:extLst>
            <a:ext uri="{FF2B5EF4-FFF2-40B4-BE49-F238E27FC236}">
              <a16:creationId xmlns:a16="http://schemas.microsoft.com/office/drawing/2014/main" id="{00000000-0008-0000-0300-00009A000000}"/>
            </a:ext>
          </a:extLst>
        </xdr:cNvPr>
        <xdr:cNvSpPr txBox="1"/>
      </xdr:nvSpPr>
      <xdr:spPr>
        <a:xfrm>
          <a:off x="5041900" y="11087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86571</xdr:rowOff>
    </xdr:from>
    <xdr:to>
      <xdr:col>19</xdr:col>
      <xdr:colOff>184150</xdr:colOff>
      <xdr:row>66</xdr:row>
      <xdr:rowOff>16721</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4064000" y="11230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26898</xdr:rowOff>
    </xdr:from>
    <xdr:ext cx="7366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3733800" y="109996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165523</xdr:rowOff>
    </xdr:from>
    <xdr:to>
      <xdr:col>15</xdr:col>
      <xdr:colOff>133350</xdr:colOff>
      <xdr:row>65</xdr:row>
      <xdr:rowOff>95673</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3175000" y="1113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105850</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2844800" y="1090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52917</xdr:rowOff>
    </xdr:from>
    <xdr:to>
      <xdr:col>11</xdr:col>
      <xdr:colOff>82550</xdr:colOff>
      <xdr:row>64</xdr:row>
      <xdr:rowOff>154517</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22860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164694</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955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90594</xdr:rowOff>
    </xdr:from>
    <xdr:to>
      <xdr:col>7</xdr:col>
      <xdr:colOff>31750</xdr:colOff>
      <xdr:row>66</xdr:row>
      <xdr:rowOff>20744</xdr:rowOff>
    </xdr:to>
    <xdr:sp macro="" textlink="">
      <xdr:nvSpPr>
        <xdr:cNvPr id="161" name="楕円 160">
          <a:extLst>
            <a:ext uri="{FF2B5EF4-FFF2-40B4-BE49-F238E27FC236}">
              <a16:creationId xmlns:a16="http://schemas.microsoft.com/office/drawing/2014/main" id="{00000000-0008-0000-0300-0000A1000000}"/>
            </a:ext>
          </a:extLst>
        </xdr:cNvPr>
        <xdr:cNvSpPr/>
      </xdr:nvSpPr>
      <xdr:spPr>
        <a:xfrm>
          <a:off x="1397000" y="1123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30921</xdr:rowOff>
    </xdr:from>
    <xdr:ext cx="762000" cy="259045"/>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1066800" y="1100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a:extLst>
            <a:ext uri="{FF2B5EF4-FFF2-40B4-BE49-F238E27FC236}">
              <a16:creationId xmlns:a16="http://schemas.microsoft.com/office/drawing/2014/main" id="{00000000-0008-0000-0300-0000A5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[143,768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panose="020B0600070205080204" pitchFamily="50" charset="-128"/>
              <a:ea typeface="ＭＳ Ｐゴシック" panose="020B0600070205080204" pitchFamily="50" charset="-128"/>
            </a:rPr>
            <a:t>　定年退職者数の増や基幹業務システム標準化の経費増により、人口一人当たりの人件費・物件費等の決算額は、前年度に比べ</a:t>
          </a:r>
          <a:r>
            <a:rPr kumimoji="1" lang="en-US" altLang="ja-JP" sz="1300">
              <a:solidFill>
                <a:schemeClr val="tx1"/>
              </a:solidFill>
              <a:latin typeface="ＭＳ Ｐゴシック" panose="020B0600070205080204" pitchFamily="50" charset="-128"/>
              <a:ea typeface="ＭＳ Ｐゴシック" panose="020B0600070205080204" pitchFamily="50" charset="-128"/>
            </a:rPr>
            <a:t>23,648</a:t>
          </a:r>
          <a:r>
            <a:rPr kumimoji="1" lang="ja-JP" altLang="en-US" sz="1300">
              <a:solidFill>
                <a:schemeClr val="tx1"/>
              </a:solidFill>
              <a:latin typeface="ＭＳ Ｐゴシック" panose="020B0600070205080204" pitchFamily="50" charset="-128"/>
              <a:ea typeface="ＭＳ Ｐゴシック" panose="020B0600070205080204" pitchFamily="50" charset="-128"/>
            </a:rPr>
            <a:t>円増の</a:t>
          </a:r>
          <a:r>
            <a:rPr kumimoji="1" lang="en-US" altLang="ja-JP" sz="1300">
              <a:solidFill>
                <a:schemeClr val="tx1"/>
              </a:solidFill>
              <a:latin typeface="ＭＳ Ｐゴシック" panose="020B0600070205080204" pitchFamily="50" charset="-128"/>
              <a:ea typeface="ＭＳ Ｐゴシック" panose="020B0600070205080204" pitchFamily="50" charset="-128"/>
            </a:rPr>
            <a:t>143,768</a:t>
          </a:r>
          <a:r>
            <a:rPr kumimoji="1" lang="ja-JP" altLang="en-US" sz="1300">
              <a:solidFill>
                <a:schemeClr val="tx1"/>
              </a:solidFill>
              <a:latin typeface="ＭＳ Ｐゴシック" panose="020B0600070205080204" pitchFamily="50" charset="-128"/>
              <a:ea typeface="ＭＳ Ｐゴシック" panose="020B0600070205080204" pitchFamily="50" charset="-128"/>
            </a:rPr>
            <a:t>円となり、類似団体と比較すると平均を上回っている。</a:t>
          </a:r>
        </a:p>
        <a:p>
          <a:r>
            <a:rPr kumimoji="1" lang="ja-JP" altLang="en-US" sz="1300">
              <a:solidFill>
                <a:schemeClr val="tx1"/>
              </a:solidFill>
              <a:latin typeface="ＭＳ Ｐゴシック" panose="020B0600070205080204" pitchFamily="50" charset="-128"/>
              <a:ea typeface="ＭＳ Ｐゴシック" panose="020B0600070205080204" pitchFamily="50" charset="-128"/>
            </a:rPr>
            <a:t>　今後も行財政改革による取組や、適正な定員管理を継続していく。</a:t>
          </a:r>
        </a:p>
      </xdr:txBody>
    </xdr:sp>
    <xdr:clientData/>
  </xdr:twoCellAnchor>
  <xdr:oneCellAnchor>
    <xdr:from>
      <xdr:col>3</xdr:col>
      <xdr:colOff>95250</xdr:colOff>
      <xdr:row>77</xdr:row>
      <xdr:rowOff>6350</xdr:rowOff>
    </xdr:from>
    <xdr:ext cx="349839" cy="225703"/>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a:extLst>
            <a:ext uri="{FF2B5EF4-FFF2-40B4-BE49-F238E27FC236}">
              <a16:creationId xmlns:a16="http://schemas.microsoft.com/office/drawing/2014/main" id="{00000000-0008-0000-0300-0000BE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a:extLst>
            <a:ext uri="{FF2B5EF4-FFF2-40B4-BE49-F238E27FC236}">
              <a16:creationId xmlns:a16="http://schemas.microsoft.com/office/drawing/2014/main" id="{00000000-0008-0000-0300-0000BF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91081</xdr:rowOff>
    </xdr:from>
    <xdr:to>
      <xdr:col>23</xdr:col>
      <xdr:colOff>133350</xdr:colOff>
      <xdr:row>89</xdr:row>
      <xdr:rowOff>163415</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flipV="1">
          <a:off x="4953000" y="13807081"/>
          <a:ext cx="0" cy="16153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135492</xdr:rowOff>
    </xdr:from>
    <xdr:ext cx="762000" cy="259045"/>
    <xdr:sp macro="" textlink="">
      <xdr:nvSpPr>
        <xdr:cNvPr id="193" name="人件費・物件費等の状況最小値テキスト">
          <a:extLst>
            <a:ext uri="{FF2B5EF4-FFF2-40B4-BE49-F238E27FC236}">
              <a16:creationId xmlns:a16="http://schemas.microsoft.com/office/drawing/2014/main" id="{00000000-0008-0000-0300-0000C1000000}"/>
            </a:ext>
          </a:extLst>
        </xdr:cNvPr>
        <xdr:cNvSpPr txBox="1"/>
      </xdr:nvSpPr>
      <xdr:spPr>
        <a:xfrm>
          <a:off x="5041900" y="1539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163415</xdr:rowOff>
    </xdr:from>
    <xdr:to>
      <xdr:col>24</xdr:col>
      <xdr:colOff>12700</xdr:colOff>
      <xdr:row>89</xdr:row>
      <xdr:rowOff>163415</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5422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6008</xdr:rowOff>
    </xdr:from>
    <xdr:ext cx="762000" cy="259045"/>
    <xdr:sp macro="" textlink="">
      <xdr:nvSpPr>
        <xdr:cNvPr id="195" name="人件費・物件費等の状況最大値テキスト">
          <a:extLst>
            <a:ext uri="{FF2B5EF4-FFF2-40B4-BE49-F238E27FC236}">
              <a16:creationId xmlns:a16="http://schemas.microsoft.com/office/drawing/2014/main" id="{00000000-0008-0000-0300-0000C3000000}"/>
            </a:ext>
          </a:extLst>
        </xdr:cNvPr>
        <xdr:cNvSpPr txBox="1"/>
      </xdr:nvSpPr>
      <xdr:spPr>
        <a:xfrm>
          <a:off x="5041900" y="13550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100,319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91081</xdr:rowOff>
    </xdr:from>
    <xdr:to>
      <xdr:col>24</xdr:col>
      <xdr:colOff>12700</xdr:colOff>
      <xdr:row>80</xdr:row>
      <xdr:rowOff>91081</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a:off x="4864100" y="13807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146346</xdr:rowOff>
    </xdr:from>
    <xdr:to>
      <xdr:col>23</xdr:col>
      <xdr:colOff>133350</xdr:colOff>
      <xdr:row>85</xdr:row>
      <xdr:rowOff>107517</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114800" y="14205246"/>
          <a:ext cx="838200" cy="475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75685</xdr:rowOff>
    </xdr:from>
    <xdr:ext cx="762000" cy="259045"/>
    <xdr:sp macro="" textlink="">
      <xdr:nvSpPr>
        <xdr:cNvPr id="198" name="人件費・物件費等の状況平均値テキスト">
          <a:extLst>
            <a:ext uri="{FF2B5EF4-FFF2-40B4-BE49-F238E27FC236}">
              <a16:creationId xmlns:a16="http://schemas.microsoft.com/office/drawing/2014/main" id="{00000000-0008-0000-0300-0000C6000000}"/>
            </a:ext>
          </a:extLst>
        </xdr:cNvPr>
        <xdr:cNvSpPr txBox="1"/>
      </xdr:nvSpPr>
      <xdr:spPr>
        <a:xfrm>
          <a:off x="5041900" y="143060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59158</xdr:rowOff>
    </xdr:from>
    <xdr:to>
      <xdr:col>23</xdr:col>
      <xdr:colOff>184150</xdr:colOff>
      <xdr:row>84</xdr:row>
      <xdr:rowOff>160758</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902200" y="14460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146346</xdr:rowOff>
    </xdr:from>
    <xdr:to>
      <xdr:col>19</xdr:col>
      <xdr:colOff>133350</xdr:colOff>
      <xdr:row>83</xdr:row>
      <xdr:rowOff>133632</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3225800" y="14205246"/>
          <a:ext cx="889000" cy="158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85123</xdr:rowOff>
    </xdr:from>
    <xdr:to>
      <xdr:col>19</xdr:col>
      <xdr:colOff>184150</xdr:colOff>
      <xdr:row>84</xdr:row>
      <xdr:rowOff>15273</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4064000" y="1431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50</xdr:rowOff>
    </xdr:from>
    <xdr:ext cx="7366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3733800" y="14401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121869</xdr:rowOff>
    </xdr:from>
    <xdr:to>
      <xdr:col>15</xdr:col>
      <xdr:colOff>82550</xdr:colOff>
      <xdr:row>83</xdr:row>
      <xdr:rowOff>133632</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2336800" y="14352219"/>
          <a:ext cx="889000" cy="11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164009</xdr:rowOff>
    </xdr:from>
    <xdr:to>
      <xdr:col>15</xdr:col>
      <xdr:colOff>133350</xdr:colOff>
      <xdr:row>84</xdr:row>
      <xdr:rowOff>94159</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3175000" y="14394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78936</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2844800" y="14480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67703</xdr:rowOff>
    </xdr:from>
    <xdr:to>
      <xdr:col>11</xdr:col>
      <xdr:colOff>31750</xdr:colOff>
      <xdr:row>83</xdr:row>
      <xdr:rowOff>121869</xdr:rowOff>
    </xdr:to>
    <xdr:cxnSp macro="">
      <xdr:nvCxnSpPr>
        <xdr:cNvPr id="206" name="直線コネクタ 205">
          <a:extLst>
            <a:ext uri="{FF2B5EF4-FFF2-40B4-BE49-F238E27FC236}">
              <a16:creationId xmlns:a16="http://schemas.microsoft.com/office/drawing/2014/main" id="{00000000-0008-0000-0300-0000CE000000}"/>
            </a:ext>
          </a:extLst>
        </xdr:cNvPr>
        <xdr:cNvCxnSpPr/>
      </xdr:nvCxnSpPr>
      <xdr:spPr>
        <a:xfrm>
          <a:off x="1447800" y="14126603"/>
          <a:ext cx="889000" cy="2256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70224</xdr:rowOff>
    </xdr:from>
    <xdr:to>
      <xdr:col>11</xdr:col>
      <xdr:colOff>82550</xdr:colOff>
      <xdr:row>84</xdr:row>
      <xdr:rowOff>374</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2286000" y="14300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10551</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55800" y="14069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80787</xdr:rowOff>
    </xdr:from>
    <xdr:to>
      <xdr:col>7</xdr:col>
      <xdr:colOff>31750</xdr:colOff>
      <xdr:row>83</xdr:row>
      <xdr:rowOff>10937</xdr:rowOff>
    </xdr:to>
    <xdr:sp macro="" textlink="">
      <xdr:nvSpPr>
        <xdr:cNvPr id="209" name="フローチャート: 判断 208">
          <a:extLst>
            <a:ext uri="{FF2B5EF4-FFF2-40B4-BE49-F238E27FC236}">
              <a16:creationId xmlns:a16="http://schemas.microsoft.com/office/drawing/2014/main" id="{00000000-0008-0000-0300-0000D1000000}"/>
            </a:ext>
          </a:extLst>
        </xdr:cNvPr>
        <xdr:cNvSpPr/>
      </xdr:nvSpPr>
      <xdr:spPr>
        <a:xfrm>
          <a:off x="1397000" y="14139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167164</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066800" y="14226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56717</xdr:rowOff>
    </xdr:from>
    <xdr:to>
      <xdr:col>23</xdr:col>
      <xdr:colOff>184150</xdr:colOff>
      <xdr:row>85</xdr:row>
      <xdr:rowOff>158317</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902200" y="14629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85</xdr:row>
      <xdr:rowOff>28794</xdr:rowOff>
    </xdr:from>
    <xdr:ext cx="762000" cy="259045"/>
    <xdr:sp macro="" textlink="">
      <xdr:nvSpPr>
        <xdr:cNvPr id="217" name="人件費・物件費等の状況該当値テキスト">
          <a:extLst>
            <a:ext uri="{FF2B5EF4-FFF2-40B4-BE49-F238E27FC236}">
              <a16:creationId xmlns:a16="http://schemas.microsoft.com/office/drawing/2014/main" id="{00000000-0008-0000-0300-0000D9000000}"/>
            </a:ext>
          </a:extLst>
        </xdr:cNvPr>
        <xdr:cNvSpPr txBox="1"/>
      </xdr:nvSpPr>
      <xdr:spPr>
        <a:xfrm>
          <a:off x="5041900" y="14602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95546</xdr:rowOff>
    </xdr:from>
    <xdr:to>
      <xdr:col>19</xdr:col>
      <xdr:colOff>184150</xdr:colOff>
      <xdr:row>83</xdr:row>
      <xdr:rowOff>25696</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4064000" y="14154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35873</xdr:rowOff>
    </xdr:from>
    <xdr:ext cx="7366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3733800" y="139233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82832</xdr:rowOff>
    </xdr:from>
    <xdr:to>
      <xdr:col>15</xdr:col>
      <xdr:colOff>133350</xdr:colOff>
      <xdr:row>84</xdr:row>
      <xdr:rowOff>12982</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3175000" y="14313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23159</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2844800" y="14082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71069</xdr:rowOff>
    </xdr:from>
    <xdr:to>
      <xdr:col>11</xdr:col>
      <xdr:colOff>82550</xdr:colOff>
      <xdr:row>84</xdr:row>
      <xdr:rowOff>1219</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2286000" y="14301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157446</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955800" y="14387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16903</xdr:rowOff>
    </xdr:from>
    <xdr:to>
      <xdr:col>7</xdr:col>
      <xdr:colOff>31750</xdr:colOff>
      <xdr:row>82</xdr:row>
      <xdr:rowOff>118503</xdr:rowOff>
    </xdr:to>
    <xdr:sp macro="" textlink="">
      <xdr:nvSpPr>
        <xdr:cNvPr id="224" name="楕円 223">
          <a:extLst>
            <a:ext uri="{FF2B5EF4-FFF2-40B4-BE49-F238E27FC236}">
              <a16:creationId xmlns:a16="http://schemas.microsoft.com/office/drawing/2014/main" id="{00000000-0008-0000-0300-0000E0000000}"/>
            </a:ext>
          </a:extLst>
        </xdr:cNvPr>
        <xdr:cNvSpPr/>
      </xdr:nvSpPr>
      <xdr:spPr>
        <a:xfrm>
          <a:off x="1397000" y="14075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128680</xdr:rowOff>
    </xdr:from>
    <xdr:ext cx="762000" cy="259045"/>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066800" y="13844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panose="020B0600070205080204" pitchFamily="50" charset="-128"/>
              <a:ea typeface="ＭＳ Ｐゴシック" panose="020B0600070205080204" pitchFamily="50" charset="-128"/>
            </a:rPr>
            <a:t>　給与制度や諸手当については、人事院勧告や青森県人事委員会勧告を勘案し、適時適切に見直すこととしており、ラスパイレス指数は高齢・高給の職員が退職したことにより変動が生じたため、前年度に比べ</a:t>
          </a:r>
          <a:r>
            <a:rPr kumimoji="1" lang="en-US" altLang="ja-JP" sz="1300">
              <a:solidFill>
                <a:schemeClr val="tx1"/>
              </a:solidFill>
              <a:latin typeface="ＭＳ Ｐゴシック" panose="020B0600070205080204" pitchFamily="50" charset="-128"/>
              <a:ea typeface="ＭＳ Ｐゴシック" panose="020B0600070205080204" pitchFamily="50" charset="-128"/>
            </a:rPr>
            <a:t>0.1</a:t>
          </a:r>
          <a:r>
            <a:rPr kumimoji="1" lang="ja-JP" altLang="en-US" sz="1300">
              <a:solidFill>
                <a:schemeClr val="tx1"/>
              </a:solidFill>
              <a:latin typeface="ＭＳ Ｐゴシック" panose="020B0600070205080204" pitchFamily="50" charset="-128"/>
              <a:ea typeface="ＭＳ Ｐゴシック" panose="020B0600070205080204" pitchFamily="50" charset="-128"/>
            </a:rPr>
            <a:t>ポイント減の</a:t>
          </a:r>
          <a:r>
            <a:rPr kumimoji="1" lang="en-US" altLang="ja-JP" sz="1300">
              <a:solidFill>
                <a:schemeClr val="tx1"/>
              </a:solidFill>
              <a:latin typeface="ＭＳ Ｐゴシック" panose="020B0600070205080204" pitchFamily="50" charset="-128"/>
              <a:ea typeface="ＭＳ Ｐゴシック" panose="020B0600070205080204" pitchFamily="50" charset="-128"/>
            </a:rPr>
            <a:t>96.2</a:t>
          </a:r>
          <a:r>
            <a:rPr kumimoji="1" lang="ja-JP" altLang="en-US" sz="1300">
              <a:solidFill>
                <a:schemeClr val="tx1"/>
              </a:solidFill>
              <a:latin typeface="ＭＳ Ｐゴシック" panose="020B0600070205080204" pitchFamily="50" charset="-128"/>
              <a:ea typeface="ＭＳ Ｐゴシック" panose="020B0600070205080204" pitchFamily="50" charset="-128"/>
            </a:rPr>
            <a:t>％となった。</a:t>
          </a:r>
        </a:p>
        <a:p>
          <a:r>
            <a:rPr kumimoji="1" lang="ja-JP" altLang="en-US" sz="1300">
              <a:solidFill>
                <a:schemeClr val="tx1"/>
              </a:solidFill>
              <a:latin typeface="ＭＳ Ｐゴシック" panose="020B0600070205080204" pitchFamily="50" charset="-128"/>
              <a:ea typeface="ＭＳ Ｐゴシック" panose="020B0600070205080204" pitchFamily="50" charset="-128"/>
            </a:rPr>
            <a:t>　今後も、市民理解が得られる給与制度の運営に努めていく。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79375</xdr:rowOff>
    </xdr:from>
    <xdr:to>
      <xdr:col>85</xdr:col>
      <xdr:colOff>95250</xdr:colOff>
      <xdr:row>90</xdr:row>
      <xdr:rowOff>79375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108602</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161925</xdr:rowOff>
    </xdr:from>
    <xdr:to>
      <xdr:col>85</xdr:col>
      <xdr:colOff>95250</xdr:colOff>
      <xdr:row>86</xdr:row>
      <xdr:rowOff>161925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19702</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73025</xdr:rowOff>
    </xdr:from>
    <xdr:to>
      <xdr:col>85</xdr:col>
      <xdr:colOff>95250</xdr:colOff>
      <xdr:row>83</xdr:row>
      <xdr:rowOff>73025</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102252</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52" name="テキスト ボックス 251">
          <a:extLst>
            <a:ext uri="{FF2B5EF4-FFF2-40B4-BE49-F238E27FC236}">
              <a16:creationId xmlns:a16="http://schemas.microsoft.com/office/drawing/2014/main" id="{00000000-0008-0000-0300-0000FC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79</xdr:row>
      <xdr:rowOff>155575</xdr:rowOff>
    </xdr:from>
    <xdr:to>
      <xdr:col>85</xdr:col>
      <xdr:colOff>95250</xdr:colOff>
      <xdr:row>79</xdr:row>
      <xdr:rowOff>155575</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2827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13352</xdr:rowOff>
    </xdr:from>
    <xdr:ext cx="7620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206500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6" name="テキスト ボックス 255">
          <a:extLst>
            <a:ext uri="{FF2B5EF4-FFF2-40B4-BE49-F238E27FC236}">
              <a16:creationId xmlns:a16="http://schemas.microsoft.com/office/drawing/2014/main" id="{00000000-0008-0000-0300-00000001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7" name="給与水準   （国との比較）グラフ枠">
          <a:extLst>
            <a:ext uri="{FF2B5EF4-FFF2-40B4-BE49-F238E27FC236}">
              <a16:creationId xmlns:a16="http://schemas.microsoft.com/office/drawing/2014/main" id="{00000000-0008-0000-0300-00000101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8731</xdr:rowOff>
    </xdr:from>
    <xdr:to>
      <xdr:col>81</xdr:col>
      <xdr:colOff>44450</xdr:colOff>
      <xdr:row>89</xdr:row>
      <xdr:rowOff>54769</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7018000" y="13896181"/>
          <a:ext cx="0" cy="14176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26846</xdr:rowOff>
    </xdr:from>
    <xdr:ext cx="762000" cy="259045"/>
    <xdr:sp macro="" textlink="">
      <xdr:nvSpPr>
        <xdr:cNvPr id="259" name="給与水準   （国との比較）最小値テキスト">
          <a:extLst>
            <a:ext uri="{FF2B5EF4-FFF2-40B4-BE49-F238E27FC236}">
              <a16:creationId xmlns:a16="http://schemas.microsoft.com/office/drawing/2014/main" id="{00000000-0008-0000-0300-000003010000}"/>
            </a:ext>
          </a:extLst>
        </xdr:cNvPr>
        <xdr:cNvSpPr txBox="1"/>
      </xdr:nvSpPr>
      <xdr:spPr>
        <a:xfrm>
          <a:off x="17106900" y="15285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54769</xdr:rowOff>
    </xdr:from>
    <xdr:to>
      <xdr:col>81</xdr:col>
      <xdr:colOff>133350</xdr:colOff>
      <xdr:row>89</xdr:row>
      <xdr:rowOff>54769</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929100" y="15313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95108</xdr:rowOff>
    </xdr:from>
    <xdr:ext cx="762000" cy="259045"/>
    <xdr:sp macro="" textlink="">
      <xdr:nvSpPr>
        <xdr:cNvPr id="261" name="給与水準   （国との比較）最大値テキスト">
          <a:extLst>
            <a:ext uri="{FF2B5EF4-FFF2-40B4-BE49-F238E27FC236}">
              <a16:creationId xmlns:a16="http://schemas.microsoft.com/office/drawing/2014/main" id="{00000000-0008-0000-0300-000005010000}"/>
            </a:ext>
          </a:extLst>
        </xdr:cNvPr>
        <xdr:cNvSpPr txBox="1"/>
      </xdr:nvSpPr>
      <xdr:spPr>
        <a:xfrm>
          <a:off x="17106900" y="1363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8731</xdr:rowOff>
    </xdr:from>
    <xdr:to>
      <xdr:col>81</xdr:col>
      <xdr:colOff>133350</xdr:colOff>
      <xdr:row>81</xdr:row>
      <xdr:rowOff>8731</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6929100" y="13896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103188</xdr:rowOff>
    </xdr:from>
    <xdr:to>
      <xdr:col>81</xdr:col>
      <xdr:colOff>44450</xdr:colOff>
      <xdr:row>83</xdr:row>
      <xdr:rowOff>118269</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6179800" y="14333538"/>
          <a:ext cx="838200" cy="1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134002</xdr:rowOff>
    </xdr:from>
    <xdr:ext cx="762000" cy="259045"/>
    <xdr:sp macro="" textlink="">
      <xdr:nvSpPr>
        <xdr:cNvPr id="264" name="給与水準   （国との比較）平均値テキスト">
          <a:extLst>
            <a:ext uri="{FF2B5EF4-FFF2-40B4-BE49-F238E27FC236}">
              <a16:creationId xmlns:a16="http://schemas.microsoft.com/office/drawing/2014/main" id="{00000000-0008-0000-0300-000008010000}"/>
            </a:ext>
          </a:extLst>
        </xdr:cNvPr>
        <xdr:cNvSpPr txBox="1"/>
      </xdr:nvSpPr>
      <xdr:spPr>
        <a:xfrm>
          <a:off x="17106900" y="147072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161925</xdr:rowOff>
    </xdr:from>
    <xdr:to>
      <xdr:col>81</xdr:col>
      <xdr:colOff>95250</xdr:colOff>
      <xdr:row>86</xdr:row>
      <xdr:rowOff>92075</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69672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118269</xdr:rowOff>
    </xdr:from>
    <xdr:to>
      <xdr:col>77</xdr:col>
      <xdr:colOff>44450</xdr:colOff>
      <xdr:row>84</xdr:row>
      <xdr:rowOff>22225</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5290800" y="14348619"/>
          <a:ext cx="889000" cy="75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161925</xdr:rowOff>
    </xdr:from>
    <xdr:to>
      <xdr:col>77</xdr:col>
      <xdr:colOff>95250</xdr:colOff>
      <xdr:row>86</xdr:row>
      <xdr:rowOff>92075</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6129000" y="1473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76852</xdr:rowOff>
    </xdr:from>
    <xdr:ext cx="7366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798800" y="1482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22225</xdr:rowOff>
    </xdr:from>
    <xdr:to>
      <xdr:col>72</xdr:col>
      <xdr:colOff>203200</xdr:colOff>
      <xdr:row>84</xdr:row>
      <xdr:rowOff>52388</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flipV="1">
          <a:off x="14401800" y="14424025"/>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20638</xdr:rowOff>
    </xdr:from>
    <xdr:to>
      <xdr:col>73</xdr:col>
      <xdr:colOff>44450</xdr:colOff>
      <xdr:row>86</xdr:row>
      <xdr:rowOff>122238</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5240000" y="1476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107015</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909800" y="1485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52388</xdr:rowOff>
    </xdr:from>
    <xdr:to>
      <xdr:col>68</xdr:col>
      <xdr:colOff>152400</xdr:colOff>
      <xdr:row>84</xdr:row>
      <xdr:rowOff>82550</xdr:rowOff>
    </xdr:to>
    <xdr:cxnSp macro="">
      <xdr:nvCxnSpPr>
        <xdr:cNvPr id="272" name="直線コネクタ 271">
          <a:extLst>
            <a:ext uri="{FF2B5EF4-FFF2-40B4-BE49-F238E27FC236}">
              <a16:creationId xmlns:a16="http://schemas.microsoft.com/office/drawing/2014/main" id="{00000000-0008-0000-0300-000010010000}"/>
            </a:ext>
          </a:extLst>
        </xdr:cNvPr>
        <xdr:cNvCxnSpPr/>
      </xdr:nvCxnSpPr>
      <xdr:spPr>
        <a:xfrm flipV="1">
          <a:off x="13512800" y="14454188"/>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65881</xdr:rowOff>
    </xdr:from>
    <xdr:to>
      <xdr:col>68</xdr:col>
      <xdr:colOff>203200</xdr:colOff>
      <xdr:row>86</xdr:row>
      <xdr:rowOff>167481</xdr:rowOff>
    </xdr:to>
    <xdr:sp macro="" textlink="">
      <xdr:nvSpPr>
        <xdr:cNvPr id="273" name="フローチャート: 判断 272">
          <a:extLst>
            <a:ext uri="{FF2B5EF4-FFF2-40B4-BE49-F238E27FC236}">
              <a16:creationId xmlns:a16="http://schemas.microsoft.com/office/drawing/2014/main" id="{00000000-0008-0000-0300-000011010000}"/>
            </a:ext>
          </a:extLst>
        </xdr:cNvPr>
        <xdr:cNvSpPr/>
      </xdr:nvSpPr>
      <xdr:spPr>
        <a:xfrm>
          <a:off x="14351000" y="14810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152258</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020800" y="14896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96044</xdr:rowOff>
    </xdr:from>
    <xdr:to>
      <xdr:col>64</xdr:col>
      <xdr:colOff>152400</xdr:colOff>
      <xdr:row>87</xdr:row>
      <xdr:rowOff>26194</xdr:rowOff>
    </xdr:to>
    <xdr:sp macro="" textlink="">
      <xdr:nvSpPr>
        <xdr:cNvPr id="275" name="フローチャート: 判断 274">
          <a:extLst>
            <a:ext uri="{FF2B5EF4-FFF2-40B4-BE49-F238E27FC236}">
              <a16:creationId xmlns:a16="http://schemas.microsoft.com/office/drawing/2014/main" id="{00000000-0008-0000-0300-000013010000}"/>
            </a:ext>
          </a:extLst>
        </xdr:cNvPr>
        <xdr:cNvSpPr/>
      </xdr:nvSpPr>
      <xdr:spPr>
        <a:xfrm>
          <a:off x="13462000" y="14840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10971</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131800" y="14927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52388</xdr:rowOff>
    </xdr:from>
    <xdr:to>
      <xdr:col>81</xdr:col>
      <xdr:colOff>95250</xdr:colOff>
      <xdr:row>83</xdr:row>
      <xdr:rowOff>153988</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6967200" y="1428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68915</xdr:rowOff>
    </xdr:from>
    <xdr:ext cx="762000" cy="259045"/>
    <xdr:sp macro="" textlink="">
      <xdr:nvSpPr>
        <xdr:cNvPr id="283" name="給与水準   （国との比較）該当値テキスト">
          <a:extLst>
            <a:ext uri="{FF2B5EF4-FFF2-40B4-BE49-F238E27FC236}">
              <a16:creationId xmlns:a16="http://schemas.microsoft.com/office/drawing/2014/main" id="{00000000-0008-0000-0300-00001B010000}"/>
            </a:ext>
          </a:extLst>
        </xdr:cNvPr>
        <xdr:cNvSpPr txBox="1"/>
      </xdr:nvSpPr>
      <xdr:spPr>
        <a:xfrm>
          <a:off x="17106900" y="14127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67469</xdr:rowOff>
    </xdr:from>
    <xdr:to>
      <xdr:col>77</xdr:col>
      <xdr:colOff>95250</xdr:colOff>
      <xdr:row>83</xdr:row>
      <xdr:rowOff>169069</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6129000" y="14297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7796</xdr:rowOff>
    </xdr:from>
    <xdr:ext cx="7366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5798800" y="140666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142875</xdr:rowOff>
    </xdr:from>
    <xdr:to>
      <xdr:col>73</xdr:col>
      <xdr:colOff>44450</xdr:colOff>
      <xdr:row>84</xdr:row>
      <xdr:rowOff>73025</xdr:rowOff>
    </xdr:to>
    <xdr:sp macro="" textlink="">
      <xdr:nvSpPr>
        <xdr:cNvPr id="286" name="楕円 285">
          <a:extLst>
            <a:ext uri="{FF2B5EF4-FFF2-40B4-BE49-F238E27FC236}">
              <a16:creationId xmlns:a16="http://schemas.microsoft.com/office/drawing/2014/main" id="{00000000-0008-0000-0300-00001E010000}"/>
            </a:ext>
          </a:extLst>
        </xdr:cNvPr>
        <xdr:cNvSpPr/>
      </xdr:nvSpPr>
      <xdr:spPr>
        <a:xfrm>
          <a:off x="15240000" y="1437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83202</xdr:rowOff>
    </xdr:from>
    <xdr:ext cx="762000" cy="259045"/>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4909800" y="1414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1588</xdr:rowOff>
    </xdr:from>
    <xdr:to>
      <xdr:col>68</xdr:col>
      <xdr:colOff>203200</xdr:colOff>
      <xdr:row>84</xdr:row>
      <xdr:rowOff>103188</xdr:rowOff>
    </xdr:to>
    <xdr:sp macro="" textlink="">
      <xdr:nvSpPr>
        <xdr:cNvPr id="288" name="楕円 287">
          <a:extLst>
            <a:ext uri="{FF2B5EF4-FFF2-40B4-BE49-F238E27FC236}">
              <a16:creationId xmlns:a16="http://schemas.microsoft.com/office/drawing/2014/main" id="{00000000-0008-0000-0300-000020010000}"/>
            </a:ext>
          </a:extLst>
        </xdr:cNvPr>
        <xdr:cNvSpPr/>
      </xdr:nvSpPr>
      <xdr:spPr>
        <a:xfrm>
          <a:off x="14351000" y="1440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113365</xdr:rowOff>
    </xdr:from>
    <xdr:ext cx="762000" cy="259045"/>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4020800" y="1417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31750</xdr:rowOff>
    </xdr:from>
    <xdr:to>
      <xdr:col>64</xdr:col>
      <xdr:colOff>152400</xdr:colOff>
      <xdr:row>84</xdr:row>
      <xdr:rowOff>133350</xdr:rowOff>
    </xdr:to>
    <xdr:sp macro="" textlink="">
      <xdr:nvSpPr>
        <xdr:cNvPr id="290" name="楕円 289">
          <a:extLst>
            <a:ext uri="{FF2B5EF4-FFF2-40B4-BE49-F238E27FC236}">
              <a16:creationId xmlns:a16="http://schemas.microsoft.com/office/drawing/2014/main" id="{00000000-0008-0000-0300-000022010000}"/>
            </a:ext>
          </a:extLst>
        </xdr:cNvPr>
        <xdr:cNvSpPr/>
      </xdr:nvSpPr>
      <xdr:spPr>
        <a:xfrm>
          <a:off x="134620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143527</xdr:rowOff>
    </xdr:from>
    <xdr:ext cx="762000" cy="259045"/>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3131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[5.53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2" name="正方形/長方形 301">
          <a:extLst>
            <a:ext uri="{FF2B5EF4-FFF2-40B4-BE49-F238E27FC236}">
              <a16:creationId xmlns:a16="http://schemas.microsoft.com/office/drawing/2014/main" id="{00000000-0008-0000-0300-00002E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3" name="正方形/長方形 302">
          <a:extLst>
            <a:ext uri="{FF2B5EF4-FFF2-40B4-BE49-F238E27FC236}">
              <a16:creationId xmlns:a16="http://schemas.microsoft.com/office/drawing/2014/main" id="{00000000-0008-0000-0300-00002F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panose="020B0600070205080204" pitchFamily="50" charset="-128"/>
              <a:ea typeface="ＭＳ Ｐゴシック" panose="020B0600070205080204" pitchFamily="50" charset="-128"/>
            </a:rPr>
            <a:t>　令和</a:t>
          </a:r>
          <a:r>
            <a:rPr kumimoji="1" lang="en-US" altLang="ja-JP" sz="1300">
              <a:solidFill>
                <a:schemeClr val="tx1"/>
              </a:solidFill>
              <a:latin typeface="ＭＳ Ｐゴシック" panose="020B0600070205080204" pitchFamily="50" charset="-128"/>
              <a:ea typeface="ＭＳ Ｐゴシック" panose="020B0600070205080204" pitchFamily="50" charset="-128"/>
            </a:rPr>
            <a:t>6</a:t>
          </a:r>
          <a:r>
            <a:rPr kumimoji="1" lang="ja-JP" altLang="en-US" sz="1300">
              <a:solidFill>
                <a:schemeClr val="tx1"/>
              </a:solidFill>
              <a:latin typeface="ＭＳ Ｐゴシック" panose="020B0600070205080204" pitchFamily="50" charset="-128"/>
              <a:ea typeface="ＭＳ Ｐゴシック" panose="020B0600070205080204" pitchFamily="50" charset="-128"/>
            </a:rPr>
            <a:t>年</a:t>
          </a:r>
          <a:r>
            <a:rPr kumimoji="1" lang="en-US" altLang="ja-JP" sz="1300">
              <a:solidFill>
                <a:schemeClr val="tx1"/>
              </a:solidFill>
              <a:latin typeface="ＭＳ Ｐゴシック" panose="020B0600070205080204" pitchFamily="50" charset="-128"/>
              <a:ea typeface="ＭＳ Ｐゴシック" panose="020B0600070205080204" pitchFamily="50" charset="-128"/>
            </a:rPr>
            <a:t>9</a:t>
          </a:r>
          <a:r>
            <a:rPr kumimoji="1" lang="ja-JP" altLang="en-US" sz="1300">
              <a:solidFill>
                <a:schemeClr val="tx1"/>
              </a:solidFill>
              <a:latin typeface="ＭＳ Ｐゴシック" panose="020B0600070205080204" pitchFamily="50" charset="-128"/>
              <a:ea typeface="ＭＳ Ｐゴシック" panose="020B0600070205080204" pitchFamily="50" charset="-128"/>
            </a:rPr>
            <a:t>月に策定した定員管理計画（令和</a:t>
          </a:r>
          <a:r>
            <a:rPr kumimoji="1" lang="en-US" altLang="ja-JP" sz="1300">
              <a:solidFill>
                <a:schemeClr val="tx1"/>
              </a:solidFill>
              <a:latin typeface="ＭＳ Ｐゴシック" panose="020B0600070205080204" pitchFamily="50" charset="-128"/>
              <a:ea typeface="ＭＳ Ｐゴシック" panose="020B0600070205080204" pitchFamily="50" charset="-128"/>
            </a:rPr>
            <a:t>6</a:t>
          </a:r>
          <a:r>
            <a:rPr kumimoji="1" lang="ja-JP" altLang="en-US" sz="1300">
              <a:solidFill>
                <a:schemeClr val="tx1"/>
              </a:solidFill>
              <a:latin typeface="ＭＳ Ｐゴシック" panose="020B0600070205080204" pitchFamily="50" charset="-128"/>
              <a:ea typeface="ＭＳ Ｐゴシック" panose="020B0600070205080204" pitchFamily="50" charset="-128"/>
            </a:rPr>
            <a:t>年度～令和</a:t>
          </a:r>
          <a:r>
            <a:rPr kumimoji="1" lang="en-US" altLang="ja-JP" sz="1300">
              <a:solidFill>
                <a:schemeClr val="tx1"/>
              </a:solidFill>
              <a:latin typeface="ＭＳ Ｐゴシック" panose="020B0600070205080204" pitchFamily="50" charset="-128"/>
              <a:ea typeface="ＭＳ Ｐゴシック" panose="020B0600070205080204" pitchFamily="50" charset="-128"/>
            </a:rPr>
            <a:t>10</a:t>
          </a:r>
          <a:r>
            <a:rPr kumimoji="1" lang="ja-JP" altLang="en-US" sz="1300">
              <a:solidFill>
                <a:schemeClr val="tx1"/>
              </a:solidFill>
              <a:latin typeface="ＭＳ Ｐゴシック" panose="020B0600070205080204" pitchFamily="50" charset="-128"/>
              <a:ea typeface="ＭＳ Ｐゴシック" panose="020B0600070205080204" pitchFamily="50" charset="-128"/>
            </a:rPr>
            <a:t>年度）に基づき、新たな行政需要への対応、業務量に応じた職員配置、定年引上げに伴う職員配置の見直し等への対応を基本方針とした定員管理を実施しており、前年度に比べ</a:t>
          </a:r>
          <a:r>
            <a:rPr kumimoji="1" lang="en-US" altLang="ja-JP" sz="1300">
              <a:solidFill>
                <a:schemeClr val="tx1"/>
              </a:solidFill>
              <a:latin typeface="ＭＳ Ｐゴシック" panose="020B0600070205080204" pitchFamily="50" charset="-128"/>
              <a:ea typeface="ＭＳ Ｐゴシック" panose="020B0600070205080204" pitchFamily="50" charset="-128"/>
            </a:rPr>
            <a:t>0.13</a:t>
          </a:r>
          <a:r>
            <a:rPr kumimoji="1" lang="ja-JP" altLang="en-US" sz="1300">
              <a:solidFill>
                <a:schemeClr val="tx1"/>
              </a:solidFill>
              <a:latin typeface="ＭＳ Ｐゴシック" panose="020B0600070205080204" pitchFamily="50" charset="-128"/>
              <a:ea typeface="ＭＳ Ｐゴシック" panose="020B0600070205080204" pitchFamily="50" charset="-128"/>
            </a:rPr>
            <a:t>ポイント増となったが、引き続き類似団体平均を下回っている状況にある。</a:t>
          </a:r>
        </a:p>
        <a:p>
          <a:r>
            <a:rPr kumimoji="1" lang="ja-JP" altLang="en-US" sz="1300">
              <a:solidFill>
                <a:schemeClr val="tx1"/>
              </a:solidFill>
              <a:latin typeface="ＭＳ Ｐゴシック" panose="020B0600070205080204" pitchFamily="50" charset="-128"/>
              <a:ea typeface="ＭＳ Ｐゴシック" panose="020B0600070205080204" pitchFamily="50" charset="-128"/>
            </a:rPr>
            <a:t>　今後も引き続き適正な定員管理に努めていく。</a:t>
          </a:r>
        </a:p>
      </xdr:txBody>
    </xdr:sp>
    <xdr:clientData/>
  </xdr:twoCellAnchor>
  <xdr:oneCellAnchor>
    <xdr:from>
      <xdr:col>61</xdr:col>
      <xdr:colOff>6350</xdr:colOff>
      <xdr:row>54</xdr:row>
      <xdr:rowOff>139700</xdr:rowOff>
    </xdr:from>
    <xdr:ext cx="349839" cy="225703"/>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5" name="テキスト ボックス 314">
          <a:extLst>
            <a:ext uri="{FF2B5EF4-FFF2-40B4-BE49-F238E27FC236}">
              <a16:creationId xmlns:a16="http://schemas.microsoft.com/office/drawing/2014/main" id="{00000000-0008-0000-0300-00003B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7" name="テキスト ボックス 316">
          <a:extLst>
            <a:ext uri="{FF2B5EF4-FFF2-40B4-BE49-F238E27FC236}">
              <a16:creationId xmlns:a16="http://schemas.microsoft.com/office/drawing/2014/main" id="{00000000-0008-0000-0300-00003D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9" name="テキスト ボックス 318">
          <a:extLst>
            <a:ext uri="{FF2B5EF4-FFF2-40B4-BE49-F238E27FC236}">
              <a16:creationId xmlns:a16="http://schemas.microsoft.com/office/drawing/2014/main" id="{00000000-0008-0000-0300-00003F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2" name="定員管理の状況グラフ枠">
          <a:extLst>
            <a:ext uri="{FF2B5EF4-FFF2-40B4-BE49-F238E27FC236}">
              <a16:creationId xmlns:a16="http://schemas.microsoft.com/office/drawing/2014/main" id="{00000000-0008-0000-0300-000042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108857</xdr:rowOff>
    </xdr:from>
    <xdr:to>
      <xdr:col>81</xdr:col>
      <xdr:colOff>44450</xdr:colOff>
      <xdr:row>66</xdr:row>
      <xdr:rowOff>85997</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7018000" y="9881507"/>
          <a:ext cx="0" cy="15201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58074</xdr:rowOff>
    </xdr:from>
    <xdr:ext cx="762000" cy="259045"/>
    <xdr:sp macro="" textlink="">
      <xdr:nvSpPr>
        <xdr:cNvPr id="324" name="定員管理の状況最小値テキスト">
          <a:extLst>
            <a:ext uri="{FF2B5EF4-FFF2-40B4-BE49-F238E27FC236}">
              <a16:creationId xmlns:a16="http://schemas.microsoft.com/office/drawing/2014/main" id="{00000000-0008-0000-0300-000044010000}"/>
            </a:ext>
          </a:extLst>
        </xdr:cNvPr>
        <xdr:cNvSpPr txBox="1"/>
      </xdr:nvSpPr>
      <xdr:spPr>
        <a:xfrm>
          <a:off x="17106900" y="11373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85997</xdr:rowOff>
    </xdr:from>
    <xdr:to>
      <xdr:col>81</xdr:col>
      <xdr:colOff>133350</xdr:colOff>
      <xdr:row>66</xdr:row>
      <xdr:rowOff>85997</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6929100" y="114016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23784</xdr:rowOff>
    </xdr:from>
    <xdr:ext cx="762000" cy="259045"/>
    <xdr:sp macro="" textlink="">
      <xdr:nvSpPr>
        <xdr:cNvPr id="326" name="定員管理の状況最大値テキスト">
          <a:extLst>
            <a:ext uri="{FF2B5EF4-FFF2-40B4-BE49-F238E27FC236}">
              <a16:creationId xmlns:a16="http://schemas.microsoft.com/office/drawing/2014/main" id="{00000000-0008-0000-0300-000046010000}"/>
            </a:ext>
          </a:extLst>
        </xdr:cNvPr>
        <xdr:cNvSpPr txBox="1"/>
      </xdr:nvSpPr>
      <xdr:spPr>
        <a:xfrm>
          <a:off x="17106900" y="9624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108857</xdr:rowOff>
    </xdr:from>
    <xdr:to>
      <xdr:col>81</xdr:col>
      <xdr:colOff>133350</xdr:colOff>
      <xdr:row>57</xdr:row>
      <xdr:rowOff>108857</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a:off x="16929100" y="9881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58</xdr:row>
      <xdr:rowOff>127000</xdr:rowOff>
    </xdr:from>
    <xdr:to>
      <xdr:col>81</xdr:col>
      <xdr:colOff>44450</xdr:colOff>
      <xdr:row>59</xdr:row>
      <xdr:rowOff>363</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6179800" y="10071100"/>
          <a:ext cx="8382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115587</xdr:rowOff>
    </xdr:from>
    <xdr:ext cx="762000" cy="259045"/>
    <xdr:sp macro="" textlink="">
      <xdr:nvSpPr>
        <xdr:cNvPr id="329" name="定員管理の状況平均値テキスト">
          <a:extLst>
            <a:ext uri="{FF2B5EF4-FFF2-40B4-BE49-F238E27FC236}">
              <a16:creationId xmlns:a16="http://schemas.microsoft.com/office/drawing/2014/main" id="{00000000-0008-0000-0300-000049010000}"/>
            </a:ext>
          </a:extLst>
        </xdr:cNvPr>
        <xdr:cNvSpPr txBox="1"/>
      </xdr:nvSpPr>
      <xdr:spPr>
        <a:xfrm>
          <a:off x="17106900" y="10402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143510</xdr:rowOff>
    </xdr:from>
    <xdr:to>
      <xdr:col>81</xdr:col>
      <xdr:colOff>95250</xdr:colOff>
      <xdr:row>61</xdr:row>
      <xdr:rowOff>73660</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69672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58</xdr:row>
      <xdr:rowOff>92528</xdr:rowOff>
    </xdr:from>
    <xdr:to>
      <xdr:col>77</xdr:col>
      <xdr:colOff>44450</xdr:colOff>
      <xdr:row>58</xdr:row>
      <xdr:rowOff>127000</xdr:rowOff>
    </xdr:to>
    <xdr:cxnSp macro="">
      <xdr:nvCxnSpPr>
        <xdr:cNvPr id="331" name="直線コネクタ 330">
          <a:extLst>
            <a:ext uri="{FF2B5EF4-FFF2-40B4-BE49-F238E27FC236}">
              <a16:creationId xmlns:a16="http://schemas.microsoft.com/office/drawing/2014/main" id="{00000000-0008-0000-0300-00004B010000}"/>
            </a:ext>
          </a:extLst>
        </xdr:cNvPr>
        <xdr:cNvCxnSpPr/>
      </xdr:nvCxnSpPr>
      <xdr:spPr>
        <a:xfrm>
          <a:off x="15290800" y="100366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119380</xdr:rowOff>
    </xdr:from>
    <xdr:to>
      <xdr:col>77</xdr:col>
      <xdr:colOff>95250</xdr:colOff>
      <xdr:row>61</xdr:row>
      <xdr:rowOff>49530</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61290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34307</xdr:rowOff>
    </xdr:from>
    <xdr:ext cx="7366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798800" y="10492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58</xdr:row>
      <xdr:rowOff>61504</xdr:rowOff>
    </xdr:from>
    <xdr:to>
      <xdr:col>72</xdr:col>
      <xdr:colOff>203200</xdr:colOff>
      <xdr:row>58</xdr:row>
      <xdr:rowOff>92528</xdr:rowOff>
    </xdr:to>
    <xdr:cxnSp macro="">
      <xdr:nvCxnSpPr>
        <xdr:cNvPr id="334" name="直線コネクタ 333">
          <a:extLst>
            <a:ext uri="{FF2B5EF4-FFF2-40B4-BE49-F238E27FC236}">
              <a16:creationId xmlns:a16="http://schemas.microsoft.com/office/drawing/2014/main" id="{00000000-0008-0000-0300-00004E010000}"/>
            </a:ext>
          </a:extLst>
        </xdr:cNvPr>
        <xdr:cNvCxnSpPr/>
      </xdr:nvCxnSpPr>
      <xdr:spPr>
        <a:xfrm>
          <a:off x="14401800" y="10005604"/>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98697</xdr:rowOff>
    </xdr:from>
    <xdr:to>
      <xdr:col>73</xdr:col>
      <xdr:colOff>44450</xdr:colOff>
      <xdr:row>61</xdr:row>
      <xdr:rowOff>28847</xdr:rowOff>
    </xdr:to>
    <xdr:sp macro="" textlink="">
      <xdr:nvSpPr>
        <xdr:cNvPr id="335" name="フローチャート: 判断 334">
          <a:extLst>
            <a:ext uri="{FF2B5EF4-FFF2-40B4-BE49-F238E27FC236}">
              <a16:creationId xmlns:a16="http://schemas.microsoft.com/office/drawing/2014/main" id="{00000000-0008-0000-0300-00004F010000}"/>
            </a:ext>
          </a:extLst>
        </xdr:cNvPr>
        <xdr:cNvSpPr/>
      </xdr:nvSpPr>
      <xdr:spPr>
        <a:xfrm>
          <a:off x="15240000" y="10385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13624</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909800" y="10472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58</xdr:row>
      <xdr:rowOff>37374</xdr:rowOff>
    </xdr:from>
    <xdr:to>
      <xdr:col>68</xdr:col>
      <xdr:colOff>152400</xdr:colOff>
      <xdr:row>58</xdr:row>
      <xdr:rowOff>61504</xdr:rowOff>
    </xdr:to>
    <xdr:cxnSp macro="">
      <xdr:nvCxnSpPr>
        <xdr:cNvPr id="337" name="直線コネクタ 336">
          <a:extLst>
            <a:ext uri="{FF2B5EF4-FFF2-40B4-BE49-F238E27FC236}">
              <a16:creationId xmlns:a16="http://schemas.microsoft.com/office/drawing/2014/main" id="{00000000-0008-0000-0300-000051010000}"/>
            </a:ext>
          </a:extLst>
        </xdr:cNvPr>
        <xdr:cNvCxnSpPr/>
      </xdr:nvCxnSpPr>
      <xdr:spPr>
        <a:xfrm>
          <a:off x="13512800" y="998147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81462</xdr:rowOff>
    </xdr:from>
    <xdr:to>
      <xdr:col>68</xdr:col>
      <xdr:colOff>203200</xdr:colOff>
      <xdr:row>61</xdr:row>
      <xdr:rowOff>11612</xdr:rowOff>
    </xdr:to>
    <xdr:sp macro="" textlink="">
      <xdr:nvSpPr>
        <xdr:cNvPr id="338" name="フローチャート: 判断 337">
          <a:extLst>
            <a:ext uri="{FF2B5EF4-FFF2-40B4-BE49-F238E27FC236}">
              <a16:creationId xmlns:a16="http://schemas.microsoft.com/office/drawing/2014/main" id="{00000000-0008-0000-0300-000052010000}"/>
            </a:ext>
          </a:extLst>
        </xdr:cNvPr>
        <xdr:cNvSpPr/>
      </xdr:nvSpPr>
      <xdr:spPr>
        <a:xfrm>
          <a:off x="14351000" y="10368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167839</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020800" y="10454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67673</xdr:rowOff>
    </xdr:from>
    <xdr:to>
      <xdr:col>64</xdr:col>
      <xdr:colOff>152400</xdr:colOff>
      <xdr:row>60</xdr:row>
      <xdr:rowOff>169273</xdr:rowOff>
    </xdr:to>
    <xdr:sp macro="" textlink="">
      <xdr:nvSpPr>
        <xdr:cNvPr id="340" name="フローチャート: 判断 339">
          <a:extLst>
            <a:ext uri="{FF2B5EF4-FFF2-40B4-BE49-F238E27FC236}">
              <a16:creationId xmlns:a16="http://schemas.microsoft.com/office/drawing/2014/main" id="{00000000-0008-0000-0300-000054010000}"/>
            </a:ext>
          </a:extLst>
        </xdr:cNvPr>
        <xdr:cNvSpPr/>
      </xdr:nvSpPr>
      <xdr:spPr>
        <a:xfrm>
          <a:off x="13462000" y="10354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154050</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131800" y="10441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58</xdr:row>
      <xdr:rowOff>121013</xdr:rowOff>
    </xdr:from>
    <xdr:to>
      <xdr:col>81</xdr:col>
      <xdr:colOff>95250</xdr:colOff>
      <xdr:row>59</xdr:row>
      <xdr:rowOff>51163</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6967200" y="1006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57</xdr:row>
      <xdr:rowOff>137540</xdr:rowOff>
    </xdr:from>
    <xdr:ext cx="762000" cy="259045"/>
    <xdr:sp macro="" textlink="">
      <xdr:nvSpPr>
        <xdr:cNvPr id="348" name="定員管理の状況該当値テキスト">
          <a:extLst>
            <a:ext uri="{FF2B5EF4-FFF2-40B4-BE49-F238E27FC236}">
              <a16:creationId xmlns:a16="http://schemas.microsoft.com/office/drawing/2014/main" id="{00000000-0008-0000-0300-00005C010000}"/>
            </a:ext>
          </a:extLst>
        </xdr:cNvPr>
        <xdr:cNvSpPr txBox="1"/>
      </xdr:nvSpPr>
      <xdr:spPr>
        <a:xfrm>
          <a:off x="17106900" y="9910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58</xdr:row>
      <xdr:rowOff>76200</xdr:rowOff>
    </xdr:from>
    <xdr:to>
      <xdr:col>77</xdr:col>
      <xdr:colOff>95250</xdr:colOff>
      <xdr:row>59</xdr:row>
      <xdr:rowOff>6350</xdr:rowOff>
    </xdr:to>
    <xdr:sp macro="" textlink="">
      <xdr:nvSpPr>
        <xdr:cNvPr id="349" name="楕円 348">
          <a:extLst>
            <a:ext uri="{FF2B5EF4-FFF2-40B4-BE49-F238E27FC236}">
              <a16:creationId xmlns:a16="http://schemas.microsoft.com/office/drawing/2014/main" id="{00000000-0008-0000-0300-00005D010000}"/>
            </a:ext>
          </a:extLst>
        </xdr:cNvPr>
        <xdr:cNvSpPr/>
      </xdr:nvSpPr>
      <xdr:spPr>
        <a:xfrm>
          <a:off x="16129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16527</xdr:rowOff>
    </xdr:from>
    <xdr:ext cx="736600" cy="25904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798800" y="978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58</xdr:row>
      <xdr:rowOff>41728</xdr:rowOff>
    </xdr:from>
    <xdr:to>
      <xdr:col>73</xdr:col>
      <xdr:colOff>44450</xdr:colOff>
      <xdr:row>58</xdr:row>
      <xdr:rowOff>143328</xdr:rowOff>
    </xdr:to>
    <xdr:sp macro="" textlink="">
      <xdr:nvSpPr>
        <xdr:cNvPr id="351" name="楕円 350">
          <a:extLst>
            <a:ext uri="{FF2B5EF4-FFF2-40B4-BE49-F238E27FC236}">
              <a16:creationId xmlns:a16="http://schemas.microsoft.com/office/drawing/2014/main" id="{00000000-0008-0000-0300-00005F010000}"/>
            </a:ext>
          </a:extLst>
        </xdr:cNvPr>
        <xdr:cNvSpPr/>
      </xdr:nvSpPr>
      <xdr:spPr>
        <a:xfrm>
          <a:off x="15240000" y="9985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56</xdr:row>
      <xdr:rowOff>153505</xdr:rowOff>
    </xdr:from>
    <xdr:ext cx="762000" cy="259045"/>
    <xdr:sp macro="" textlink="">
      <xdr:nvSpPr>
        <xdr:cNvPr id="352" name="テキスト ボックス 351">
          <a:extLst>
            <a:ext uri="{FF2B5EF4-FFF2-40B4-BE49-F238E27FC236}">
              <a16:creationId xmlns:a16="http://schemas.microsoft.com/office/drawing/2014/main" id="{00000000-0008-0000-0300-000060010000}"/>
            </a:ext>
          </a:extLst>
        </xdr:cNvPr>
        <xdr:cNvSpPr txBox="1"/>
      </xdr:nvSpPr>
      <xdr:spPr>
        <a:xfrm>
          <a:off x="14909800" y="9754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10704</xdr:rowOff>
    </xdr:from>
    <xdr:to>
      <xdr:col>68</xdr:col>
      <xdr:colOff>203200</xdr:colOff>
      <xdr:row>58</xdr:row>
      <xdr:rowOff>112304</xdr:rowOff>
    </xdr:to>
    <xdr:sp macro="" textlink="">
      <xdr:nvSpPr>
        <xdr:cNvPr id="353" name="楕円 352">
          <a:extLst>
            <a:ext uri="{FF2B5EF4-FFF2-40B4-BE49-F238E27FC236}">
              <a16:creationId xmlns:a16="http://schemas.microsoft.com/office/drawing/2014/main" id="{00000000-0008-0000-0300-000061010000}"/>
            </a:ext>
          </a:extLst>
        </xdr:cNvPr>
        <xdr:cNvSpPr/>
      </xdr:nvSpPr>
      <xdr:spPr>
        <a:xfrm>
          <a:off x="14351000" y="9954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56</xdr:row>
      <xdr:rowOff>122481</xdr:rowOff>
    </xdr:from>
    <xdr:ext cx="762000" cy="259045"/>
    <xdr:sp macro="" textlink="">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4020800" y="9723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57</xdr:row>
      <xdr:rowOff>158024</xdr:rowOff>
    </xdr:from>
    <xdr:to>
      <xdr:col>64</xdr:col>
      <xdr:colOff>152400</xdr:colOff>
      <xdr:row>58</xdr:row>
      <xdr:rowOff>88174</xdr:rowOff>
    </xdr:to>
    <xdr:sp macro="" textlink="">
      <xdr:nvSpPr>
        <xdr:cNvPr id="355" name="楕円 354">
          <a:extLst>
            <a:ext uri="{FF2B5EF4-FFF2-40B4-BE49-F238E27FC236}">
              <a16:creationId xmlns:a16="http://schemas.microsoft.com/office/drawing/2014/main" id="{00000000-0008-0000-0300-000063010000}"/>
            </a:ext>
          </a:extLst>
        </xdr:cNvPr>
        <xdr:cNvSpPr/>
      </xdr:nvSpPr>
      <xdr:spPr>
        <a:xfrm>
          <a:off x="13462000" y="993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56</xdr:row>
      <xdr:rowOff>98351</xdr:rowOff>
    </xdr:from>
    <xdr:ext cx="762000" cy="259045"/>
    <xdr:sp macro="" textlink="">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3131800" y="9699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7" name="正方形/長方形 366">
          <a:extLst>
            <a:ext uri="{FF2B5EF4-FFF2-40B4-BE49-F238E27FC236}">
              <a16:creationId xmlns:a16="http://schemas.microsoft.com/office/drawing/2014/main" id="{00000000-0008-0000-0300-00006F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8" name="正方形/長方形 367">
          <a:extLst>
            <a:ext uri="{FF2B5EF4-FFF2-40B4-BE49-F238E27FC236}">
              <a16:creationId xmlns:a16="http://schemas.microsoft.com/office/drawing/2014/main" id="{00000000-0008-0000-0300-000070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panose="020B0600070205080204" pitchFamily="50" charset="-128"/>
              <a:ea typeface="ＭＳ Ｐゴシック" panose="020B0600070205080204" pitchFamily="50" charset="-128"/>
            </a:rPr>
            <a:t>　これまで国の経済対策に呼応した公共投資の実施や大規模な施設整備事業の実施に際し、交付税措置のある比較的有利な市債の活用や公債費負担の平準化を図ってきたところ、単年度比でみると対前年度より</a:t>
          </a:r>
          <a:r>
            <a:rPr kumimoji="1" lang="en-US" altLang="ja-JP" sz="1300">
              <a:solidFill>
                <a:schemeClr val="tx1"/>
              </a:solidFill>
              <a:latin typeface="ＭＳ Ｐゴシック" panose="020B0600070205080204" pitchFamily="50" charset="-128"/>
              <a:ea typeface="ＭＳ Ｐゴシック" panose="020B0600070205080204" pitchFamily="50" charset="-128"/>
            </a:rPr>
            <a:t>0.1</a:t>
          </a:r>
          <a:r>
            <a:rPr kumimoji="1" lang="ja-JP" altLang="en-US" sz="1300">
              <a:solidFill>
                <a:schemeClr val="tx1"/>
              </a:solidFill>
              <a:latin typeface="ＭＳ Ｐゴシック" panose="020B0600070205080204" pitchFamily="50" charset="-128"/>
              <a:ea typeface="ＭＳ Ｐゴシック" panose="020B0600070205080204" pitchFamily="50" charset="-128"/>
            </a:rPr>
            <a:t>ポイント減少（</a:t>
          </a:r>
          <a:r>
            <a:rPr kumimoji="1" lang="en-US" altLang="ja-JP" sz="1300">
              <a:solidFill>
                <a:schemeClr val="tx1"/>
              </a:solidFill>
              <a:latin typeface="ＭＳ Ｐゴシック" panose="020B0600070205080204" pitchFamily="50" charset="-128"/>
              <a:ea typeface="ＭＳ Ｐゴシック" panose="020B0600070205080204" pitchFamily="50" charset="-128"/>
            </a:rPr>
            <a:t>R05</a:t>
          </a:r>
          <a:r>
            <a:rPr kumimoji="1" lang="ja-JP" altLang="en-US" sz="1300">
              <a:solidFill>
                <a:schemeClr val="tx1"/>
              </a:solidFill>
              <a:latin typeface="ＭＳ Ｐゴシック" panose="020B0600070205080204" pitchFamily="50" charset="-128"/>
              <a:ea typeface="ＭＳ Ｐゴシック" panose="020B0600070205080204" pitchFamily="50" charset="-128"/>
            </a:rPr>
            <a:t>年度：</a:t>
          </a:r>
          <a:r>
            <a:rPr kumimoji="1" lang="en-US" altLang="ja-JP" sz="1300">
              <a:solidFill>
                <a:schemeClr val="tx1"/>
              </a:solidFill>
              <a:latin typeface="ＭＳ Ｐゴシック" panose="020B0600070205080204" pitchFamily="50" charset="-128"/>
              <a:ea typeface="ＭＳ Ｐゴシック" panose="020B0600070205080204" pitchFamily="50" charset="-128"/>
            </a:rPr>
            <a:t>10.8</a:t>
          </a:r>
          <a:r>
            <a:rPr kumimoji="1" lang="ja-JP" altLang="en-US" sz="1300">
              <a:solidFill>
                <a:schemeClr val="tx1"/>
              </a:solidFill>
              <a:latin typeface="ＭＳ Ｐゴシック" panose="020B0600070205080204" pitchFamily="50" charset="-128"/>
              <a:ea typeface="ＭＳ Ｐゴシック" panose="020B0600070205080204" pitchFamily="50" charset="-128"/>
            </a:rPr>
            <a:t>％、</a:t>
          </a:r>
          <a:r>
            <a:rPr kumimoji="1" lang="en-US" altLang="ja-JP" sz="1300">
              <a:solidFill>
                <a:schemeClr val="tx1"/>
              </a:solidFill>
              <a:latin typeface="ＭＳ Ｐゴシック" panose="020B0600070205080204" pitchFamily="50" charset="-128"/>
              <a:ea typeface="ＭＳ Ｐゴシック" panose="020B0600070205080204" pitchFamily="50" charset="-128"/>
            </a:rPr>
            <a:t>R06</a:t>
          </a:r>
          <a:r>
            <a:rPr kumimoji="1" lang="ja-JP" altLang="en-US" sz="1300">
              <a:solidFill>
                <a:schemeClr val="tx1"/>
              </a:solidFill>
              <a:latin typeface="ＭＳ Ｐゴシック" panose="020B0600070205080204" pitchFamily="50" charset="-128"/>
              <a:ea typeface="ＭＳ Ｐゴシック" panose="020B0600070205080204" pitchFamily="50" charset="-128"/>
            </a:rPr>
            <a:t>年度：</a:t>
          </a:r>
          <a:r>
            <a:rPr kumimoji="1" lang="en-US" altLang="ja-JP" sz="1300">
              <a:solidFill>
                <a:schemeClr val="tx1"/>
              </a:solidFill>
              <a:latin typeface="ＭＳ Ｐゴシック" panose="020B0600070205080204" pitchFamily="50" charset="-128"/>
              <a:ea typeface="ＭＳ Ｐゴシック" panose="020B0600070205080204" pitchFamily="50" charset="-128"/>
            </a:rPr>
            <a:t>10.7</a:t>
          </a:r>
          <a:r>
            <a:rPr kumimoji="1" lang="ja-JP" altLang="en-US" sz="1300">
              <a:solidFill>
                <a:schemeClr val="tx1"/>
              </a:solidFill>
              <a:latin typeface="ＭＳ Ｐゴシック" panose="020B0600070205080204" pitchFamily="50" charset="-128"/>
              <a:ea typeface="ＭＳ Ｐゴシック" panose="020B0600070205080204" pitchFamily="50" charset="-128"/>
            </a:rPr>
            <a:t>％）し、前年度の算定値と比較すると前年度より</a:t>
          </a:r>
          <a:r>
            <a:rPr kumimoji="1" lang="en-US" altLang="ja-JP" sz="1300">
              <a:solidFill>
                <a:schemeClr val="tx1"/>
              </a:solidFill>
              <a:latin typeface="ＭＳ Ｐゴシック" panose="020B0600070205080204" pitchFamily="50" charset="-128"/>
              <a:ea typeface="ＭＳ Ｐゴシック" panose="020B0600070205080204" pitchFamily="50" charset="-128"/>
            </a:rPr>
            <a:t>0.4</a:t>
          </a:r>
          <a:r>
            <a:rPr kumimoji="1" lang="ja-JP" altLang="en-US" sz="1300">
              <a:solidFill>
                <a:schemeClr val="tx1"/>
              </a:solidFill>
              <a:latin typeface="ＭＳ Ｐゴシック" panose="020B0600070205080204" pitchFamily="50" charset="-128"/>
              <a:ea typeface="ＭＳ Ｐゴシック" panose="020B0600070205080204" pitchFamily="50" charset="-128"/>
            </a:rPr>
            <a:t>ポイント改善し</a:t>
          </a:r>
          <a:r>
            <a:rPr kumimoji="1" lang="en-US" altLang="ja-JP" sz="1300">
              <a:solidFill>
                <a:schemeClr val="tx1"/>
              </a:solidFill>
              <a:latin typeface="ＭＳ Ｐゴシック" panose="020B0600070205080204" pitchFamily="50" charset="-128"/>
              <a:ea typeface="ＭＳ Ｐゴシック" panose="020B0600070205080204" pitchFamily="50" charset="-128"/>
            </a:rPr>
            <a:t>10.9</a:t>
          </a:r>
          <a:r>
            <a:rPr kumimoji="1" lang="ja-JP" altLang="en-US" sz="1300">
              <a:solidFill>
                <a:schemeClr val="tx1"/>
              </a:solidFill>
              <a:latin typeface="ＭＳ Ｐゴシック" panose="020B0600070205080204" pitchFamily="50" charset="-128"/>
              <a:ea typeface="ＭＳ Ｐゴシック" panose="020B0600070205080204" pitchFamily="50" charset="-128"/>
            </a:rPr>
            <a:t>％となった。</a:t>
          </a:r>
        </a:p>
        <a:p>
          <a:r>
            <a:rPr kumimoji="1" lang="ja-JP" altLang="en-US" sz="1300">
              <a:solidFill>
                <a:schemeClr val="tx1"/>
              </a:solidFill>
              <a:latin typeface="ＭＳ Ｐゴシック" panose="020B0600070205080204" pitchFamily="50" charset="-128"/>
              <a:ea typeface="ＭＳ Ｐゴシック" panose="020B0600070205080204" pitchFamily="50" charset="-128"/>
            </a:rPr>
            <a:t>　今後においても、公共投資経費に充当する市債発行額を可能な限り抑制することなどを継続的に実施し、比率の改善を図っていく。</a:t>
          </a:r>
        </a:p>
      </xdr:txBody>
    </xdr:sp>
    <xdr:clientData/>
  </xdr:twoCellAnchor>
  <xdr:oneCellAnchor>
    <xdr:from>
      <xdr:col>61</xdr:col>
      <xdr:colOff>6350</xdr:colOff>
      <xdr:row>32</xdr:row>
      <xdr:rowOff>101600</xdr:rowOff>
    </xdr:from>
    <xdr:ext cx="298543" cy="225703"/>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74" name="テキスト ボックス 373">
          <a:extLst>
            <a:ext uri="{FF2B5EF4-FFF2-40B4-BE49-F238E27FC236}">
              <a16:creationId xmlns:a16="http://schemas.microsoft.com/office/drawing/2014/main" id="{00000000-0008-0000-0300-000076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76" name="テキスト ボックス 375">
          <a:extLst>
            <a:ext uri="{FF2B5EF4-FFF2-40B4-BE49-F238E27FC236}">
              <a16:creationId xmlns:a16="http://schemas.microsoft.com/office/drawing/2014/main" id="{00000000-0008-0000-0300-000078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8" name="テキスト ボックス 377">
          <a:extLst>
            <a:ext uri="{FF2B5EF4-FFF2-40B4-BE49-F238E27FC236}">
              <a16:creationId xmlns:a16="http://schemas.microsoft.com/office/drawing/2014/main" id="{00000000-0008-0000-0300-00007A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3" name="公債費負担の状況グラフ枠">
          <a:extLst>
            <a:ext uri="{FF2B5EF4-FFF2-40B4-BE49-F238E27FC236}">
              <a16:creationId xmlns:a16="http://schemas.microsoft.com/office/drawing/2014/main" id="{00000000-0008-0000-0300-00007F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22013</xdr:rowOff>
    </xdr:from>
    <xdr:to>
      <xdr:col>81</xdr:col>
      <xdr:colOff>44450</xdr:colOff>
      <xdr:row>44</xdr:row>
      <xdr:rowOff>52494</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7018000" y="6365663"/>
          <a:ext cx="0" cy="12306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24571</xdr:rowOff>
    </xdr:from>
    <xdr:ext cx="762000" cy="259045"/>
    <xdr:sp macro="" textlink="">
      <xdr:nvSpPr>
        <xdr:cNvPr id="385" name="公債費負担の状況最小値テキスト">
          <a:extLst>
            <a:ext uri="{FF2B5EF4-FFF2-40B4-BE49-F238E27FC236}">
              <a16:creationId xmlns:a16="http://schemas.microsoft.com/office/drawing/2014/main" id="{00000000-0008-0000-0300-000081010000}"/>
            </a:ext>
          </a:extLst>
        </xdr:cNvPr>
        <xdr:cNvSpPr txBox="1"/>
      </xdr:nvSpPr>
      <xdr:spPr>
        <a:xfrm>
          <a:off x="17106900" y="756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52494</xdr:rowOff>
    </xdr:from>
    <xdr:to>
      <xdr:col>81</xdr:col>
      <xdr:colOff>133350</xdr:colOff>
      <xdr:row>44</xdr:row>
      <xdr:rowOff>52494</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6929100" y="7596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108390</xdr:rowOff>
    </xdr:from>
    <xdr:ext cx="762000" cy="259045"/>
    <xdr:sp macro="" textlink="">
      <xdr:nvSpPr>
        <xdr:cNvPr id="387" name="公債費負担の状況最大値テキスト">
          <a:extLst>
            <a:ext uri="{FF2B5EF4-FFF2-40B4-BE49-F238E27FC236}">
              <a16:creationId xmlns:a16="http://schemas.microsoft.com/office/drawing/2014/main" id="{00000000-0008-0000-0300-000083010000}"/>
            </a:ext>
          </a:extLst>
        </xdr:cNvPr>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22013</xdr:rowOff>
    </xdr:from>
    <xdr:to>
      <xdr:col>81</xdr:col>
      <xdr:colOff>133350</xdr:colOff>
      <xdr:row>37</xdr:row>
      <xdr:rowOff>22013</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87206</xdr:rowOff>
    </xdr:from>
    <xdr:to>
      <xdr:col>81</xdr:col>
      <xdr:colOff>44450</xdr:colOff>
      <xdr:row>43</xdr:row>
      <xdr:rowOff>119380</xdr:rowOff>
    </xdr:to>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flipV="1">
          <a:off x="16179800" y="7459556"/>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108814</xdr:rowOff>
    </xdr:from>
    <xdr:ext cx="762000" cy="259045"/>
    <xdr:sp macro="" textlink="">
      <xdr:nvSpPr>
        <xdr:cNvPr id="390" name="公債費負担の状況平均値テキスト">
          <a:extLst>
            <a:ext uri="{FF2B5EF4-FFF2-40B4-BE49-F238E27FC236}">
              <a16:creationId xmlns:a16="http://schemas.microsoft.com/office/drawing/2014/main" id="{00000000-0008-0000-0300-000086010000}"/>
            </a:ext>
          </a:extLst>
        </xdr:cNvPr>
        <xdr:cNvSpPr txBox="1"/>
      </xdr:nvSpPr>
      <xdr:spPr>
        <a:xfrm>
          <a:off x="17106900" y="67953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92287</xdr:rowOff>
    </xdr:from>
    <xdr:to>
      <xdr:col>81</xdr:col>
      <xdr:colOff>95250</xdr:colOff>
      <xdr:row>41</xdr:row>
      <xdr:rowOff>22437</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69672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119380</xdr:rowOff>
    </xdr:from>
    <xdr:to>
      <xdr:col>77</xdr:col>
      <xdr:colOff>44450</xdr:colOff>
      <xdr:row>44</xdr:row>
      <xdr:rowOff>12277</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flipV="1">
          <a:off x="15290800" y="749173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92287</xdr:rowOff>
    </xdr:from>
    <xdr:to>
      <xdr:col>77</xdr:col>
      <xdr:colOff>95250</xdr:colOff>
      <xdr:row>41</xdr:row>
      <xdr:rowOff>22437</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6129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32614</xdr:rowOff>
    </xdr:from>
    <xdr:ext cx="7366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798800" y="6719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44</xdr:row>
      <xdr:rowOff>12277</xdr:rowOff>
    </xdr:from>
    <xdr:to>
      <xdr:col>72</xdr:col>
      <xdr:colOff>203200</xdr:colOff>
      <xdr:row>44</xdr:row>
      <xdr:rowOff>100754</xdr:rowOff>
    </xdr:to>
    <xdr:cxnSp macro="">
      <xdr:nvCxnSpPr>
        <xdr:cNvPr id="395" name="直線コネクタ 394">
          <a:extLst>
            <a:ext uri="{FF2B5EF4-FFF2-40B4-BE49-F238E27FC236}">
              <a16:creationId xmlns:a16="http://schemas.microsoft.com/office/drawing/2014/main" id="{00000000-0008-0000-0300-00008B010000}"/>
            </a:ext>
          </a:extLst>
        </xdr:cNvPr>
        <xdr:cNvCxnSpPr/>
      </xdr:nvCxnSpPr>
      <xdr:spPr>
        <a:xfrm flipV="1">
          <a:off x="14401800" y="755607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92287</xdr:rowOff>
    </xdr:from>
    <xdr:to>
      <xdr:col>73</xdr:col>
      <xdr:colOff>44450</xdr:colOff>
      <xdr:row>41</xdr:row>
      <xdr:rowOff>22437</xdr:rowOff>
    </xdr:to>
    <xdr:sp macro="" textlink="">
      <xdr:nvSpPr>
        <xdr:cNvPr id="396" name="フローチャート: 判断 395">
          <a:extLst>
            <a:ext uri="{FF2B5EF4-FFF2-40B4-BE49-F238E27FC236}">
              <a16:creationId xmlns:a16="http://schemas.microsoft.com/office/drawing/2014/main" id="{00000000-0008-0000-0300-00008C010000}"/>
            </a:ext>
          </a:extLst>
        </xdr:cNvPr>
        <xdr:cNvSpPr/>
      </xdr:nvSpPr>
      <xdr:spPr>
        <a:xfrm>
          <a:off x="15240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32614</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909800" y="671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44</xdr:row>
      <xdr:rowOff>100754</xdr:rowOff>
    </xdr:from>
    <xdr:to>
      <xdr:col>68</xdr:col>
      <xdr:colOff>152400</xdr:colOff>
      <xdr:row>45</xdr:row>
      <xdr:rowOff>9737</xdr:rowOff>
    </xdr:to>
    <xdr:cxnSp macro="">
      <xdr:nvCxnSpPr>
        <xdr:cNvPr id="398" name="直線コネクタ 397">
          <a:extLst>
            <a:ext uri="{FF2B5EF4-FFF2-40B4-BE49-F238E27FC236}">
              <a16:creationId xmlns:a16="http://schemas.microsoft.com/office/drawing/2014/main" id="{00000000-0008-0000-0300-00008E010000}"/>
            </a:ext>
          </a:extLst>
        </xdr:cNvPr>
        <xdr:cNvCxnSpPr/>
      </xdr:nvCxnSpPr>
      <xdr:spPr>
        <a:xfrm flipV="1">
          <a:off x="13512800" y="764455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92287</xdr:rowOff>
    </xdr:from>
    <xdr:to>
      <xdr:col>68</xdr:col>
      <xdr:colOff>203200</xdr:colOff>
      <xdr:row>41</xdr:row>
      <xdr:rowOff>22437</xdr:rowOff>
    </xdr:to>
    <xdr:sp macro="" textlink="">
      <xdr:nvSpPr>
        <xdr:cNvPr id="399" name="フローチャート: 判断 398">
          <a:extLst>
            <a:ext uri="{FF2B5EF4-FFF2-40B4-BE49-F238E27FC236}">
              <a16:creationId xmlns:a16="http://schemas.microsoft.com/office/drawing/2014/main" id="{00000000-0008-0000-0300-00008F010000}"/>
            </a:ext>
          </a:extLst>
        </xdr:cNvPr>
        <xdr:cNvSpPr/>
      </xdr:nvSpPr>
      <xdr:spPr>
        <a:xfrm>
          <a:off x="14351000" y="695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32614</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671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108373</xdr:rowOff>
    </xdr:from>
    <xdr:to>
      <xdr:col>64</xdr:col>
      <xdr:colOff>152400</xdr:colOff>
      <xdr:row>41</xdr:row>
      <xdr:rowOff>38523</xdr:rowOff>
    </xdr:to>
    <xdr:sp macro="" textlink="">
      <xdr:nvSpPr>
        <xdr:cNvPr id="401" name="フローチャート: 判断 400">
          <a:extLst>
            <a:ext uri="{FF2B5EF4-FFF2-40B4-BE49-F238E27FC236}">
              <a16:creationId xmlns:a16="http://schemas.microsoft.com/office/drawing/2014/main" id="{00000000-0008-0000-0300-000091010000}"/>
            </a:ext>
          </a:extLst>
        </xdr:cNvPr>
        <xdr:cNvSpPr/>
      </xdr:nvSpPr>
      <xdr:spPr>
        <a:xfrm>
          <a:off x="134620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48700</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6735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36406</xdr:rowOff>
    </xdr:from>
    <xdr:to>
      <xdr:col>81</xdr:col>
      <xdr:colOff>95250</xdr:colOff>
      <xdr:row>43</xdr:row>
      <xdr:rowOff>138006</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6967200" y="74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8483</xdr:rowOff>
    </xdr:from>
    <xdr:ext cx="762000" cy="259045"/>
    <xdr:sp macro="" textlink="">
      <xdr:nvSpPr>
        <xdr:cNvPr id="409" name="公債費負担の状況該当値テキスト">
          <a:extLst>
            <a:ext uri="{FF2B5EF4-FFF2-40B4-BE49-F238E27FC236}">
              <a16:creationId xmlns:a16="http://schemas.microsoft.com/office/drawing/2014/main" id="{00000000-0008-0000-0300-000099010000}"/>
            </a:ext>
          </a:extLst>
        </xdr:cNvPr>
        <xdr:cNvSpPr txBox="1"/>
      </xdr:nvSpPr>
      <xdr:spPr>
        <a:xfrm>
          <a:off x="17106900" y="738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43</xdr:row>
      <xdr:rowOff>68580</xdr:rowOff>
    </xdr:from>
    <xdr:to>
      <xdr:col>77</xdr:col>
      <xdr:colOff>95250</xdr:colOff>
      <xdr:row>43</xdr:row>
      <xdr:rowOff>170180</xdr:rowOff>
    </xdr:to>
    <xdr:sp macro="" textlink="">
      <xdr:nvSpPr>
        <xdr:cNvPr id="410" name="楕円 409">
          <a:extLst>
            <a:ext uri="{FF2B5EF4-FFF2-40B4-BE49-F238E27FC236}">
              <a16:creationId xmlns:a16="http://schemas.microsoft.com/office/drawing/2014/main" id="{00000000-0008-0000-0300-00009A010000}"/>
            </a:ext>
          </a:extLst>
        </xdr:cNvPr>
        <xdr:cNvSpPr/>
      </xdr:nvSpPr>
      <xdr:spPr>
        <a:xfrm>
          <a:off x="16129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154957</xdr:rowOff>
    </xdr:from>
    <xdr:ext cx="7366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5798800" y="752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43</xdr:row>
      <xdr:rowOff>132927</xdr:rowOff>
    </xdr:from>
    <xdr:to>
      <xdr:col>73</xdr:col>
      <xdr:colOff>44450</xdr:colOff>
      <xdr:row>44</xdr:row>
      <xdr:rowOff>63077</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5240000" y="7505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44</xdr:row>
      <xdr:rowOff>47854</xdr:rowOff>
    </xdr:from>
    <xdr:ext cx="762000" cy="259045"/>
    <xdr:sp macro="" textlink="">
      <xdr:nvSpPr>
        <xdr:cNvPr id="413" name="テキスト ボックス 412">
          <a:extLst>
            <a:ext uri="{FF2B5EF4-FFF2-40B4-BE49-F238E27FC236}">
              <a16:creationId xmlns:a16="http://schemas.microsoft.com/office/drawing/2014/main" id="{00000000-0008-0000-0300-00009D010000}"/>
            </a:ext>
          </a:extLst>
        </xdr:cNvPr>
        <xdr:cNvSpPr txBox="1"/>
      </xdr:nvSpPr>
      <xdr:spPr>
        <a:xfrm>
          <a:off x="14909800" y="759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44</xdr:row>
      <xdr:rowOff>49954</xdr:rowOff>
    </xdr:from>
    <xdr:to>
      <xdr:col>68</xdr:col>
      <xdr:colOff>203200</xdr:colOff>
      <xdr:row>44</xdr:row>
      <xdr:rowOff>151554</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4351000" y="759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44</xdr:row>
      <xdr:rowOff>136331</xdr:rowOff>
    </xdr:from>
    <xdr:ext cx="7620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4020800" y="768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44</xdr:row>
      <xdr:rowOff>130387</xdr:rowOff>
    </xdr:from>
    <xdr:to>
      <xdr:col>64</xdr:col>
      <xdr:colOff>152400</xdr:colOff>
      <xdr:row>45</xdr:row>
      <xdr:rowOff>60537</xdr:rowOff>
    </xdr:to>
    <xdr:sp macro="" textlink="">
      <xdr:nvSpPr>
        <xdr:cNvPr id="416" name="楕円 415">
          <a:extLst>
            <a:ext uri="{FF2B5EF4-FFF2-40B4-BE49-F238E27FC236}">
              <a16:creationId xmlns:a16="http://schemas.microsoft.com/office/drawing/2014/main" id="{00000000-0008-0000-0300-0000A0010000}"/>
            </a:ext>
          </a:extLst>
        </xdr:cNvPr>
        <xdr:cNvSpPr/>
      </xdr:nvSpPr>
      <xdr:spPr>
        <a:xfrm>
          <a:off x="13462000" y="767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45</xdr:row>
      <xdr:rowOff>45314</xdr:rowOff>
    </xdr:from>
    <xdr:ext cx="762000" cy="2590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3131800" y="776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[81.6%]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3" name="正方形/長方形 422">
          <a:extLst>
            <a:ext uri="{FF2B5EF4-FFF2-40B4-BE49-F238E27FC236}">
              <a16:creationId xmlns:a16="http://schemas.microsoft.com/office/drawing/2014/main" id="{00000000-0008-0000-0300-0000A7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4" name="正方形/長方形 423">
          <a:extLst>
            <a:ext uri="{FF2B5EF4-FFF2-40B4-BE49-F238E27FC236}">
              <a16:creationId xmlns:a16="http://schemas.microsoft.com/office/drawing/2014/main" id="{00000000-0008-0000-0300-0000A8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8" name="正方形/長方形 427">
          <a:extLst>
            <a:ext uri="{FF2B5EF4-FFF2-40B4-BE49-F238E27FC236}">
              <a16:creationId xmlns:a16="http://schemas.microsoft.com/office/drawing/2014/main" id="{00000000-0008-0000-0300-0000AC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9" name="正方形/長方形 428">
          <a:extLst>
            <a:ext uri="{FF2B5EF4-FFF2-40B4-BE49-F238E27FC236}">
              <a16:creationId xmlns:a16="http://schemas.microsoft.com/office/drawing/2014/main" id="{00000000-0008-0000-0300-0000AD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panose="020B0600070205080204" pitchFamily="50" charset="-128"/>
              <a:ea typeface="ＭＳ Ｐゴシック" panose="020B0600070205080204" pitchFamily="50" charset="-128"/>
            </a:rPr>
            <a:t>　地方債の発行を抑制してきたことに伴う地方債残高の減少等はみられるものの、充当可能基金の減少等により、将来負担比率は前年度に比べ</a:t>
          </a:r>
          <a:r>
            <a:rPr kumimoji="1" lang="en-US" altLang="ja-JP" sz="1300">
              <a:solidFill>
                <a:schemeClr val="tx1"/>
              </a:solidFill>
              <a:latin typeface="ＭＳ Ｐゴシック" panose="020B0600070205080204" pitchFamily="50" charset="-128"/>
              <a:ea typeface="ＭＳ Ｐゴシック" panose="020B0600070205080204" pitchFamily="50" charset="-128"/>
            </a:rPr>
            <a:t>1.9</a:t>
          </a:r>
          <a:r>
            <a:rPr kumimoji="1" lang="ja-JP" altLang="en-US" sz="1300">
              <a:solidFill>
                <a:schemeClr val="tx1"/>
              </a:solidFill>
              <a:latin typeface="ＭＳ Ｐゴシック" panose="020B0600070205080204" pitchFamily="50" charset="-128"/>
              <a:ea typeface="ＭＳ Ｐゴシック" panose="020B0600070205080204" pitchFamily="50" charset="-128"/>
            </a:rPr>
            <a:t>ポイント上昇の</a:t>
          </a:r>
          <a:r>
            <a:rPr kumimoji="1" lang="en-US" altLang="ja-JP" sz="1300">
              <a:solidFill>
                <a:schemeClr val="tx1"/>
              </a:solidFill>
              <a:latin typeface="ＭＳ Ｐゴシック" panose="020B0600070205080204" pitchFamily="50" charset="-128"/>
              <a:ea typeface="ＭＳ Ｐゴシック" panose="020B0600070205080204" pitchFamily="50" charset="-128"/>
            </a:rPr>
            <a:t>81.6</a:t>
          </a:r>
          <a:r>
            <a:rPr kumimoji="1" lang="ja-JP" altLang="en-US" sz="1300">
              <a:solidFill>
                <a:schemeClr val="tx1"/>
              </a:solidFill>
              <a:latin typeface="ＭＳ Ｐゴシック" panose="020B0600070205080204" pitchFamily="50" charset="-128"/>
              <a:ea typeface="ＭＳ Ｐゴシック" panose="020B0600070205080204" pitchFamily="50" charset="-128"/>
            </a:rPr>
            <a:t>％となった。今後においても、将来負担に配慮した地方債発行と公債費償還の適正化に努めていく。</a:t>
          </a:r>
        </a:p>
      </xdr:txBody>
    </xdr:sp>
    <xdr:clientData/>
  </xdr:twoCellAnchor>
  <xdr:oneCellAnchor>
    <xdr:from>
      <xdr:col>61</xdr:col>
      <xdr:colOff>6350</xdr:colOff>
      <xdr:row>10</xdr:row>
      <xdr:rowOff>63500</xdr:rowOff>
    </xdr:from>
    <xdr:ext cx="298543" cy="225703"/>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43" name="将来負担の状況グラフ枠">
          <a:extLst>
            <a:ext uri="{FF2B5EF4-FFF2-40B4-BE49-F238E27FC236}">
              <a16:creationId xmlns:a16="http://schemas.microsoft.com/office/drawing/2014/main" id="{00000000-0008-0000-0300-0000BB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22</xdr:row>
      <xdr:rowOff>132791</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7018000" y="2451100"/>
          <a:ext cx="0" cy="14535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104868</xdr:rowOff>
    </xdr:from>
    <xdr:ext cx="762000" cy="259045"/>
    <xdr:sp macro="" textlink="">
      <xdr:nvSpPr>
        <xdr:cNvPr id="445" name="将来負担の状況最小値テキスト">
          <a:extLst>
            <a:ext uri="{FF2B5EF4-FFF2-40B4-BE49-F238E27FC236}">
              <a16:creationId xmlns:a16="http://schemas.microsoft.com/office/drawing/2014/main" id="{00000000-0008-0000-0300-0000BD010000}"/>
            </a:ext>
          </a:extLst>
        </xdr:cNvPr>
        <xdr:cNvSpPr txBox="1"/>
      </xdr:nvSpPr>
      <xdr:spPr>
        <a:xfrm>
          <a:off x="17106900" y="3876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132791</xdr:rowOff>
    </xdr:from>
    <xdr:to>
      <xdr:col>81</xdr:col>
      <xdr:colOff>133350</xdr:colOff>
      <xdr:row>22</xdr:row>
      <xdr:rowOff>132791</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6929100" y="39046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47" name="将来負担の状況最大値テキスト">
          <a:extLst>
            <a:ext uri="{FF2B5EF4-FFF2-40B4-BE49-F238E27FC236}">
              <a16:creationId xmlns:a16="http://schemas.microsoft.com/office/drawing/2014/main" id="{00000000-0008-0000-0300-0000BF010000}"/>
            </a:ext>
          </a:extLst>
        </xdr:cNvPr>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18</xdr:row>
      <xdr:rowOff>134264</xdr:rowOff>
    </xdr:from>
    <xdr:to>
      <xdr:col>81</xdr:col>
      <xdr:colOff>44450</xdr:colOff>
      <xdr:row>18</xdr:row>
      <xdr:rowOff>152603</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6179800" y="3220364"/>
          <a:ext cx="838200" cy="18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5300</xdr:rowOff>
    </xdr:from>
    <xdr:ext cx="762000" cy="259045"/>
    <xdr:sp macro="" textlink="">
      <xdr:nvSpPr>
        <xdr:cNvPr id="450" name="将来負担の状況平均値テキスト">
          <a:extLst>
            <a:ext uri="{FF2B5EF4-FFF2-40B4-BE49-F238E27FC236}">
              <a16:creationId xmlns:a16="http://schemas.microsoft.com/office/drawing/2014/main" id="{00000000-0008-0000-0300-0000C2010000}"/>
            </a:ext>
          </a:extLst>
        </xdr:cNvPr>
        <xdr:cNvSpPr txBox="1"/>
      </xdr:nvSpPr>
      <xdr:spPr>
        <a:xfrm>
          <a:off x="17106900" y="240560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160223</xdr:rowOff>
    </xdr:from>
    <xdr:to>
      <xdr:col>81</xdr:col>
      <xdr:colOff>95250</xdr:colOff>
      <xdr:row>15</xdr:row>
      <xdr:rowOff>90373</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6967200" y="2560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18</xdr:row>
      <xdr:rowOff>113995</xdr:rowOff>
    </xdr:from>
    <xdr:to>
      <xdr:col>77</xdr:col>
      <xdr:colOff>44450</xdr:colOff>
      <xdr:row>18</xdr:row>
      <xdr:rowOff>134264</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a:off x="15290800" y="3200095"/>
          <a:ext cx="889000" cy="20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165049</xdr:rowOff>
    </xdr:from>
    <xdr:to>
      <xdr:col>77</xdr:col>
      <xdr:colOff>95250</xdr:colOff>
      <xdr:row>15</xdr:row>
      <xdr:rowOff>95199</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6129000" y="2565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105376</xdr:rowOff>
    </xdr:from>
    <xdr:ext cx="7366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5798800" y="23342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18</xdr:row>
      <xdr:rowOff>113995</xdr:rowOff>
    </xdr:from>
    <xdr:to>
      <xdr:col>72</xdr:col>
      <xdr:colOff>203200</xdr:colOff>
      <xdr:row>18</xdr:row>
      <xdr:rowOff>159360</xdr:rowOff>
    </xdr:to>
    <xdr:cxnSp macro="">
      <xdr:nvCxnSpPr>
        <xdr:cNvPr id="455" name="直線コネクタ 454">
          <a:extLst>
            <a:ext uri="{FF2B5EF4-FFF2-40B4-BE49-F238E27FC236}">
              <a16:creationId xmlns:a16="http://schemas.microsoft.com/office/drawing/2014/main" id="{00000000-0008-0000-0300-0000C7010000}"/>
            </a:ext>
          </a:extLst>
        </xdr:cNvPr>
        <xdr:cNvCxnSpPr/>
      </xdr:nvCxnSpPr>
      <xdr:spPr>
        <a:xfrm flipV="1">
          <a:off x="14401800" y="3200095"/>
          <a:ext cx="889000" cy="45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15</xdr:row>
      <xdr:rowOff>4216</xdr:rowOff>
    </xdr:from>
    <xdr:to>
      <xdr:col>73</xdr:col>
      <xdr:colOff>44450</xdr:colOff>
      <xdr:row>15</xdr:row>
      <xdr:rowOff>105816</xdr:rowOff>
    </xdr:to>
    <xdr:sp macro="" textlink="">
      <xdr:nvSpPr>
        <xdr:cNvPr id="456" name="フローチャート: 判断 455">
          <a:extLst>
            <a:ext uri="{FF2B5EF4-FFF2-40B4-BE49-F238E27FC236}">
              <a16:creationId xmlns:a16="http://schemas.microsoft.com/office/drawing/2014/main" id="{00000000-0008-0000-0300-0000C8010000}"/>
            </a:ext>
          </a:extLst>
        </xdr:cNvPr>
        <xdr:cNvSpPr/>
      </xdr:nvSpPr>
      <xdr:spPr>
        <a:xfrm>
          <a:off x="15240000" y="2575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115993</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909800" y="2344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159360</xdr:rowOff>
    </xdr:from>
    <xdr:to>
      <xdr:col>68</xdr:col>
      <xdr:colOff>152400</xdr:colOff>
      <xdr:row>19</xdr:row>
      <xdr:rowOff>55474</xdr:rowOff>
    </xdr:to>
    <xdr:cxnSp macro="">
      <xdr:nvCxnSpPr>
        <xdr:cNvPr id="458" name="直線コネクタ 457">
          <a:extLst>
            <a:ext uri="{FF2B5EF4-FFF2-40B4-BE49-F238E27FC236}">
              <a16:creationId xmlns:a16="http://schemas.microsoft.com/office/drawing/2014/main" id="{00000000-0008-0000-0300-0000CA010000}"/>
            </a:ext>
          </a:extLst>
        </xdr:cNvPr>
        <xdr:cNvCxnSpPr/>
      </xdr:nvCxnSpPr>
      <xdr:spPr>
        <a:xfrm flipV="1">
          <a:off x="13512800" y="3245460"/>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54407</xdr:rowOff>
    </xdr:from>
    <xdr:to>
      <xdr:col>68</xdr:col>
      <xdr:colOff>203200</xdr:colOff>
      <xdr:row>15</xdr:row>
      <xdr:rowOff>156007</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4351000" y="262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166184</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020800" y="239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132588</xdr:rowOff>
    </xdr:from>
    <xdr:to>
      <xdr:col>64</xdr:col>
      <xdr:colOff>152400</xdr:colOff>
      <xdr:row>16</xdr:row>
      <xdr:rowOff>62738</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3462000" y="2704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72915</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131800" y="2473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101803</xdr:rowOff>
    </xdr:from>
    <xdr:to>
      <xdr:col>81</xdr:col>
      <xdr:colOff>95250</xdr:colOff>
      <xdr:row>19</xdr:row>
      <xdr:rowOff>31953</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6967200" y="3187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18</xdr:row>
      <xdr:rowOff>73880</xdr:rowOff>
    </xdr:from>
    <xdr:ext cx="762000" cy="259045"/>
    <xdr:sp macro="" textlink="">
      <xdr:nvSpPr>
        <xdr:cNvPr id="469" name="将来負担の状況該当値テキスト">
          <a:extLst>
            <a:ext uri="{FF2B5EF4-FFF2-40B4-BE49-F238E27FC236}">
              <a16:creationId xmlns:a16="http://schemas.microsoft.com/office/drawing/2014/main" id="{00000000-0008-0000-0300-0000D5010000}"/>
            </a:ext>
          </a:extLst>
        </xdr:cNvPr>
        <xdr:cNvSpPr txBox="1"/>
      </xdr:nvSpPr>
      <xdr:spPr>
        <a:xfrm>
          <a:off x="17106900" y="3159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18</xdr:row>
      <xdr:rowOff>83464</xdr:rowOff>
    </xdr:from>
    <xdr:to>
      <xdr:col>77</xdr:col>
      <xdr:colOff>95250</xdr:colOff>
      <xdr:row>19</xdr:row>
      <xdr:rowOff>13615</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6129000" y="316956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18</xdr:row>
      <xdr:rowOff>169841</xdr:rowOff>
    </xdr:from>
    <xdr:ext cx="7366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5798800" y="3255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18</xdr:row>
      <xdr:rowOff>63195</xdr:rowOff>
    </xdr:from>
    <xdr:to>
      <xdr:col>73</xdr:col>
      <xdr:colOff>44450</xdr:colOff>
      <xdr:row>18</xdr:row>
      <xdr:rowOff>164795</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5240000" y="314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18</xdr:row>
      <xdr:rowOff>149572</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4909800" y="3235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108560</xdr:rowOff>
    </xdr:from>
    <xdr:to>
      <xdr:col>68</xdr:col>
      <xdr:colOff>203200</xdr:colOff>
      <xdr:row>19</xdr:row>
      <xdr:rowOff>38710</xdr:rowOff>
    </xdr:to>
    <xdr:sp macro="" textlink="">
      <xdr:nvSpPr>
        <xdr:cNvPr id="474" name="楕円 473">
          <a:extLst>
            <a:ext uri="{FF2B5EF4-FFF2-40B4-BE49-F238E27FC236}">
              <a16:creationId xmlns:a16="http://schemas.microsoft.com/office/drawing/2014/main" id="{00000000-0008-0000-0300-0000DA010000}"/>
            </a:ext>
          </a:extLst>
        </xdr:cNvPr>
        <xdr:cNvSpPr/>
      </xdr:nvSpPr>
      <xdr:spPr>
        <a:xfrm>
          <a:off x="14351000" y="3194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19</xdr:row>
      <xdr:rowOff>23487</xdr:rowOff>
    </xdr:from>
    <xdr:ext cx="762000" cy="259045"/>
    <xdr:sp macro="" textlink="">
      <xdr:nvSpPr>
        <xdr:cNvPr id="475" name="テキスト ボックス 474">
          <a:extLst>
            <a:ext uri="{FF2B5EF4-FFF2-40B4-BE49-F238E27FC236}">
              <a16:creationId xmlns:a16="http://schemas.microsoft.com/office/drawing/2014/main" id="{00000000-0008-0000-0300-0000DB010000}"/>
            </a:ext>
          </a:extLst>
        </xdr:cNvPr>
        <xdr:cNvSpPr txBox="1"/>
      </xdr:nvSpPr>
      <xdr:spPr>
        <a:xfrm>
          <a:off x="14020800" y="328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19</xdr:row>
      <xdr:rowOff>4674</xdr:rowOff>
    </xdr:from>
    <xdr:to>
      <xdr:col>64</xdr:col>
      <xdr:colOff>152400</xdr:colOff>
      <xdr:row>19</xdr:row>
      <xdr:rowOff>106274</xdr:rowOff>
    </xdr:to>
    <xdr:sp macro="" textlink="">
      <xdr:nvSpPr>
        <xdr:cNvPr id="476" name="楕円 475">
          <a:extLst>
            <a:ext uri="{FF2B5EF4-FFF2-40B4-BE49-F238E27FC236}">
              <a16:creationId xmlns:a16="http://schemas.microsoft.com/office/drawing/2014/main" id="{00000000-0008-0000-0300-0000DC010000}"/>
            </a:ext>
          </a:extLst>
        </xdr:cNvPr>
        <xdr:cNvSpPr/>
      </xdr:nvSpPr>
      <xdr:spPr>
        <a:xfrm>
          <a:off x="13462000" y="3262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19</xdr:row>
      <xdr:rowOff>91051</xdr:rowOff>
    </xdr:from>
    <xdr:ext cx="762000" cy="259045"/>
    <xdr:sp macro="" textlink="">
      <xdr:nvSpPr>
        <xdr:cNvPr id="477" name="テキスト ボックス 476">
          <a:extLst>
            <a:ext uri="{FF2B5EF4-FFF2-40B4-BE49-F238E27FC236}">
              <a16:creationId xmlns:a16="http://schemas.microsoft.com/office/drawing/2014/main" id="{00000000-0008-0000-0300-0000DD010000}"/>
            </a:ext>
          </a:extLst>
        </xdr:cNvPr>
        <xdr:cNvSpPr txBox="1"/>
      </xdr:nvSpPr>
      <xdr:spPr>
        <a:xfrm>
          <a:off x="13131800" y="3348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青森県青森市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263,512
262,074
824.61
139,510,142
135,601,470
3,625,302
70,088,211
112,319,379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10.9
81.6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人事院勧告及び青森県人事委員会勧告を勘案した初任給及び若年層の給料月額等の引上げ改定により、人件費が前年度から</a:t>
          </a:r>
          <a:r>
            <a:rPr kumimoji="1" lang="en-US" altLang="ja-JP" sz="1200">
              <a:latin typeface="ＭＳ Ｐゴシック" panose="020B0600070205080204" pitchFamily="50" charset="-128"/>
              <a:ea typeface="ＭＳ Ｐゴシック" panose="020B0600070205080204" pitchFamily="50" charset="-128"/>
            </a:rPr>
            <a:t>0.7</a:t>
          </a:r>
          <a:r>
            <a:rPr kumimoji="1" lang="ja-JP" altLang="en-US" sz="1200">
              <a:latin typeface="ＭＳ Ｐゴシック" panose="020B0600070205080204" pitchFamily="50" charset="-128"/>
              <a:ea typeface="ＭＳ Ｐゴシック" panose="020B0600070205080204" pitchFamily="50" charset="-128"/>
            </a:rPr>
            <a:t>ポイントの増となったものの、定員管理計画による人件費の抑制もあることから、類似団体の中で最も低い割合となっている。</a:t>
          </a:r>
        </a:p>
        <a:p>
          <a:r>
            <a:rPr kumimoji="1" lang="ja-JP" altLang="en-US" sz="1200">
              <a:latin typeface="ＭＳ Ｐゴシック" panose="020B0600070205080204" pitchFamily="50" charset="-128"/>
              <a:ea typeface="ＭＳ Ｐゴシック" panose="020B0600070205080204" pitchFamily="50" charset="-128"/>
            </a:rPr>
            <a:t>　今後も、定員管理計画を基本としながら、施設の管理体制の見直し、指定管理者制度の導入、アウトソーシングの活用など行財政改革の取組を推進し、適正な定員管理を継続していく。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39370</xdr:rowOff>
    </xdr:from>
    <xdr:to>
      <xdr:col>24</xdr:col>
      <xdr:colOff>25400</xdr:colOff>
      <xdr:row>40</xdr:row>
      <xdr:rowOff>35560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9722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7637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35560</xdr:rowOff>
    </xdr:from>
    <xdr:to>
      <xdr:col>24</xdr:col>
      <xdr:colOff>114300</xdr:colOff>
      <xdr:row>40</xdr:row>
      <xdr:rowOff>35560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125747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40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39370</xdr:rowOff>
    </xdr:from>
    <xdr:to>
      <xdr:col>24</xdr:col>
      <xdr:colOff>114300</xdr:colOff>
      <xdr:row>33</xdr:row>
      <xdr:rowOff>39370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97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32</xdr:row>
      <xdr:rowOff>157480</xdr:rowOff>
    </xdr:from>
    <xdr:to>
      <xdr:col>24</xdr:col>
      <xdr:colOff>25400</xdr:colOff>
      <xdr:row>33</xdr:row>
      <xdr:rowOff>39370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56438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139717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311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167640</xdr:rowOff>
    </xdr:from>
    <xdr:to>
      <xdr:col>24</xdr:col>
      <xdr:colOff>76200</xdr:colOff>
      <xdr:row>37</xdr:row>
      <xdr:rowOff>97790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32</xdr:row>
      <xdr:rowOff>157480</xdr:rowOff>
    </xdr:from>
    <xdr:to>
      <xdr:col>19</xdr:col>
      <xdr:colOff>187325</xdr:colOff>
      <xdr:row>33</xdr:row>
      <xdr:rowOff>46990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56438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76200</xdr:rowOff>
    </xdr:from>
    <xdr:to>
      <xdr:col>20</xdr:col>
      <xdr:colOff>38100</xdr:colOff>
      <xdr:row>37</xdr:row>
      <xdr:rowOff>6350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162577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3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32</xdr:row>
      <xdr:rowOff>142240</xdr:rowOff>
    </xdr:from>
    <xdr:to>
      <xdr:col>15</xdr:col>
      <xdr:colOff>98425</xdr:colOff>
      <xdr:row>33</xdr:row>
      <xdr:rowOff>46990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56286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114300</xdr:rowOff>
    </xdr:from>
    <xdr:to>
      <xdr:col>15</xdr:col>
      <xdr:colOff>149225</xdr:colOff>
      <xdr:row>37</xdr:row>
      <xdr:rowOff>44450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29227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32</xdr:row>
      <xdr:rowOff>142240</xdr:rowOff>
    </xdr:from>
    <xdr:to>
      <xdr:col>11</xdr:col>
      <xdr:colOff>9525</xdr:colOff>
      <xdr:row>33</xdr:row>
      <xdr:rowOff>31750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56286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76200</xdr:rowOff>
    </xdr:from>
    <xdr:to>
      <xdr:col>11</xdr:col>
      <xdr:colOff>60325</xdr:colOff>
      <xdr:row>37</xdr:row>
      <xdr:rowOff>6350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162577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3810</xdr:rowOff>
    </xdr:from>
    <xdr:to>
      <xdr:col>6</xdr:col>
      <xdr:colOff>171450</xdr:colOff>
      <xdr:row>37</xdr:row>
      <xdr:rowOff>105410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90187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43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32</xdr:row>
      <xdr:rowOff>160020</xdr:rowOff>
    </xdr:from>
    <xdr:to>
      <xdr:col>24</xdr:col>
      <xdr:colOff>76200</xdr:colOff>
      <xdr:row>33</xdr:row>
      <xdr:rowOff>90170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564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68597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32</xdr:row>
      <xdr:rowOff>106680</xdr:rowOff>
    </xdr:from>
    <xdr:to>
      <xdr:col>20</xdr:col>
      <xdr:colOff>38100</xdr:colOff>
      <xdr:row>33</xdr:row>
      <xdr:rowOff>36830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559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31</xdr:row>
      <xdr:rowOff>47007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36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32</xdr:row>
      <xdr:rowOff>167640</xdr:rowOff>
    </xdr:from>
    <xdr:to>
      <xdr:col>15</xdr:col>
      <xdr:colOff>149225</xdr:colOff>
      <xdr:row>33</xdr:row>
      <xdr:rowOff>97790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5654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31</xdr:row>
      <xdr:rowOff>107967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42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32</xdr:row>
      <xdr:rowOff>91440</xdr:rowOff>
    </xdr:from>
    <xdr:to>
      <xdr:col>11</xdr:col>
      <xdr:colOff>60325</xdr:colOff>
      <xdr:row>33</xdr:row>
      <xdr:rowOff>21590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557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31</xdr:row>
      <xdr:rowOff>31767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34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32</xdr:row>
      <xdr:rowOff>152400</xdr:rowOff>
    </xdr:from>
    <xdr:to>
      <xdr:col>6</xdr:col>
      <xdr:colOff>171450</xdr:colOff>
      <xdr:row>33</xdr:row>
      <xdr:rowOff>82550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563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31</xdr:row>
      <xdr:rowOff>92727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40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tx1"/>
              </a:solidFill>
              <a:latin typeface="ＭＳ Ｐゴシック" panose="020B0600070205080204" pitchFamily="50" charset="-128"/>
              <a:ea typeface="ＭＳ Ｐゴシック" panose="020B0600070205080204" pitchFamily="50" charset="-128"/>
            </a:rPr>
            <a:t>　基幹業務システム標準化に伴うシステム更新等による増額の一方で、定期接種への移行に伴う新型コロナウイルスワクチン接種関連経費等の減額により、物件費に充当した一般財源は前年度と比較して横ばいとなっており、類似団体平均を</a:t>
          </a:r>
          <a:r>
            <a:rPr kumimoji="1" lang="en-US" altLang="ja-JP" sz="1200">
              <a:solidFill>
                <a:schemeClr val="tx1"/>
              </a:solidFill>
              <a:latin typeface="ＭＳ Ｐゴシック" panose="020B0600070205080204" pitchFamily="50" charset="-128"/>
              <a:ea typeface="ＭＳ Ｐゴシック" panose="020B0600070205080204" pitchFamily="50" charset="-128"/>
            </a:rPr>
            <a:t>0.8</a:t>
          </a:r>
          <a:r>
            <a:rPr kumimoji="1" lang="ja-JP" altLang="en-US" sz="1200">
              <a:solidFill>
                <a:schemeClr val="tx1"/>
              </a:solidFill>
              <a:latin typeface="ＭＳ Ｐゴシック" panose="020B0600070205080204" pitchFamily="50" charset="-128"/>
              <a:ea typeface="ＭＳ Ｐゴシック" panose="020B0600070205080204" pitchFamily="50" charset="-128"/>
            </a:rPr>
            <a:t>％下回っている。</a:t>
          </a:r>
        </a:p>
        <a:p>
          <a:r>
            <a:rPr kumimoji="1" lang="ja-JP" altLang="en-US" sz="1200">
              <a:solidFill>
                <a:schemeClr val="tx1"/>
              </a:solidFill>
              <a:latin typeface="ＭＳ Ｐゴシック" panose="020B0600070205080204" pitchFamily="50" charset="-128"/>
              <a:ea typeface="ＭＳ Ｐゴシック" panose="020B0600070205080204" pitchFamily="50" charset="-128"/>
            </a:rPr>
            <a:t>　物価高騰に伴い今後も増加傾向が見込まれる状況にあることから、施設の管理体制の見直し、指定管理者制度の導入、アウトソーシングの活用など行財政改革の取組を推進し、継続的に経費削減に取り組んでいく。</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58420</xdr:rowOff>
    </xdr:from>
    <xdr:to>
      <xdr:col>82</xdr:col>
      <xdr:colOff>107950</xdr:colOff>
      <xdr:row>21</xdr:row>
      <xdr:rowOff>100330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45872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72407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67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100330</xdr:rowOff>
    </xdr:from>
    <xdr:to>
      <xdr:col>82</xdr:col>
      <xdr:colOff>196850</xdr:colOff>
      <xdr:row>21</xdr:row>
      <xdr:rowOff>100330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00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144797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2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58420</xdr:rowOff>
    </xdr:from>
    <xdr:to>
      <xdr:col>82</xdr:col>
      <xdr:colOff>196850</xdr:colOff>
      <xdr:row>14</xdr:row>
      <xdr:rowOff>58420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458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92710</xdr:rowOff>
    </xdr:from>
    <xdr:to>
      <xdr:col>82</xdr:col>
      <xdr:colOff>107950</xdr:colOff>
      <xdr:row>17</xdr:row>
      <xdr:rowOff>92710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300736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74947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989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102870</xdr:rowOff>
    </xdr:from>
    <xdr:to>
      <xdr:col>82</xdr:col>
      <xdr:colOff>158750</xdr:colOff>
      <xdr:row>18</xdr:row>
      <xdr:rowOff>33020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3017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104140</xdr:rowOff>
    </xdr:from>
    <xdr:to>
      <xdr:col>78</xdr:col>
      <xdr:colOff>69850</xdr:colOff>
      <xdr:row>17</xdr:row>
      <xdr:rowOff>92710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28473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87630</xdr:rowOff>
    </xdr:from>
    <xdr:to>
      <xdr:col>78</xdr:col>
      <xdr:colOff>120650</xdr:colOff>
      <xdr:row>18</xdr:row>
      <xdr:rowOff>17780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3002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2557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308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20320</xdr:rowOff>
    </xdr:from>
    <xdr:to>
      <xdr:col>73</xdr:col>
      <xdr:colOff>180975</xdr:colOff>
      <xdr:row>16</xdr:row>
      <xdr:rowOff>104140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27635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64770</xdr:rowOff>
    </xdr:from>
    <xdr:to>
      <xdr:col>74</xdr:col>
      <xdr:colOff>31750</xdr:colOff>
      <xdr:row>17</xdr:row>
      <xdr:rowOff>166370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297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151147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20320</xdr:rowOff>
    </xdr:from>
    <xdr:to>
      <xdr:col>69</xdr:col>
      <xdr:colOff>92075</xdr:colOff>
      <xdr:row>16</xdr:row>
      <xdr:rowOff>58420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27635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152400</xdr:rowOff>
    </xdr:from>
    <xdr:to>
      <xdr:col>69</xdr:col>
      <xdr:colOff>142875</xdr:colOff>
      <xdr:row>17</xdr:row>
      <xdr:rowOff>82550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67327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26670</xdr:rowOff>
    </xdr:from>
    <xdr:to>
      <xdr:col>65</xdr:col>
      <xdr:colOff>53975</xdr:colOff>
      <xdr:row>17</xdr:row>
      <xdr:rowOff>128270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94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113047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302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41910</xdr:rowOff>
    </xdr:from>
    <xdr:to>
      <xdr:col>82</xdr:col>
      <xdr:colOff>158750</xdr:colOff>
      <xdr:row>17</xdr:row>
      <xdr:rowOff>143510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58437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280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41910</xdr:rowOff>
    </xdr:from>
    <xdr:to>
      <xdr:col>78</xdr:col>
      <xdr:colOff>120650</xdr:colOff>
      <xdr:row>17</xdr:row>
      <xdr:rowOff>143510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153687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2725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53340</xdr:rowOff>
    </xdr:from>
    <xdr:to>
      <xdr:col>74</xdr:col>
      <xdr:colOff>31750</xdr:colOff>
      <xdr:row>16</xdr:row>
      <xdr:rowOff>154940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165117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140970</xdr:rowOff>
    </xdr:from>
    <xdr:to>
      <xdr:col>69</xdr:col>
      <xdr:colOff>142875</xdr:colOff>
      <xdr:row>16</xdr:row>
      <xdr:rowOff>71120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271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81297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7620</xdr:rowOff>
    </xdr:from>
    <xdr:to>
      <xdr:col>65</xdr:col>
      <xdr:colOff>53975</xdr:colOff>
      <xdr:row>16</xdr:row>
      <xdr:rowOff>109220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119397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panose="020B0600070205080204" pitchFamily="50" charset="-128"/>
              <a:ea typeface="ＭＳ Ｐゴシック" panose="020B0600070205080204" pitchFamily="50" charset="-128"/>
            </a:rPr>
            <a:t>　物価高騰に直面する住民税非課税世帯に対する給付金や定額減税しきれない方への補足給付、障害者総合支援法に基づいて支出する扶助費が増加し、前年度と比較して</a:t>
          </a:r>
          <a:r>
            <a:rPr kumimoji="1" lang="en-US" altLang="ja-JP" sz="1300">
              <a:solidFill>
                <a:schemeClr val="tx1"/>
              </a:solidFill>
              <a:latin typeface="ＭＳ Ｐゴシック" panose="020B0600070205080204" pitchFamily="50" charset="-128"/>
              <a:ea typeface="ＭＳ Ｐゴシック" panose="020B0600070205080204" pitchFamily="50" charset="-128"/>
            </a:rPr>
            <a:t>0.5</a:t>
          </a:r>
          <a:r>
            <a:rPr kumimoji="1" lang="ja-JP" altLang="en-US" sz="1300">
              <a:solidFill>
                <a:schemeClr val="tx1"/>
              </a:solidFill>
              <a:latin typeface="ＭＳ Ｐゴシック" panose="020B0600070205080204" pitchFamily="50" charset="-128"/>
              <a:ea typeface="ＭＳ Ｐゴシック" panose="020B0600070205080204" pitchFamily="50" charset="-128"/>
            </a:rPr>
            <a:t>ポイントの増となったものである。</a:t>
          </a:r>
        </a:p>
        <a:p>
          <a:r>
            <a:rPr kumimoji="1" lang="ja-JP" altLang="en-US" sz="1300">
              <a:solidFill>
                <a:schemeClr val="tx1"/>
              </a:solidFill>
              <a:latin typeface="ＭＳ Ｐゴシック" panose="020B0600070205080204" pitchFamily="50" charset="-128"/>
              <a:ea typeface="ＭＳ Ｐゴシック" panose="020B0600070205080204" pitchFamily="50" charset="-128"/>
            </a:rPr>
            <a:t>　今後においても、高齢化社会の進展や障がい者福祉施策、児童福祉施策の課題に対応していく必要があることから、適正なサービス提供に努め適正な扶助費の管理に取り組んでいく。</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61</xdr:row>
      <xdr:rowOff>120650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0424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92727</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55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120650</xdr:rowOff>
    </xdr:from>
    <xdr:to>
      <xdr:col>24</xdr:col>
      <xdr:colOff>114300</xdr:colOff>
      <xdr:row>61</xdr:row>
      <xdr:rowOff>120650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579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59</xdr:row>
      <xdr:rowOff>44450</xdr:rowOff>
    </xdr:from>
    <xdr:to>
      <xdr:col>24</xdr:col>
      <xdr:colOff>25400</xdr:colOff>
      <xdr:row>59</xdr:row>
      <xdr:rowOff>107950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10160000"/>
          <a:ext cx="8382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149877</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751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133350</xdr:rowOff>
    </xdr:from>
    <xdr:to>
      <xdr:col>24</xdr:col>
      <xdr:colOff>76200</xdr:colOff>
      <xdr:row>58</xdr:row>
      <xdr:rowOff>63500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58</xdr:row>
      <xdr:rowOff>152400</xdr:rowOff>
    </xdr:from>
    <xdr:to>
      <xdr:col>19</xdr:col>
      <xdr:colOff>187325</xdr:colOff>
      <xdr:row>59</xdr:row>
      <xdr:rowOff>44450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100965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146050</xdr:rowOff>
    </xdr:from>
    <xdr:to>
      <xdr:col>20</xdr:col>
      <xdr:colOff>38100</xdr:colOff>
      <xdr:row>58</xdr:row>
      <xdr:rowOff>76200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918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86377</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58</xdr:row>
      <xdr:rowOff>127000</xdr:rowOff>
    </xdr:from>
    <xdr:to>
      <xdr:col>15</xdr:col>
      <xdr:colOff>98425</xdr:colOff>
      <xdr:row>58</xdr:row>
      <xdr:rowOff>152400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100711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31750</xdr:rowOff>
    </xdr:from>
    <xdr:to>
      <xdr:col>15</xdr:col>
      <xdr:colOff>149225</xdr:colOff>
      <xdr:row>57</xdr:row>
      <xdr:rowOff>133350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80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143527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58</xdr:row>
      <xdr:rowOff>127000</xdr:rowOff>
    </xdr:from>
    <xdr:to>
      <xdr:col>11</xdr:col>
      <xdr:colOff>9525</xdr:colOff>
      <xdr:row>59</xdr:row>
      <xdr:rowOff>95250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100711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139700</xdr:rowOff>
    </xdr:from>
    <xdr:to>
      <xdr:col>11</xdr:col>
      <xdr:colOff>60325</xdr:colOff>
      <xdr:row>57</xdr:row>
      <xdr:rowOff>69850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740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80027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50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19050</xdr:rowOff>
    </xdr:from>
    <xdr:to>
      <xdr:col>6</xdr:col>
      <xdr:colOff>171450</xdr:colOff>
      <xdr:row>57</xdr:row>
      <xdr:rowOff>120650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130827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59</xdr:row>
      <xdr:rowOff>57150</xdr:rowOff>
    </xdr:from>
    <xdr:to>
      <xdr:col>24</xdr:col>
      <xdr:colOff>76200</xdr:colOff>
      <xdr:row>59</xdr:row>
      <xdr:rowOff>158750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59</xdr:row>
      <xdr:rowOff>29227</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165100</xdr:rowOff>
    </xdr:from>
    <xdr:to>
      <xdr:col>20</xdr:col>
      <xdr:colOff>38100</xdr:colOff>
      <xdr:row>59</xdr:row>
      <xdr:rowOff>95250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80027</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10195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58</xdr:row>
      <xdr:rowOff>101600</xdr:rowOff>
    </xdr:from>
    <xdr:to>
      <xdr:col>15</xdr:col>
      <xdr:colOff>149225</xdr:colOff>
      <xdr:row>59</xdr:row>
      <xdr:rowOff>31750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16527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1013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58</xdr:row>
      <xdr:rowOff>76200</xdr:rowOff>
    </xdr:from>
    <xdr:to>
      <xdr:col>11</xdr:col>
      <xdr:colOff>60325</xdr:colOff>
      <xdr:row>59</xdr:row>
      <xdr:rowOff>6350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162577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59</xdr:row>
      <xdr:rowOff>44450</xdr:rowOff>
    </xdr:from>
    <xdr:to>
      <xdr:col>6</xdr:col>
      <xdr:colOff>171450</xdr:colOff>
      <xdr:row>59</xdr:row>
      <xdr:rowOff>146050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10160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59</xdr:row>
      <xdr:rowOff>130827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1024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panose="020B0600070205080204" pitchFamily="50" charset="-128"/>
              <a:ea typeface="ＭＳ Ｐゴシック" panose="020B0600070205080204" pitchFamily="50" charset="-128"/>
            </a:rPr>
            <a:t>　記録的な豪雪に伴う除排雪経費の増加等により維持補修費が増加したため、その他の経費に充当した一般財源は増加し、前年度と比較して</a:t>
          </a:r>
          <a:r>
            <a:rPr kumimoji="1" lang="en-US" altLang="ja-JP" sz="1300">
              <a:solidFill>
                <a:schemeClr val="tx1"/>
              </a:solidFill>
              <a:latin typeface="ＭＳ Ｐゴシック" panose="020B0600070205080204" pitchFamily="50" charset="-128"/>
              <a:ea typeface="ＭＳ Ｐゴシック" panose="020B0600070205080204" pitchFamily="50" charset="-128"/>
            </a:rPr>
            <a:t>0.4</a:t>
          </a:r>
          <a:r>
            <a:rPr kumimoji="1" lang="ja-JP" altLang="en-US" sz="1300">
              <a:solidFill>
                <a:schemeClr val="tx1"/>
              </a:solidFill>
              <a:latin typeface="ＭＳ Ｐゴシック" panose="020B0600070205080204" pitchFamily="50" charset="-128"/>
              <a:ea typeface="ＭＳ Ｐゴシック" panose="020B0600070205080204" pitchFamily="50" charset="-128"/>
            </a:rPr>
            <a:t>ポイントの増となった。</a:t>
          </a:r>
        </a:p>
        <a:p>
          <a:r>
            <a:rPr kumimoji="1" lang="ja-JP" altLang="en-US" sz="1300">
              <a:solidFill>
                <a:schemeClr val="tx1"/>
              </a:solidFill>
              <a:latin typeface="ＭＳ Ｐゴシック" panose="020B0600070205080204" pitchFamily="50" charset="-128"/>
              <a:ea typeface="ＭＳ Ｐゴシック" panose="020B0600070205080204" pitchFamily="50" charset="-128"/>
            </a:rPr>
            <a:t>　地域特性である除排雪経費により、類似団体平均よりも高い値で推移しており、毎年の降雪状況により事業費の増減が大きいものの、除排雪体制や出動の効率化等により経費の節減に努めていく。</a:t>
          </a: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31750</xdr:rowOff>
    </xdr:from>
    <xdr:to>
      <xdr:col>82</xdr:col>
      <xdr:colOff>107950</xdr:colOff>
      <xdr:row>61</xdr:row>
      <xdr:rowOff>44450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118600"/>
          <a:ext cx="0" cy="1384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16527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47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44450</xdr:rowOff>
    </xdr:from>
    <xdr:to>
      <xdr:col>82</xdr:col>
      <xdr:colOff>196850</xdr:colOff>
      <xdr:row>61</xdr:row>
      <xdr:rowOff>44450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0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118127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31750</xdr:rowOff>
    </xdr:from>
    <xdr:to>
      <xdr:col>82</xdr:col>
      <xdr:colOff>196850</xdr:colOff>
      <xdr:row>53</xdr:row>
      <xdr:rowOff>31750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60</xdr:row>
      <xdr:rowOff>76200</xdr:rowOff>
    </xdr:from>
    <xdr:to>
      <xdr:col>82</xdr:col>
      <xdr:colOff>107950</xdr:colOff>
      <xdr:row>60</xdr:row>
      <xdr:rowOff>127000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103632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54627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827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38100</xdr:rowOff>
    </xdr:from>
    <xdr:to>
      <xdr:col>82</xdr:col>
      <xdr:colOff>158750</xdr:colOff>
      <xdr:row>58</xdr:row>
      <xdr:rowOff>139700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60</xdr:row>
      <xdr:rowOff>12700</xdr:rowOff>
    </xdr:from>
    <xdr:to>
      <xdr:col>78</xdr:col>
      <xdr:colOff>69850</xdr:colOff>
      <xdr:row>60</xdr:row>
      <xdr:rowOff>76200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10299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63500</xdr:rowOff>
    </xdr:from>
    <xdr:to>
      <xdr:col>78</xdr:col>
      <xdr:colOff>120650</xdr:colOff>
      <xdr:row>58</xdr:row>
      <xdr:rowOff>165100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1000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3827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76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60</xdr:row>
      <xdr:rowOff>0</xdr:rowOff>
    </xdr:from>
    <xdr:to>
      <xdr:col>73</xdr:col>
      <xdr:colOff>180975</xdr:colOff>
      <xdr:row>60</xdr:row>
      <xdr:rowOff>12700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10287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25400</xdr:rowOff>
    </xdr:from>
    <xdr:to>
      <xdr:col>74</xdr:col>
      <xdr:colOff>31750</xdr:colOff>
      <xdr:row>58</xdr:row>
      <xdr:rowOff>127000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137177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60</xdr:row>
      <xdr:rowOff>0</xdr:rowOff>
    </xdr:from>
    <xdr:to>
      <xdr:col>69</xdr:col>
      <xdr:colOff>92075</xdr:colOff>
      <xdr:row>60</xdr:row>
      <xdr:rowOff>76200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102870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73677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25400</xdr:rowOff>
    </xdr:from>
    <xdr:to>
      <xdr:col>65</xdr:col>
      <xdr:colOff>53975</xdr:colOff>
      <xdr:row>58</xdr:row>
      <xdr:rowOff>127000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137177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73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60</xdr:row>
      <xdr:rowOff>76200</xdr:rowOff>
    </xdr:from>
    <xdr:to>
      <xdr:col>82</xdr:col>
      <xdr:colOff>158750</xdr:colOff>
      <xdr:row>61</xdr:row>
      <xdr:rowOff>6350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156227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60</xdr:row>
      <xdr:rowOff>25400</xdr:rowOff>
    </xdr:from>
    <xdr:to>
      <xdr:col>78</xdr:col>
      <xdr:colOff>120650</xdr:colOff>
      <xdr:row>60</xdr:row>
      <xdr:rowOff>127000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1031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111777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1039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59</xdr:row>
      <xdr:rowOff>133350</xdr:rowOff>
    </xdr:from>
    <xdr:to>
      <xdr:col>74</xdr:col>
      <xdr:colOff>31750</xdr:colOff>
      <xdr:row>60</xdr:row>
      <xdr:rowOff>63500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60</xdr:row>
      <xdr:rowOff>48277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120650</xdr:rowOff>
    </xdr:from>
    <xdr:to>
      <xdr:col>69</xdr:col>
      <xdr:colOff>142875</xdr:colOff>
      <xdr:row>60</xdr:row>
      <xdr:rowOff>50800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1023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35577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1032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25400</xdr:rowOff>
    </xdr:from>
    <xdr:to>
      <xdr:col>65</xdr:col>
      <xdr:colOff>53975</xdr:colOff>
      <xdr:row>60</xdr:row>
      <xdr:rowOff>127000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1031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111777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1039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panose="020B0600070205080204" pitchFamily="50" charset="-128"/>
              <a:ea typeface="ＭＳ Ｐゴシック" panose="020B0600070205080204" pitchFamily="50" charset="-128"/>
            </a:rPr>
            <a:t>　公営事業会計や一部事務組合負担金への支出金・負担金は増加した一方で、物価高騰対策事業の補助費等に充当した一般財源が減少したことにより、前年度と比較して</a:t>
          </a:r>
          <a:r>
            <a:rPr kumimoji="1" lang="en-US" altLang="ja-JP" sz="1300">
              <a:solidFill>
                <a:schemeClr val="tx1"/>
              </a:solidFill>
              <a:latin typeface="ＭＳ Ｐゴシック" panose="020B0600070205080204" pitchFamily="50" charset="-128"/>
              <a:ea typeface="ＭＳ Ｐゴシック" panose="020B0600070205080204" pitchFamily="50" charset="-128"/>
            </a:rPr>
            <a:t>0.6</a:t>
          </a:r>
          <a:r>
            <a:rPr kumimoji="1" lang="ja-JP" altLang="en-US" sz="1300">
              <a:solidFill>
                <a:schemeClr val="tx1"/>
              </a:solidFill>
              <a:latin typeface="ＭＳ Ｐゴシック" panose="020B0600070205080204" pitchFamily="50" charset="-128"/>
              <a:ea typeface="ＭＳ Ｐゴシック" panose="020B0600070205080204" pitchFamily="50" charset="-128"/>
            </a:rPr>
            <a:t>ポイント減少したため、類似団体平均を</a:t>
          </a:r>
          <a:r>
            <a:rPr kumimoji="1" lang="en-US" altLang="ja-JP" sz="1300">
              <a:solidFill>
                <a:schemeClr val="tx1"/>
              </a:solidFill>
              <a:latin typeface="ＭＳ Ｐゴシック" panose="020B0600070205080204" pitchFamily="50" charset="-128"/>
              <a:ea typeface="ＭＳ Ｐゴシック" panose="020B0600070205080204" pitchFamily="50" charset="-128"/>
            </a:rPr>
            <a:t>1.7</a:t>
          </a:r>
          <a:r>
            <a:rPr kumimoji="1" lang="ja-JP" altLang="en-US" sz="1300">
              <a:solidFill>
                <a:schemeClr val="tx1"/>
              </a:solidFill>
              <a:latin typeface="ＭＳ Ｐゴシック" panose="020B0600070205080204" pitchFamily="50" charset="-128"/>
              <a:ea typeface="ＭＳ Ｐゴシック" panose="020B0600070205080204" pitchFamily="50" charset="-128"/>
            </a:rPr>
            <a:t>％上回っている。</a:t>
          </a:r>
        </a:p>
        <a:p>
          <a:r>
            <a:rPr kumimoji="1" lang="ja-JP" altLang="en-US" sz="1300">
              <a:solidFill>
                <a:schemeClr val="tx1"/>
              </a:solidFill>
              <a:latin typeface="ＭＳ Ｐゴシック" panose="020B0600070205080204" pitchFamily="50" charset="-128"/>
              <a:ea typeface="ＭＳ Ｐゴシック" panose="020B0600070205080204" pitchFamily="50" charset="-128"/>
            </a:rPr>
            <a:t>　近年は概ね横ばいで推移しているため、引き続き経費削減に取り組んでいく。</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2" name="補助費等グラフ枠">
          <a:extLst>
            <a:ext uri="{FF2B5EF4-FFF2-40B4-BE49-F238E27FC236}">
              <a16:creationId xmlns:a16="http://schemas.microsoft.com/office/drawing/2014/main" id="{00000000-0008-0000-0400-00002E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24130</xdr:rowOff>
    </xdr:from>
    <xdr:to>
      <xdr:col>82</xdr:col>
      <xdr:colOff>107950</xdr:colOff>
      <xdr:row>41</xdr:row>
      <xdr:rowOff>97282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6510000" y="5681980"/>
          <a:ext cx="0" cy="14447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69359</xdr:rowOff>
    </xdr:from>
    <xdr:ext cx="762000" cy="259045"/>
    <xdr:sp macro="" textlink="">
      <xdr:nvSpPr>
        <xdr:cNvPr id="304" name="補助費等最小値テキスト">
          <a:extLst>
            <a:ext uri="{FF2B5EF4-FFF2-40B4-BE49-F238E27FC236}">
              <a16:creationId xmlns:a16="http://schemas.microsoft.com/office/drawing/2014/main" id="{00000000-0008-0000-0400-000030010000}"/>
            </a:ext>
          </a:extLst>
        </xdr:cNvPr>
        <xdr:cNvSpPr txBox="1"/>
      </xdr:nvSpPr>
      <xdr:spPr>
        <a:xfrm>
          <a:off x="16598900" y="709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97282</xdr:rowOff>
    </xdr:from>
    <xdr:to>
      <xdr:col>82</xdr:col>
      <xdr:colOff>196850</xdr:colOff>
      <xdr:row>41</xdr:row>
      <xdr:rowOff>97282</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6421100" y="7126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110507</xdr:rowOff>
    </xdr:from>
    <xdr:ext cx="762000" cy="259045"/>
    <xdr:sp macro="" textlink="">
      <xdr:nvSpPr>
        <xdr:cNvPr id="306" name="補助費等最大値テキスト">
          <a:extLst>
            <a:ext uri="{FF2B5EF4-FFF2-40B4-BE49-F238E27FC236}">
              <a16:creationId xmlns:a16="http://schemas.microsoft.com/office/drawing/2014/main" id="{00000000-0008-0000-0400-000032010000}"/>
            </a:ext>
          </a:extLst>
        </xdr:cNvPr>
        <xdr:cNvSpPr txBox="1"/>
      </xdr:nvSpPr>
      <xdr:spPr>
        <a:xfrm>
          <a:off x="16598900" y="5425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24130</xdr:rowOff>
    </xdr:from>
    <xdr:to>
      <xdr:col>82</xdr:col>
      <xdr:colOff>196850</xdr:colOff>
      <xdr:row>33</xdr:row>
      <xdr:rowOff>24130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5681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40132</xdr:rowOff>
    </xdr:from>
    <xdr:to>
      <xdr:col>82</xdr:col>
      <xdr:colOff>107950</xdr:colOff>
      <xdr:row>36</xdr:row>
      <xdr:rowOff>94996</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5671800" y="6212332"/>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34</xdr:row>
      <xdr:rowOff>21861</xdr:rowOff>
    </xdr:from>
    <xdr:ext cx="762000" cy="259045"/>
    <xdr:sp macro="" textlink="">
      <xdr:nvSpPr>
        <xdr:cNvPr id="309" name="補助費等平均値テキスト">
          <a:extLst>
            <a:ext uri="{FF2B5EF4-FFF2-40B4-BE49-F238E27FC236}">
              <a16:creationId xmlns:a16="http://schemas.microsoft.com/office/drawing/2014/main" id="{00000000-0008-0000-0400-000035010000}"/>
            </a:ext>
          </a:extLst>
        </xdr:cNvPr>
        <xdr:cNvSpPr txBox="1"/>
      </xdr:nvSpPr>
      <xdr:spPr>
        <a:xfrm>
          <a:off x="16598900" y="58511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5334</xdr:rowOff>
    </xdr:from>
    <xdr:to>
      <xdr:col>82</xdr:col>
      <xdr:colOff>158750</xdr:colOff>
      <xdr:row>35</xdr:row>
      <xdr:rowOff>106934</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6459200" y="6006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49276</xdr:rowOff>
    </xdr:from>
    <xdr:to>
      <xdr:col>78</xdr:col>
      <xdr:colOff>69850</xdr:colOff>
      <xdr:row>36</xdr:row>
      <xdr:rowOff>94996</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4782800" y="622147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14478</xdr:rowOff>
    </xdr:from>
    <xdr:to>
      <xdr:col>78</xdr:col>
      <xdr:colOff>120650</xdr:colOff>
      <xdr:row>35</xdr:row>
      <xdr:rowOff>116078</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5621000" y="6015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126255</xdr:rowOff>
    </xdr:from>
    <xdr:ext cx="7366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290800" y="5784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147574</xdr:rowOff>
    </xdr:from>
    <xdr:to>
      <xdr:col>73</xdr:col>
      <xdr:colOff>180975</xdr:colOff>
      <xdr:row>36</xdr:row>
      <xdr:rowOff>49276</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3893800" y="6148324"/>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5334</xdr:rowOff>
    </xdr:from>
    <xdr:to>
      <xdr:col>74</xdr:col>
      <xdr:colOff>31750</xdr:colOff>
      <xdr:row>35</xdr:row>
      <xdr:rowOff>106934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732000" y="6006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117111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401800" y="5774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147574</xdr:rowOff>
    </xdr:from>
    <xdr:to>
      <xdr:col>69</xdr:col>
      <xdr:colOff>92075</xdr:colOff>
      <xdr:row>36</xdr:row>
      <xdr:rowOff>12700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3004800" y="614832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149352</xdr:rowOff>
    </xdr:from>
    <xdr:to>
      <xdr:col>69</xdr:col>
      <xdr:colOff>142875</xdr:colOff>
      <xdr:row>35</xdr:row>
      <xdr:rowOff>79502</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843000" y="5978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89679</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512800" y="574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14478</xdr:rowOff>
    </xdr:from>
    <xdr:to>
      <xdr:col>65</xdr:col>
      <xdr:colOff>53975</xdr:colOff>
      <xdr:row>35</xdr:row>
      <xdr:rowOff>116078</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2954000" y="6015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126255</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623800" y="578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160782</xdr:rowOff>
    </xdr:from>
    <xdr:to>
      <xdr:col>82</xdr:col>
      <xdr:colOff>158750</xdr:colOff>
      <xdr:row>36</xdr:row>
      <xdr:rowOff>90932</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64592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132859</xdr:rowOff>
    </xdr:from>
    <xdr:ext cx="762000" cy="259045"/>
    <xdr:sp macro="" textlink="">
      <xdr:nvSpPr>
        <xdr:cNvPr id="328" name="補助費等該当値テキスト">
          <a:extLst>
            <a:ext uri="{FF2B5EF4-FFF2-40B4-BE49-F238E27FC236}">
              <a16:creationId xmlns:a16="http://schemas.microsoft.com/office/drawing/2014/main" id="{00000000-0008-0000-0400-000048010000}"/>
            </a:ext>
          </a:extLst>
        </xdr:cNvPr>
        <xdr:cNvSpPr txBox="1"/>
      </xdr:nvSpPr>
      <xdr:spPr>
        <a:xfrm>
          <a:off x="16598900" y="6133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44196</xdr:rowOff>
    </xdr:from>
    <xdr:to>
      <xdr:col>78</xdr:col>
      <xdr:colOff>120650</xdr:colOff>
      <xdr:row>36</xdr:row>
      <xdr:rowOff>145796</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5621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130573</xdr:rowOff>
    </xdr:from>
    <xdr:ext cx="7366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5290800" y="6302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169926</xdr:rowOff>
    </xdr:from>
    <xdr:to>
      <xdr:col>74</xdr:col>
      <xdr:colOff>31750</xdr:colOff>
      <xdr:row>36</xdr:row>
      <xdr:rowOff>100076</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4732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84853</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4018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96774</xdr:rowOff>
    </xdr:from>
    <xdr:to>
      <xdr:col>69</xdr:col>
      <xdr:colOff>142875</xdr:colOff>
      <xdr:row>36</xdr:row>
      <xdr:rowOff>26924</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3843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11701</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3512800" y="6183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133350</xdr:rowOff>
    </xdr:from>
    <xdr:to>
      <xdr:col>65</xdr:col>
      <xdr:colOff>53975</xdr:colOff>
      <xdr:row>36</xdr:row>
      <xdr:rowOff>63500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2954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48277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2623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tx1"/>
              </a:solidFill>
              <a:latin typeface="ＭＳ Ｐゴシック" panose="020B0600070205080204" pitchFamily="50" charset="-128"/>
              <a:ea typeface="ＭＳ Ｐゴシック" panose="020B0600070205080204" pitchFamily="50" charset="-128"/>
            </a:rPr>
            <a:t>　国の経済対策に呼応した公共投資や小中学校の改築などの大規模事業の実施にあたり市債を発行してきたことから、公債費に係る経常収支比率は類似団体平均を</a:t>
          </a:r>
          <a:r>
            <a:rPr kumimoji="1" lang="en-US" altLang="ja-JP" sz="1300">
              <a:solidFill>
                <a:schemeClr val="tx1"/>
              </a:solidFill>
              <a:latin typeface="ＭＳ Ｐゴシック" panose="020B0600070205080204" pitchFamily="50" charset="-128"/>
              <a:ea typeface="ＭＳ Ｐゴシック" panose="020B0600070205080204" pitchFamily="50" charset="-128"/>
            </a:rPr>
            <a:t>2.3</a:t>
          </a:r>
          <a:r>
            <a:rPr kumimoji="1" lang="ja-JP" altLang="en-US" sz="1300">
              <a:solidFill>
                <a:schemeClr val="tx1"/>
              </a:solidFill>
              <a:latin typeface="ＭＳ Ｐゴシック" panose="020B0600070205080204" pitchFamily="50" charset="-128"/>
              <a:ea typeface="ＭＳ Ｐゴシック" panose="020B0600070205080204" pitchFamily="50" charset="-128"/>
            </a:rPr>
            <a:t>％上回っている。</a:t>
          </a:r>
        </a:p>
        <a:p>
          <a:r>
            <a:rPr kumimoji="1" lang="ja-JP" altLang="en-US" sz="1300">
              <a:solidFill>
                <a:schemeClr val="tx1"/>
              </a:solidFill>
              <a:latin typeface="ＭＳ Ｐゴシック" panose="020B0600070205080204" pitchFamily="50" charset="-128"/>
              <a:ea typeface="ＭＳ Ｐゴシック" panose="020B0600070205080204" pitchFamily="50" charset="-128"/>
            </a:rPr>
            <a:t>　今後も合併特例債事業や臨時財政対策債に係る償還もあることから、中期財政見通しにより、可能な限り将来的な数値を把握し、適正な公債費の管理に努めていく。</a:t>
          </a:r>
        </a:p>
      </xdr:txBody>
    </xdr:sp>
    <xdr:clientData/>
  </xdr:twoCellAnchor>
  <xdr:oneCellAnchor>
    <xdr:from>
      <xdr:col>3</xdr:col>
      <xdr:colOff>123825</xdr:colOff>
      <xdr:row>69</xdr:row>
      <xdr:rowOff>107950</xdr:rowOff>
    </xdr:from>
    <xdr:ext cx="298543" cy="225703"/>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3" name="公債費グラフ枠">
          <a:extLst>
            <a:ext uri="{FF2B5EF4-FFF2-40B4-BE49-F238E27FC236}">
              <a16:creationId xmlns:a16="http://schemas.microsoft.com/office/drawing/2014/main" id="{00000000-0008-0000-0400-00006B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104140</xdr:rowOff>
    </xdr:from>
    <xdr:to>
      <xdr:col>24</xdr:col>
      <xdr:colOff>25400</xdr:colOff>
      <xdr:row>80</xdr:row>
      <xdr:rowOff>142239</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4826000" y="12448540"/>
          <a:ext cx="0" cy="14096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114316</xdr:rowOff>
    </xdr:from>
    <xdr:ext cx="762000" cy="259045"/>
    <xdr:sp macro="" textlink="">
      <xdr:nvSpPr>
        <xdr:cNvPr id="365" name="公債費最小値テキスト">
          <a:extLst>
            <a:ext uri="{FF2B5EF4-FFF2-40B4-BE49-F238E27FC236}">
              <a16:creationId xmlns:a16="http://schemas.microsoft.com/office/drawing/2014/main" id="{00000000-0008-0000-0400-00006D010000}"/>
            </a:ext>
          </a:extLst>
        </xdr:cNvPr>
        <xdr:cNvSpPr txBox="1"/>
      </xdr:nvSpPr>
      <xdr:spPr>
        <a:xfrm>
          <a:off x="4914900" y="13830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142239</xdr:rowOff>
    </xdr:from>
    <xdr:to>
      <xdr:col>24</xdr:col>
      <xdr:colOff>114300</xdr:colOff>
      <xdr:row>80</xdr:row>
      <xdr:rowOff>142239</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3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19067</xdr:rowOff>
    </xdr:from>
    <xdr:ext cx="762000" cy="259045"/>
    <xdr:sp macro="" textlink="">
      <xdr:nvSpPr>
        <xdr:cNvPr id="367" name="公債費最大値テキスト">
          <a:extLst>
            <a:ext uri="{FF2B5EF4-FFF2-40B4-BE49-F238E27FC236}">
              <a16:creationId xmlns:a16="http://schemas.microsoft.com/office/drawing/2014/main" id="{00000000-0008-0000-0400-00006F010000}"/>
            </a:ext>
          </a:extLst>
        </xdr:cNvPr>
        <xdr:cNvSpPr txBox="1"/>
      </xdr:nvSpPr>
      <xdr:spPr>
        <a:xfrm>
          <a:off x="4914900" y="1219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104140</xdr:rowOff>
    </xdr:from>
    <xdr:to>
      <xdr:col>24</xdr:col>
      <xdr:colOff>114300</xdr:colOff>
      <xdr:row>72</xdr:row>
      <xdr:rowOff>104140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4737100" y="12448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27939</xdr:rowOff>
    </xdr:from>
    <xdr:to>
      <xdr:col>24</xdr:col>
      <xdr:colOff>25400</xdr:colOff>
      <xdr:row>78</xdr:row>
      <xdr:rowOff>81280</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flipV="1">
          <a:off x="3987800" y="13401039"/>
          <a:ext cx="8382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161307</xdr:rowOff>
    </xdr:from>
    <xdr:ext cx="762000" cy="259045"/>
    <xdr:sp macro="" textlink="">
      <xdr:nvSpPr>
        <xdr:cNvPr id="370" name="公債費平均値テキスト">
          <a:extLst>
            <a:ext uri="{FF2B5EF4-FFF2-40B4-BE49-F238E27FC236}">
              <a16:creationId xmlns:a16="http://schemas.microsoft.com/office/drawing/2014/main" id="{00000000-0008-0000-0400-000072010000}"/>
            </a:ext>
          </a:extLst>
        </xdr:cNvPr>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144780</xdr:rowOff>
    </xdr:from>
    <xdr:to>
      <xdr:col>24</xdr:col>
      <xdr:colOff>76200</xdr:colOff>
      <xdr:row>77</xdr:row>
      <xdr:rowOff>74930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81280</xdr:rowOff>
    </xdr:from>
    <xdr:to>
      <xdr:col>19</xdr:col>
      <xdr:colOff>187325</xdr:colOff>
      <xdr:row>78</xdr:row>
      <xdr:rowOff>119380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098800" y="134543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34289</xdr:rowOff>
    </xdr:from>
    <xdr:to>
      <xdr:col>20</xdr:col>
      <xdr:colOff>38100</xdr:colOff>
      <xdr:row>77</xdr:row>
      <xdr:rowOff>135889</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3937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146066</xdr:rowOff>
    </xdr:from>
    <xdr:ext cx="7366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3606800" y="13004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119380</xdr:rowOff>
    </xdr:from>
    <xdr:to>
      <xdr:col>15</xdr:col>
      <xdr:colOff>98425</xdr:colOff>
      <xdr:row>78</xdr:row>
      <xdr:rowOff>149861</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2209800" y="13492480"/>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41911</xdr:rowOff>
    </xdr:from>
    <xdr:to>
      <xdr:col>15</xdr:col>
      <xdr:colOff>149225</xdr:colOff>
      <xdr:row>77</xdr:row>
      <xdr:rowOff>143511</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048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153688</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2717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149861</xdr:rowOff>
    </xdr:from>
    <xdr:to>
      <xdr:col>11</xdr:col>
      <xdr:colOff>9525</xdr:colOff>
      <xdr:row>79</xdr:row>
      <xdr:rowOff>115570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flipV="1">
          <a:off x="1320800" y="13522961"/>
          <a:ext cx="8890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11430</xdr:rowOff>
    </xdr:from>
    <xdr:to>
      <xdr:col>11</xdr:col>
      <xdr:colOff>60325</xdr:colOff>
      <xdr:row>77</xdr:row>
      <xdr:rowOff>113030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2159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123207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828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72389</xdr:rowOff>
    </xdr:from>
    <xdr:to>
      <xdr:col>6</xdr:col>
      <xdr:colOff>171450</xdr:colOff>
      <xdr:row>78</xdr:row>
      <xdr:rowOff>2539</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12700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12716</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939800" y="1304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148589</xdr:rowOff>
    </xdr:from>
    <xdr:to>
      <xdr:col>24</xdr:col>
      <xdr:colOff>76200</xdr:colOff>
      <xdr:row>78</xdr:row>
      <xdr:rowOff>78739</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4775200" y="1335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120666</xdr:rowOff>
    </xdr:from>
    <xdr:ext cx="762000" cy="259045"/>
    <xdr:sp macro="" textlink="">
      <xdr:nvSpPr>
        <xdr:cNvPr id="389" name="公債費該当値テキスト">
          <a:extLst>
            <a:ext uri="{FF2B5EF4-FFF2-40B4-BE49-F238E27FC236}">
              <a16:creationId xmlns:a16="http://schemas.microsoft.com/office/drawing/2014/main" id="{00000000-0008-0000-0400-000085010000}"/>
            </a:ext>
          </a:extLst>
        </xdr:cNvPr>
        <xdr:cNvSpPr txBox="1"/>
      </xdr:nvSpPr>
      <xdr:spPr>
        <a:xfrm>
          <a:off x="49149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30480</xdr:rowOff>
    </xdr:from>
    <xdr:to>
      <xdr:col>20</xdr:col>
      <xdr:colOff>38100</xdr:colOff>
      <xdr:row>78</xdr:row>
      <xdr:rowOff>132080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9370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116857</xdr:rowOff>
    </xdr:from>
    <xdr:ext cx="7366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3606800" y="13489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68580</xdr:rowOff>
    </xdr:from>
    <xdr:to>
      <xdr:col>15</xdr:col>
      <xdr:colOff>149225</xdr:colOff>
      <xdr:row>78</xdr:row>
      <xdr:rowOff>170180</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30480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154957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27178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99061</xdr:rowOff>
    </xdr:from>
    <xdr:to>
      <xdr:col>11</xdr:col>
      <xdr:colOff>60325</xdr:colOff>
      <xdr:row>79</xdr:row>
      <xdr:rowOff>29211</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2159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13988</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1828800" y="1355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64770</xdr:rowOff>
    </xdr:from>
    <xdr:to>
      <xdr:col>6</xdr:col>
      <xdr:colOff>171450</xdr:colOff>
      <xdr:row>79</xdr:row>
      <xdr:rowOff>166370</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1270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151147</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939800" y="1369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tx1"/>
              </a:solidFill>
              <a:latin typeface="ＭＳ Ｐゴシック" panose="020B0600070205080204" pitchFamily="50" charset="-128"/>
              <a:ea typeface="ＭＳ Ｐゴシック" panose="020B0600070205080204" pitchFamily="50" charset="-128"/>
            </a:rPr>
            <a:t>　障がい者の居宅サービスや通所支援事業を始めとした扶助費の増、人事院勧告に伴う職員給与の増や会計年度任用職員への勤勉手当の支給による増、定年延長に伴う退職手当の増等の人件費の増等により公債費以外の経費に充当した一般財源は増加し、前年度と比較し</a:t>
          </a:r>
          <a:r>
            <a:rPr kumimoji="1" lang="en-US" altLang="ja-JP" sz="1200">
              <a:solidFill>
                <a:schemeClr val="tx1"/>
              </a:solidFill>
              <a:latin typeface="ＭＳ Ｐゴシック" panose="020B0600070205080204" pitchFamily="50" charset="-128"/>
              <a:ea typeface="ＭＳ Ｐゴシック" panose="020B0600070205080204" pitchFamily="50" charset="-128"/>
            </a:rPr>
            <a:t>1.0</a:t>
          </a:r>
          <a:r>
            <a:rPr kumimoji="1" lang="ja-JP" altLang="en-US" sz="1200">
              <a:solidFill>
                <a:schemeClr val="tx1"/>
              </a:solidFill>
              <a:latin typeface="ＭＳ Ｐゴシック" panose="020B0600070205080204" pitchFamily="50" charset="-128"/>
              <a:ea typeface="ＭＳ Ｐゴシック" panose="020B0600070205080204" pitchFamily="50" charset="-128"/>
            </a:rPr>
            <a:t>ポイントの増となった。類似団体平均よりも低い数値で推移しているものの、人件費や物件費等については、人件費・物価高騰の影響もあり、上昇傾向にあることから、自主財源確保や業務内容の見直しなどにより、健全な運営を維持できるよう努めていく。</a:t>
          </a:r>
        </a:p>
      </xdr:txBody>
    </xdr:sp>
    <xdr:clientData/>
  </xdr:twoCellAnchor>
  <xdr:oneCellAnchor>
    <xdr:from>
      <xdr:col>62</xdr:col>
      <xdr:colOff>6350</xdr:colOff>
      <xdr:row>69</xdr:row>
      <xdr:rowOff>107950</xdr:rowOff>
    </xdr:from>
    <xdr:ext cx="298543" cy="225703"/>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4" name="公債費以外グラフ枠">
          <a:extLst>
            <a:ext uri="{FF2B5EF4-FFF2-40B4-BE49-F238E27FC236}">
              <a16:creationId xmlns:a16="http://schemas.microsoft.com/office/drawing/2014/main" id="{00000000-0008-0000-0400-0000A8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24130</xdr:rowOff>
    </xdr:from>
    <xdr:to>
      <xdr:col>82</xdr:col>
      <xdr:colOff>107950</xdr:colOff>
      <xdr:row>80</xdr:row>
      <xdr:rowOff>69850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flipV="1">
          <a:off x="16510000" y="12539980"/>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41927</xdr:rowOff>
    </xdr:from>
    <xdr:ext cx="762000" cy="259045"/>
    <xdr:sp macro="" textlink="">
      <xdr:nvSpPr>
        <xdr:cNvPr id="426" name="公債費以外最小値テキスト">
          <a:extLst>
            <a:ext uri="{FF2B5EF4-FFF2-40B4-BE49-F238E27FC236}">
              <a16:creationId xmlns:a16="http://schemas.microsoft.com/office/drawing/2014/main" id="{00000000-0008-0000-0400-0000AA010000}"/>
            </a:ext>
          </a:extLst>
        </xdr:cNvPr>
        <xdr:cNvSpPr txBox="1"/>
      </xdr:nvSpPr>
      <xdr:spPr>
        <a:xfrm>
          <a:off x="16598900" y="1375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69850</xdr:rowOff>
    </xdr:from>
    <xdr:to>
      <xdr:col>82</xdr:col>
      <xdr:colOff>196850</xdr:colOff>
      <xdr:row>80</xdr:row>
      <xdr:rowOff>69850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6421100" y="13785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110507</xdr:rowOff>
    </xdr:from>
    <xdr:ext cx="762000" cy="259045"/>
    <xdr:sp macro="" textlink="">
      <xdr:nvSpPr>
        <xdr:cNvPr id="428" name="公債費以外最大値テキスト">
          <a:extLst>
            <a:ext uri="{FF2B5EF4-FFF2-40B4-BE49-F238E27FC236}">
              <a16:creationId xmlns:a16="http://schemas.microsoft.com/office/drawing/2014/main" id="{00000000-0008-0000-0400-0000AC010000}"/>
            </a:ext>
          </a:extLst>
        </xdr:cNvPr>
        <xdr:cNvSpPr txBox="1"/>
      </xdr:nvSpPr>
      <xdr:spPr>
        <a:xfrm>
          <a:off x="16598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24130</xdr:rowOff>
    </xdr:from>
    <xdr:to>
      <xdr:col>82</xdr:col>
      <xdr:colOff>196850</xdr:colOff>
      <xdr:row>73</xdr:row>
      <xdr:rowOff>24130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6421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39370</xdr:rowOff>
    </xdr:from>
    <xdr:to>
      <xdr:col>82</xdr:col>
      <xdr:colOff>107950</xdr:colOff>
      <xdr:row>76</xdr:row>
      <xdr:rowOff>77470</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5671800" y="1306957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116857</xdr:rowOff>
    </xdr:from>
    <xdr:ext cx="762000" cy="259045"/>
    <xdr:sp macro="" textlink="">
      <xdr:nvSpPr>
        <xdr:cNvPr id="431" name="公債費以外平均値テキスト">
          <a:extLst>
            <a:ext uri="{FF2B5EF4-FFF2-40B4-BE49-F238E27FC236}">
              <a16:creationId xmlns:a16="http://schemas.microsoft.com/office/drawing/2014/main" id="{00000000-0008-0000-0400-0000AF010000}"/>
            </a:ext>
          </a:extLst>
        </xdr:cNvPr>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144780</xdr:rowOff>
    </xdr:from>
    <xdr:to>
      <xdr:col>82</xdr:col>
      <xdr:colOff>158750</xdr:colOff>
      <xdr:row>77</xdr:row>
      <xdr:rowOff>74930</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104140</xdr:rowOff>
    </xdr:from>
    <xdr:to>
      <xdr:col>78</xdr:col>
      <xdr:colOff>69850</xdr:colOff>
      <xdr:row>76</xdr:row>
      <xdr:rowOff>39370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4782800" y="1296289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106680</xdr:rowOff>
    </xdr:from>
    <xdr:to>
      <xdr:col>78</xdr:col>
      <xdr:colOff>120650</xdr:colOff>
      <xdr:row>77</xdr:row>
      <xdr:rowOff>36830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5621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21607</xdr:rowOff>
    </xdr:from>
    <xdr:ext cx="7366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5290800" y="13223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153670</xdr:rowOff>
    </xdr:from>
    <xdr:to>
      <xdr:col>73</xdr:col>
      <xdr:colOff>180975</xdr:colOff>
      <xdr:row>75</xdr:row>
      <xdr:rowOff>104140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3893800" y="1284097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64770</xdr:rowOff>
    </xdr:from>
    <xdr:to>
      <xdr:col>74</xdr:col>
      <xdr:colOff>31750</xdr:colOff>
      <xdr:row>76</xdr:row>
      <xdr:rowOff>166370</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151147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4401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153670</xdr:rowOff>
    </xdr:from>
    <xdr:to>
      <xdr:col>69</xdr:col>
      <xdr:colOff>92075</xdr:colOff>
      <xdr:row>75</xdr:row>
      <xdr:rowOff>111760</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flipV="1">
          <a:off x="13004800" y="1284097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125730</xdr:rowOff>
    </xdr:from>
    <xdr:to>
      <xdr:col>69</xdr:col>
      <xdr:colOff>142875</xdr:colOff>
      <xdr:row>76</xdr:row>
      <xdr:rowOff>55880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3843000" y="1298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40657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3512800" y="1307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76200</xdr:rowOff>
    </xdr:from>
    <xdr:to>
      <xdr:col>65</xdr:col>
      <xdr:colOff>53975</xdr:colOff>
      <xdr:row>77</xdr:row>
      <xdr:rowOff>6350</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162577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26670</xdr:rowOff>
    </xdr:from>
    <xdr:to>
      <xdr:col>82</xdr:col>
      <xdr:colOff>158750</xdr:colOff>
      <xdr:row>76</xdr:row>
      <xdr:rowOff>128270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64592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43197</xdr:rowOff>
    </xdr:from>
    <xdr:ext cx="762000" cy="259045"/>
    <xdr:sp macro="" textlink="">
      <xdr:nvSpPr>
        <xdr:cNvPr id="450" name="公債費以外該当値テキスト">
          <a:extLst>
            <a:ext uri="{FF2B5EF4-FFF2-40B4-BE49-F238E27FC236}">
              <a16:creationId xmlns:a16="http://schemas.microsoft.com/office/drawing/2014/main" id="{00000000-0008-0000-0400-0000C2010000}"/>
            </a:ext>
          </a:extLst>
        </xdr:cNvPr>
        <xdr:cNvSpPr txBox="1"/>
      </xdr:nvSpPr>
      <xdr:spPr>
        <a:xfrm>
          <a:off x="165989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160020</xdr:rowOff>
    </xdr:from>
    <xdr:to>
      <xdr:col>78</xdr:col>
      <xdr:colOff>120650</xdr:colOff>
      <xdr:row>76</xdr:row>
      <xdr:rowOff>90170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5621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100347</xdr:rowOff>
    </xdr:from>
    <xdr:ext cx="7366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5290800" y="1278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53340</xdr:rowOff>
    </xdr:from>
    <xdr:to>
      <xdr:col>74</xdr:col>
      <xdr:colOff>31750</xdr:colOff>
      <xdr:row>75</xdr:row>
      <xdr:rowOff>154939</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4732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165117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4401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102870</xdr:rowOff>
    </xdr:from>
    <xdr:to>
      <xdr:col>69</xdr:col>
      <xdr:colOff>142875</xdr:colOff>
      <xdr:row>75</xdr:row>
      <xdr:rowOff>33020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3843000" y="1279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43197</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3512800" y="1255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60960</xdr:rowOff>
    </xdr:from>
    <xdr:to>
      <xdr:col>65</xdr:col>
      <xdr:colOff>53975</xdr:colOff>
      <xdr:row>75</xdr:row>
      <xdr:rowOff>162561</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2954000" y="129197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1287</xdr:rowOff>
    </xdr:from>
    <xdr:ext cx="762000" cy="259045"/>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2623800" y="1268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青森県青森市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20358</xdr:rowOff>
    </xdr:from>
    <xdr:to>
      <xdr:col>29</xdr:col>
      <xdr:colOff>127000</xdr:colOff>
      <xdr:row>19</xdr:row>
      <xdr:rowOff>31331</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1953933"/>
          <a:ext cx="0" cy="13825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3408</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308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55,761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31331</xdr:rowOff>
    </xdr:from>
    <xdr:to>
      <xdr:col>30</xdr:col>
      <xdr:colOff>25400</xdr:colOff>
      <xdr:row>19</xdr:row>
      <xdr:rowOff>31331</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3365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106735</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697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20358</xdr:rowOff>
    </xdr:from>
    <xdr:to>
      <xdr:col>30</xdr:col>
      <xdr:colOff>25400</xdr:colOff>
      <xdr:row>11</xdr:row>
      <xdr:rowOff>20358</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19539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66878</xdr:rowOff>
    </xdr:from>
    <xdr:to>
      <xdr:col>29</xdr:col>
      <xdr:colOff>127000</xdr:colOff>
      <xdr:row>17</xdr:row>
      <xdr:rowOff>104292</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2857703"/>
          <a:ext cx="647700" cy="2088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14</xdr:row>
      <xdr:rowOff>92841</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540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76314</xdr:rowOff>
    </xdr:from>
    <xdr:to>
      <xdr:col>29</xdr:col>
      <xdr:colOff>177800</xdr:colOff>
      <xdr:row>16</xdr:row>
      <xdr:rowOff>6464</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6956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104292</xdr:rowOff>
    </xdr:from>
    <xdr:to>
      <xdr:col>26</xdr:col>
      <xdr:colOff>50800</xdr:colOff>
      <xdr:row>17</xdr:row>
      <xdr:rowOff>128067</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066567"/>
          <a:ext cx="698500" cy="237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74219</xdr:rowOff>
    </xdr:from>
    <xdr:to>
      <xdr:col>26</xdr:col>
      <xdr:colOff>101600</xdr:colOff>
      <xdr:row>17</xdr:row>
      <xdr:rowOff>4369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8650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14546</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263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128067</xdr:rowOff>
    </xdr:from>
    <xdr:to>
      <xdr:col>22</xdr:col>
      <xdr:colOff>114300</xdr:colOff>
      <xdr:row>17</xdr:row>
      <xdr:rowOff>161061</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090342"/>
          <a:ext cx="698500" cy="329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128968</xdr:rowOff>
    </xdr:from>
    <xdr:to>
      <xdr:col>22</xdr:col>
      <xdr:colOff>165100</xdr:colOff>
      <xdr:row>17</xdr:row>
      <xdr:rowOff>59118</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29197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69295</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2688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161061</xdr:rowOff>
    </xdr:from>
    <xdr:to>
      <xdr:col>18</xdr:col>
      <xdr:colOff>177800</xdr:colOff>
      <xdr:row>18</xdr:row>
      <xdr:rowOff>41846</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123336"/>
          <a:ext cx="698500" cy="522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151714</xdr:rowOff>
    </xdr:from>
    <xdr:to>
      <xdr:col>19</xdr:col>
      <xdr:colOff>38100</xdr:colOff>
      <xdr:row>17</xdr:row>
      <xdr:rowOff>81864</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29425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92041</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271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5334</xdr:rowOff>
    </xdr:from>
    <xdr:to>
      <xdr:col>15</xdr:col>
      <xdr:colOff>101600</xdr:colOff>
      <xdr:row>17</xdr:row>
      <xdr:rowOff>106934</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29676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117111</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2736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16078</xdr:rowOff>
    </xdr:from>
    <xdr:to>
      <xdr:col>29</xdr:col>
      <xdr:colOff>177800</xdr:colOff>
      <xdr:row>16</xdr:row>
      <xdr:rowOff>117678</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8069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159605</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778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53492</xdr:rowOff>
    </xdr:from>
    <xdr:to>
      <xdr:col>26</xdr:col>
      <xdr:colOff>101600</xdr:colOff>
      <xdr:row>17</xdr:row>
      <xdr:rowOff>155092</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0157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139869</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1021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77267</xdr:rowOff>
    </xdr:from>
    <xdr:to>
      <xdr:col>22</xdr:col>
      <xdr:colOff>165100</xdr:colOff>
      <xdr:row>18</xdr:row>
      <xdr:rowOff>7417</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0395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163644</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125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110261</xdr:rowOff>
    </xdr:from>
    <xdr:to>
      <xdr:col>19</xdr:col>
      <xdr:colOff>38100</xdr:colOff>
      <xdr:row>18</xdr:row>
      <xdr:rowOff>40411</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0725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25188</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158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162496</xdr:rowOff>
    </xdr:from>
    <xdr:to>
      <xdr:col>15</xdr:col>
      <xdr:colOff>101600</xdr:colOff>
      <xdr:row>18</xdr:row>
      <xdr:rowOff>92646</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1247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77424</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211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222860</xdr:rowOff>
    </xdr:from>
    <xdr:to>
      <xdr:col>29</xdr:col>
      <xdr:colOff>127000</xdr:colOff>
      <xdr:row>38</xdr:row>
      <xdr:rowOff>2260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147410"/>
          <a:ext cx="0" cy="13224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317237</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44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2260</xdr:rowOff>
    </xdr:from>
    <xdr:to>
      <xdr:col>30</xdr:col>
      <xdr:colOff>25400</xdr:colOff>
      <xdr:row>38</xdr:row>
      <xdr:rowOff>2260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46986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137787</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890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222860</xdr:rowOff>
    </xdr:from>
    <xdr:to>
      <xdr:col>30</xdr:col>
      <xdr:colOff>25400</xdr:colOff>
      <xdr:row>33</xdr:row>
      <xdr:rowOff>222860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1474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33</xdr:row>
      <xdr:rowOff>317005</xdr:rowOff>
    </xdr:from>
    <xdr:to>
      <xdr:col>29</xdr:col>
      <xdr:colOff>127000</xdr:colOff>
      <xdr:row>33</xdr:row>
      <xdr:rowOff>336093</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6241555"/>
          <a:ext cx="647700" cy="190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82490</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692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110413</xdr:rowOff>
    </xdr:from>
    <xdr:to>
      <xdr:col>29</xdr:col>
      <xdr:colOff>177800</xdr:colOff>
      <xdr:row>35</xdr:row>
      <xdr:rowOff>212013</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7207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33</xdr:row>
      <xdr:rowOff>327863</xdr:rowOff>
    </xdr:from>
    <xdr:to>
      <xdr:col>26</xdr:col>
      <xdr:colOff>50800</xdr:colOff>
      <xdr:row>33</xdr:row>
      <xdr:rowOff>336093</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4305300" y="6252413"/>
          <a:ext cx="698500" cy="82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105956</xdr:rowOff>
    </xdr:from>
    <xdr:to>
      <xdr:col>26</xdr:col>
      <xdr:colOff>101600</xdr:colOff>
      <xdr:row>35</xdr:row>
      <xdr:rowOff>207556</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7163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192333</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8026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33</xdr:row>
      <xdr:rowOff>256387</xdr:rowOff>
    </xdr:from>
    <xdr:to>
      <xdr:col>22</xdr:col>
      <xdr:colOff>114300</xdr:colOff>
      <xdr:row>33</xdr:row>
      <xdr:rowOff>327863</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3606800" y="6180937"/>
          <a:ext cx="698500" cy="714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105308</xdr:rowOff>
    </xdr:from>
    <xdr:to>
      <xdr:col>22</xdr:col>
      <xdr:colOff>165100</xdr:colOff>
      <xdr:row>35</xdr:row>
      <xdr:rowOff>206908</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715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191685</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802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33</xdr:row>
      <xdr:rowOff>203391</xdr:rowOff>
    </xdr:from>
    <xdr:to>
      <xdr:col>18</xdr:col>
      <xdr:colOff>177800</xdr:colOff>
      <xdr:row>33</xdr:row>
      <xdr:rowOff>256387</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a:off x="2908300" y="6127941"/>
          <a:ext cx="698500" cy="529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122796</xdr:rowOff>
    </xdr:from>
    <xdr:to>
      <xdr:col>19</xdr:col>
      <xdr:colOff>38100</xdr:colOff>
      <xdr:row>35</xdr:row>
      <xdr:rowOff>224396</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7331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209173</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819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129578</xdr:rowOff>
    </xdr:from>
    <xdr:to>
      <xdr:col>15</xdr:col>
      <xdr:colOff>101600</xdr:colOff>
      <xdr:row>35</xdr:row>
      <xdr:rowOff>231178</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739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215955</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826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33</xdr:row>
      <xdr:rowOff>266205</xdr:rowOff>
    </xdr:from>
    <xdr:to>
      <xdr:col>29</xdr:col>
      <xdr:colOff>177800</xdr:colOff>
      <xdr:row>34</xdr:row>
      <xdr:rowOff>24905</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1907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174782</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099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33</xdr:row>
      <xdr:rowOff>285293</xdr:rowOff>
    </xdr:from>
    <xdr:to>
      <xdr:col>26</xdr:col>
      <xdr:colOff>101600</xdr:colOff>
      <xdr:row>34</xdr:row>
      <xdr:rowOff>43993</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2098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54170</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5978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33</xdr:row>
      <xdr:rowOff>277063</xdr:rowOff>
    </xdr:from>
    <xdr:to>
      <xdr:col>22</xdr:col>
      <xdr:colOff>165100</xdr:colOff>
      <xdr:row>34</xdr:row>
      <xdr:rowOff>35763</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2016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33</xdr:row>
      <xdr:rowOff>45940</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5970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33</xdr:row>
      <xdr:rowOff>205587</xdr:rowOff>
    </xdr:from>
    <xdr:to>
      <xdr:col>19</xdr:col>
      <xdr:colOff>38100</xdr:colOff>
      <xdr:row>33</xdr:row>
      <xdr:rowOff>307187</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61301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32</xdr:row>
      <xdr:rowOff>145914</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589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152591</xdr:rowOff>
    </xdr:from>
    <xdr:to>
      <xdr:col>15</xdr:col>
      <xdr:colOff>101600</xdr:colOff>
      <xdr:row>33</xdr:row>
      <xdr:rowOff>254191</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60771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32</xdr:row>
      <xdr:rowOff>92918</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5846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青森県青森市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263,512
262,074
824.61
139,510,142
135,601,470
3,625,302
70,088,211
112,319,379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10.9
81.6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74,729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139700</xdr:rowOff>
    </xdr:from>
    <xdr:to>
      <xdr:col>28</xdr:col>
      <xdr:colOff>114300</xdr:colOff>
      <xdr:row>39</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168927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84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54627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111777</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54627</xdr:rowOff>
    </xdr:from>
    <xdr:ext cx="53129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230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30</xdr:row>
      <xdr:rowOff>111777</xdr:rowOff>
    </xdr:from>
    <xdr:ext cx="53129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230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8" name="テキスト ボックス 57">
          <a:extLst>
            <a:ext uri="{FF2B5EF4-FFF2-40B4-BE49-F238E27FC236}">
              <a16:creationId xmlns:a16="http://schemas.microsoft.com/office/drawing/2014/main" id="{00000000-0008-0000-0600-00003A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9" name="人件費グラフ枠">
          <a:extLst>
            <a:ext uri="{FF2B5EF4-FFF2-40B4-BE49-F238E27FC236}">
              <a16:creationId xmlns:a16="http://schemas.microsoft.com/office/drawing/2014/main" id="{00000000-0008-0000-0600-00003B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141843</xdr:rowOff>
    </xdr:from>
    <xdr:to>
      <xdr:col>24</xdr:col>
      <xdr:colOff>62865</xdr:colOff>
      <xdr:row>37</xdr:row>
      <xdr:rowOff>162789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flipV="1">
          <a:off x="4633595" y="5285343"/>
          <a:ext cx="1270" cy="12210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166616</xdr:rowOff>
    </xdr:from>
    <xdr:ext cx="534377" cy="259045"/>
    <xdr:sp macro="" textlink="">
      <xdr:nvSpPr>
        <xdr:cNvPr id="61" name="人件費最小値テキスト">
          <a:extLst>
            <a:ext uri="{FF2B5EF4-FFF2-40B4-BE49-F238E27FC236}">
              <a16:creationId xmlns:a16="http://schemas.microsoft.com/office/drawing/2014/main" id="{00000000-0008-0000-0600-00003D000000}"/>
            </a:ext>
          </a:extLst>
        </xdr:cNvPr>
        <xdr:cNvSpPr txBox="1"/>
      </xdr:nvSpPr>
      <xdr:spPr>
        <a:xfrm>
          <a:off x="4686300" y="6510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162789</xdr:rowOff>
    </xdr:from>
    <xdr:to>
      <xdr:col>24</xdr:col>
      <xdr:colOff>152400</xdr:colOff>
      <xdr:row>37</xdr:row>
      <xdr:rowOff>162789</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6506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88520</xdr:rowOff>
    </xdr:from>
    <xdr:ext cx="534377" cy="259045"/>
    <xdr:sp macro="" textlink="">
      <xdr:nvSpPr>
        <xdr:cNvPr id="63" name="人件費最大値テキスト">
          <a:extLst>
            <a:ext uri="{FF2B5EF4-FFF2-40B4-BE49-F238E27FC236}">
              <a16:creationId xmlns:a16="http://schemas.microsoft.com/office/drawing/2014/main" id="{00000000-0008-0000-0600-00003F000000}"/>
            </a:ext>
          </a:extLst>
        </xdr:cNvPr>
        <xdr:cNvSpPr txBox="1"/>
      </xdr:nvSpPr>
      <xdr:spPr>
        <a:xfrm>
          <a:off x="4686300" y="5060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141843</xdr:rowOff>
    </xdr:from>
    <xdr:to>
      <xdr:col>24</xdr:col>
      <xdr:colOff>152400</xdr:colOff>
      <xdr:row>30</xdr:row>
      <xdr:rowOff>141843</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a:off x="4546600" y="5285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26257</xdr:rowOff>
    </xdr:from>
    <xdr:to>
      <xdr:col>24</xdr:col>
      <xdr:colOff>63500</xdr:colOff>
      <xdr:row>38</xdr:row>
      <xdr:rowOff>54832</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3797300" y="6369907"/>
          <a:ext cx="838200" cy="200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134923</xdr:rowOff>
    </xdr:from>
    <xdr:ext cx="534377" cy="259045"/>
    <xdr:sp macro="" textlink="">
      <xdr:nvSpPr>
        <xdr:cNvPr id="66" name="人件費平均値テキスト">
          <a:extLst>
            <a:ext uri="{FF2B5EF4-FFF2-40B4-BE49-F238E27FC236}">
              <a16:creationId xmlns:a16="http://schemas.microsoft.com/office/drawing/2014/main" id="{00000000-0008-0000-0600-000042000000}"/>
            </a:ext>
          </a:extLst>
        </xdr:cNvPr>
        <xdr:cNvSpPr txBox="1"/>
      </xdr:nvSpPr>
      <xdr:spPr>
        <a:xfrm>
          <a:off x="4686300" y="57927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112046</xdr:rowOff>
    </xdr:from>
    <xdr:to>
      <xdr:col>24</xdr:col>
      <xdr:colOff>114300</xdr:colOff>
      <xdr:row>35</xdr:row>
      <xdr:rowOff>42196</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4584700" y="5941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20513</xdr:rowOff>
    </xdr:from>
    <xdr:to>
      <xdr:col>19</xdr:col>
      <xdr:colOff>177800</xdr:colOff>
      <xdr:row>38</xdr:row>
      <xdr:rowOff>54832</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a:off x="2908300" y="6535613"/>
          <a:ext cx="889000" cy="34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119304</xdr:rowOff>
    </xdr:from>
    <xdr:to>
      <xdr:col>20</xdr:col>
      <xdr:colOff>38100</xdr:colOff>
      <xdr:row>36</xdr:row>
      <xdr:rowOff>49454</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3746500" y="6120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65981</xdr:rowOff>
    </xdr:from>
    <xdr:ext cx="534377"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3530111" y="5895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20513</xdr:rowOff>
    </xdr:from>
    <xdr:to>
      <xdr:col>15</xdr:col>
      <xdr:colOff>50800</xdr:colOff>
      <xdr:row>38</xdr:row>
      <xdr:rowOff>94637</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2019300" y="6535613"/>
          <a:ext cx="889000" cy="741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101159</xdr:rowOff>
    </xdr:from>
    <xdr:to>
      <xdr:col>15</xdr:col>
      <xdr:colOff>101600</xdr:colOff>
      <xdr:row>36</xdr:row>
      <xdr:rowOff>31309</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2857500" y="610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47836</xdr:rowOff>
    </xdr:from>
    <xdr:ext cx="534377"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2641111" y="5877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94637</xdr:rowOff>
    </xdr:from>
    <xdr:to>
      <xdr:col>10</xdr:col>
      <xdr:colOff>114300</xdr:colOff>
      <xdr:row>38</xdr:row>
      <xdr:rowOff>99609</xdr:rowOff>
    </xdr:to>
    <xdr:cxnSp macro="">
      <xdr:nvCxnSpPr>
        <xdr:cNvPr id="74" name="直線コネクタ 73">
          <a:extLst>
            <a:ext uri="{FF2B5EF4-FFF2-40B4-BE49-F238E27FC236}">
              <a16:creationId xmlns:a16="http://schemas.microsoft.com/office/drawing/2014/main" id="{00000000-0008-0000-0600-00004A000000}"/>
            </a:ext>
          </a:extLst>
        </xdr:cNvPr>
        <xdr:cNvCxnSpPr/>
      </xdr:nvCxnSpPr>
      <xdr:spPr>
        <a:xfrm flipV="1">
          <a:off x="1130300" y="6609737"/>
          <a:ext cx="889000" cy="4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119104</xdr:rowOff>
    </xdr:from>
    <xdr:to>
      <xdr:col>10</xdr:col>
      <xdr:colOff>165100</xdr:colOff>
      <xdr:row>36</xdr:row>
      <xdr:rowOff>49254</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968500" y="611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65781</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752111" y="5895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138478</xdr:rowOff>
    </xdr:from>
    <xdr:to>
      <xdr:col>6</xdr:col>
      <xdr:colOff>38100</xdr:colOff>
      <xdr:row>36</xdr:row>
      <xdr:rowOff>68628</xdr:rowOff>
    </xdr:to>
    <xdr:sp macro="" textlink="">
      <xdr:nvSpPr>
        <xdr:cNvPr id="77" name="フローチャート: 判断 76">
          <a:extLst>
            <a:ext uri="{FF2B5EF4-FFF2-40B4-BE49-F238E27FC236}">
              <a16:creationId xmlns:a16="http://schemas.microsoft.com/office/drawing/2014/main" id="{00000000-0008-0000-0600-00004D000000}"/>
            </a:ext>
          </a:extLst>
        </xdr:cNvPr>
        <xdr:cNvSpPr/>
      </xdr:nvSpPr>
      <xdr:spPr>
        <a:xfrm>
          <a:off x="1079500" y="613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85155</xdr:rowOff>
    </xdr:from>
    <xdr:ext cx="534377"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863111" y="5914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146907</xdr:rowOff>
    </xdr:from>
    <xdr:to>
      <xdr:col>24</xdr:col>
      <xdr:colOff>114300</xdr:colOff>
      <xdr:row>37</xdr:row>
      <xdr:rowOff>77057</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4584700" y="6319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125334</xdr:rowOff>
    </xdr:from>
    <xdr:ext cx="534377" cy="259045"/>
    <xdr:sp macro="" textlink="">
      <xdr:nvSpPr>
        <xdr:cNvPr id="85" name="人件費該当値テキスト">
          <a:extLst>
            <a:ext uri="{FF2B5EF4-FFF2-40B4-BE49-F238E27FC236}">
              <a16:creationId xmlns:a16="http://schemas.microsoft.com/office/drawing/2014/main" id="{00000000-0008-0000-0600-000055000000}"/>
            </a:ext>
          </a:extLst>
        </xdr:cNvPr>
        <xdr:cNvSpPr txBox="1"/>
      </xdr:nvSpPr>
      <xdr:spPr>
        <a:xfrm>
          <a:off x="4686300" y="6297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4032</xdr:rowOff>
    </xdr:from>
    <xdr:to>
      <xdr:col>20</xdr:col>
      <xdr:colOff>38100</xdr:colOff>
      <xdr:row>38</xdr:row>
      <xdr:rowOff>105632</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3746500" y="6519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96759</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3530111" y="6611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141164</xdr:rowOff>
    </xdr:from>
    <xdr:to>
      <xdr:col>15</xdr:col>
      <xdr:colOff>101600</xdr:colOff>
      <xdr:row>38</xdr:row>
      <xdr:rowOff>71313</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2857500" y="648481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62440</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2641111" y="6577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43837</xdr:rowOff>
    </xdr:from>
    <xdr:to>
      <xdr:col>10</xdr:col>
      <xdr:colOff>165100</xdr:colOff>
      <xdr:row>38</xdr:row>
      <xdr:rowOff>145437</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968500" y="6558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136564</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1752111" y="6651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48809</xdr:rowOff>
    </xdr:from>
    <xdr:to>
      <xdr:col>6</xdr:col>
      <xdr:colOff>38100</xdr:colOff>
      <xdr:row>38</xdr:row>
      <xdr:rowOff>150409</xdr:rowOff>
    </xdr:to>
    <xdr:sp macro="" textlink="">
      <xdr:nvSpPr>
        <xdr:cNvPr id="92" name="楕円 91">
          <a:extLst>
            <a:ext uri="{FF2B5EF4-FFF2-40B4-BE49-F238E27FC236}">
              <a16:creationId xmlns:a16="http://schemas.microsoft.com/office/drawing/2014/main" id="{00000000-0008-0000-0600-00005C000000}"/>
            </a:ext>
          </a:extLst>
        </xdr:cNvPr>
        <xdr:cNvSpPr/>
      </xdr:nvSpPr>
      <xdr:spPr>
        <a:xfrm>
          <a:off x="1079500" y="6563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141536</xdr:rowOff>
    </xdr:from>
    <xdr:ext cx="534377" cy="259045"/>
    <xdr:sp macro="" textlink="">
      <xdr:nvSpPr>
        <xdr:cNvPr id="93" name="テキスト ボックス 92">
          <a:extLst>
            <a:ext uri="{FF2B5EF4-FFF2-40B4-BE49-F238E27FC236}">
              <a16:creationId xmlns:a16="http://schemas.microsoft.com/office/drawing/2014/main" id="{00000000-0008-0000-0600-00005D000000}"/>
            </a:ext>
          </a:extLst>
        </xdr:cNvPr>
        <xdr:cNvSpPr txBox="1"/>
      </xdr:nvSpPr>
      <xdr:spPr>
        <a:xfrm>
          <a:off x="863111" y="6656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100" name="正方形/長方形 99">
          <a:extLst>
            <a:ext uri="{FF2B5EF4-FFF2-40B4-BE49-F238E27FC236}">
              <a16:creationId xmlns:a16="http://schemas.microsoft.com/office/drawing/2014/main" id="{00000000-0008-0000-0600-000064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86,424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1" name="正方形/長方形 100">
          <a:extLst>
            <a:ext uri="{FF2B5EF4-FFF2-40B4-BE49-F238E27FC236}">
              <a16:creationId xmlns:a16="http://schemas.microsoft.com/office/drawing/2014/main" id="{00000000-0008-0000-0600-000065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139700</xdr:rowOff>
    </xdr:from>
    <xdr:to>
      <xdr:col>28</xdr:col>
      <xdr:colOff>114300</xdr:colOff>
      <xdr:row>59</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168927</xdr:rowOff>
    </xdr:from>
    <xdr:ext cx="53129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30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25400</xdr:rowOff>
    </xdr:from>
    <xdr:to>
      <xdr:col>28</xdr:col>
      <xdr:colOff>114300</xdr:colOff>
      <xdr:row>58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54627</xdr:rowOff>
    </xdr:from>
    <xdr:ext cx="53129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30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82550</xdr:rowOff>
    </xdr:from>
    <xdr:to>
      <xdr:col>28</xdr:col>
      <xdr:colOff>114300</xdr:colOff>
      <xdr:row>56</xdr:row>
      <xdr:rowOff>82550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111777</xdr:rowOff>
    </xdr:from>
    <xdr:ext cx="53129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230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25400</xdr:rowOff>
    </xdr:from>
    <xdr:to>
      <xdr:col>28</xdr:col>
      <xdr:colOff>114300</xdr:colOff>
      <xdr:row>53</xdr:row>
      <xdr:rowOff>25400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62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54627</xdr:rowOff>
    </xdr:from>
    <xdr:ext cx="531299" cy="25904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230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82550</xdr:rowOff>
    </xdr:from>
    <xdr:to>
      <xdr:col>28</xdr:col>
      <xdr:colOff>114300</xdr:colOff>
      <xdr:row>51</xdr:row>
      <xdr:rowOff>82550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762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50</xdr:row>
      <xdr:rowOff>111777</xdr:rowOff>
    </xdr:from>
    <xdr:ext cx="531299" cy="259045"/>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230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49</xdr:row>
      <xdr:rowOff>139700</xdr:rowOff>
    </xdr:from>
    <xdr:to>
      <xdr:col>28</xdr:col>
      <xdr:colOff>114300</xdr:colOff>
      <xdr:row>49</xdr:row>
      <xdr:rowOff>139700</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762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48</xdr:row>
      <xdr:rowOff>168927</xdr:rowOff>
    </xdr:from>
    <xdr:ext cx="595419" cy="259045"/>
    <xdr:sp macro="" textlink="">
      <xdr:nvSpPr>
        <xdr:cNvPr id="118" name="テキスト ボックス 117">
          <a:extLst>
            <a:ext uri="{FF2B5EF4-FFF2-40B4-BE49-F238E27FC236}">
              <a16:creationId xmlns:a16="http://schemas.microsoft.com/office/drawing/2014/main" id="{00000000-0008-0000-0600-000076000000}"/>
            </a:ext>
          </a:extLst>
        </xdr:cNvPr>
        <xdr:cNvSpPr txBox="1"/>
      </xdr:nvSpPr>
      <xdr:spPr>
        <a:xfrm>
          <a:off x="166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21" name="物件費グラフ枠">
          <a:extLst>
            <a:ext uri="{FF2B5EF4-FFF2-40B4-BE49-F238E27FC236}">
              <a16:creationId xmlns:a16="http://schemas.microsoft.com/office/drawing/2014/main" id="{00000000-0008-0000-0600-000079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152130</xdr:rowOff>
    </xdr:from>
    <xdr:to>
      <xdr:col>24</xdr:col>
      <xdr:colOff>62865</xdr:colOff>
      <xdr:row>58</xdr:row>
      <xdr:rowOff>97895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4633595" y="8724630"/>
          <a:ext cx="1270" cy="1317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101722</xdr:rowOff>
    </xdr:from>
    <xdr:ext cx="534377" cy="259045"/>
    <xdr:sp macro="" textlink="">
      <xdr:nvSpPr>
        <xdr:cNvPr id="123" name="物件費最小値テキスト">
          <a:extLst>
            <a:ext uri="{FF2B5EF4-FFF2-40B4-BE49-F238E27FC236}">
              <a16:creationId xmlns:a16="http://schemas.microsoft.com/office/drawing/2014/main" id="{00000000-0008-0000-0600-00007B000000}"/>
            </a:ext>
          </a:extLst>
        </xdr:cNvPr>
        <xdr:cNvSpPr txBox="1"/>
      </xdr:nvSpPr>
      <xdr:spPr>
        <a:xfrm>
          <a:off x="4686300" y="10045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97895</xdr:rowOff>
    </xdr:from>
    <xdr:to>
      <xdr:col>24</xdr:col>
      <xdr:colOff>152400</xdr:colOff>
      <xdr:row>58</xdr:row>
      <xdr:rowOff>97895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4546600" y="100419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98807</xdr:rowOff>
    </xdr:from>
    <xdr:ext cx="534377" cy="259045"/>
    <xdr:sp macro="" textlink="">
      <xdr:nvSpPr>
        <xdr:cNvPr id="125" name="物件費最大値テキスト">
          <a:extLst>
            <a:ext uri="{FF2B5EF4-FFF2-40B4-BE49-F238E27FC236}">
              <a16:creationId xmlns:a16="http://schemas.microsoft.com/office/drawing/2014/main" id="{00000000-0008-0000-0600-00007D000000}"/>
            </a:ext>
          </a:extLst>
        </xdr:cNvPr>
        <xdr:cNvSpPr txBox="1"/>
      </xdr:nvSpPr>
      <xdr:spPr>
        <a:xfrm>
          <a:off x="4686300" y="8499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152130</xdr:rowOff>
    </xdr:from>
    <xdr:to>
      <xdr:col>24</xdr:col>
      <xdr:colOff>152400</xdr:colOff>
      <xdr:row>50</xdr:row>
      <xdr:rowOff>152130</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4546600" y="8724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89694</xdr:rowOff>
    </xdr:from>
    <xdr:to>
      <xdr:col>24</xdr:col>
      <xdr:colOff>63500</xdr:colOff>
      <xdr:row>56</xdr:row>
      <xdr:rowOff>165246</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3797300" y="9690894"/>
          <a:ext cx="838200" cy="75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128122</xdr:rowOff>
    </xdr:from>
    <xdr:ext cx="534377" cy="259045"/>
    <xdr:sp macro="" textlink="">
      <xdr:nvSpPr>
        <xdr:cNvPr id="128" name="物件費平均値テキスト">
          <a:extLst>
            <a:ext uri="{FF2B5EF4-FFF2-40B4-BE49-F238E27FC236}">
              <a16:creationId xmlns:a16="http://schemas.microsoft.com/office/drawing/2014/main" id="{00000000-0008-0000-0600-000080000000}"/>
            </a:ext>
          </a:extLst>
        </xdr:cNvPr>
        <xdr:cNvSpPr txBox="1"/>
      </xdr:nvSpPr>
      <xdr:spPr>
        <a:xfrm>
          <a:off x="4686300" y="9386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105245</xdr:rowOff>
    </xdr:from>
    <xdr:to>
      <xdr:col>24</xdr:col>
      <xdr:colOff>114300</xdr:colOff>
      <xdr:row>56</xdr:row>
      <xdr:rowOff>35395</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4584700" y="953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137528</xdr:rowOff>
    </xdr:from>
    <xdr:to>
      <xdr:col>19</xdr:col>
      <xdr:colOff>177800</xdr:colOff>
      <xdr:row>56</xdr:row>
      <xdr:rowOff>165246</xdr:rowOff>
    </xdr:to>
    <xdr:cxnSp macro="">
      <xdr:nvCxnSpPr>
        <xdr:cNvPr id="130" name="直線コネクタ 129">
          <a:extLst>
            <a:ext uri="{FF2B5EF4-FFF2-40B4-BE49-F238E27FC236}">
              <a16:creationId xmlns:a16="http://schemas.microsoft.com/office/drawing/2014/main" id="{00000000-0008-0000-0600-000082000000}"/>
            </a:ext>
          </a:extLst>
        </xdr:cNvPr>
        <xdr:cNvCxnSpPr/>
      </xdr:nvCxnSpPr>
      <xdr:spPr>
        <a:xfrm>
          <a:off x="2908300" y="9738728"/>
          <a:ext cx="889000" cy="27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5290</xdr:rowOff>
    </xdr:from>
    <xdr:to>
      <xdr:col>20</xdr:col>
      <xdr:colOff>38100</xdr:colOff>
      <xdr:row>56</xdr:row>
      <xdr:rowOff>106890</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3746500" y="9606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123417</xdr:rowOff>
    </xdr:from>
    <xdr:ext cx="534377"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530111" y="9381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137528</xdr:rowOff>
    </xdr:from>
    <xdr:to>
      <xdr:col>15</xdr:col>
      <xdr:colOff>50800</xdr:colOff>
      <xdr:row>56</xdr:row>
      <xdr:rowOff>158302</xdr:rowOff>
    </xdr:to>
    <xdr:cxnSp macro="">
      <xdr:nvCxnSpPr>
        <xdr:cNvPr id="133" name="直線コネクタ 132">
          <a:extLst>
            <a:ext uri="{FF2B5EF4-FFF2-40B4-BE49-F238E27FC236}">
              <a16:creationId xmlns:a16="http://schemas.microsoft.com/office/drawing/2014/main" id="{00000000-0008-0000-0600-000085000000}"/>
            </a:ext>
          </a:extLst>
        </xdr:cNvPr>
        <xdr:cNvCxnSpPr/>
      </xdr:nvCxnSpPr>
      <xdr:spPr>
        <a:xfrm flipV="1">
          <a:off x="2019300" y="9738728"/>
          <a:ext cx="889000" cy="20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27721</xdr:rowOff>
    </xdr:from>
    <xdr:to>
      <xdr:col>15</xdr:col>
      <xdr:colOff>101600</xdr:colOff>
      <xdr:row>55</xdr:row>
      <xdr:rowOff>129321</xdr:rowOff>
    </xdr:to>
    <xdr:sp macro="" textlink="">
      <xdr:nvSpPr>
        <xdr:cNvPr id="134" name="フローチャート: 判断 133">
          <a:extLst>
            <a:ext uri="{FF2B5EF4-FFF2-40B4-BE49-F238E27FC236}">
              <a16:creationId xmlns:a16="http://schemas.microsoft.com/office/drawing/2014/main" id="{00000000-0008-0000-0600-000086000000}"/>
            </a:ext>
          </a:extLst>
        </xdr:cNvPr>
        <xdr:cNvSpPr/>
      </xdr:nvSpPr>
      <xdr:spPr>
        <a:xfrm>
          <a:off x="2857500" y="9457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53</xdr:row>
      <xdr:rowOff>145848</xdr:rowOff>
    </xdr:from>
    <xdr:ext cx="534377"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641111" y="9232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158302</xdr:rowOff>
    </xdr:from>
    <xdr:to>
      <xdr:col>10</xdr:col>
      <xdr:colOff>114300</xdr:colOff>
      <xdr:row>57</xdr:row>
      <xdr:rowOff>130784</xdr:rowOff>
    </xdr:to>
    <xdr:cxnSp macro="">
      <xdr:nvCxnSpPr>
        <xdr:cNvPr id="136" name="直線コネクタ 135">
          <a:extLst>
            <a:ext uri="{FF2B5EF4-FFF2-40B4-BE49-F238E27FC236}">
              <a16:creationId xmlns:a16="http://schemas.microsoft.com/office/drawing/2014/main" id="{00000000-0008-0000-0600-000088000000}"/>
            </a:ext>
          </a:extLst>
        </xdr:cNvPr>
        <xdr:cNvCxnSpPr/>
      </xdr:nvCxnSpPr>
      <xdr:spPr>
        <a:xfrm flipV="1">
          <a:off x="1130300" y="9759502"/>
          <a:ext cx="889000" cy="143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149822</xdr:rowOff>
    </xdr:from>
    <xdr:to>
      <xdr:col>10</xdr:col>
      <xdr:colOff>165100</xdr:colOff>
      <xdr:row>56</xdr:row>
      <xdr:rowOff>79972</xdr:rowOff>
    </xdr:to>
    <xdr:sp macro="" textlink="">
      <xdr:nvSpPr>
        <xdr:cNvPr id="137" name="フローチャート: 判断 136">
          <a:extLst>
            <a:ext uri="{FF2B5EF4-FFF2-40B4-BE49-F238E27FC236}">
              <a16:creationId xmlns:a16="http://schemas.microsoft.com/office/drawing/2014/main" id="{00000000-0008-0000-0600-000089000000}"/>
            </a:ext>
          </a:extLst>
        </xdr:cNvPr>
        <xdr:cNvSpPr/>
      </xdr:nvSpPr>
      <xdr:spPr>
        <a:xfrm>
          <a:off x="1968500" y="957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96499</xdr:rowOff>
    </xdr:from>
    <xdr:ext cx="534377"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1752111" y="9354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10890</xdr:rowOff>
    </xdr:from>
    <xdr:to>
      <xdr:col>6</xdr:col>
      <xdr:colOff>38100</xdr:colOff>
      <xdr:row>57</xdr:row>
      <xdr:rowOff>112490</xdr:rowOff>
    </xdr:to>
    <xdr:sp macro="" textlink="">
      <xdr:nvSpPr>
        <xdr:cNvPr id="139" name="フローチャート: 判断 138">
          <a:extLst>
            <a:ext uri="{FF2B5EF4-FFF2-40B4-BE49-F238E27FC236}">
              <a16:creationId xmlns:a16="http://schemas.microsoft.com/office/drawing/2014/main" id="{00000000-0008-0000-0600-00008B000000}"/>
            </a:ext>
          </a:extLst>
        </xdr:cNvPr>
        <xdr:cNvSpPr/>
      </xdr:nvSpPr>
      <xdr:spPr>
        <a:xfrm>
          <a:off x="1079500" y="978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129017</xdr:rowOff>
    </xdr:from>
    <xdr:ext cx="534377"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863111" y="9558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38894</xdr:rowOff>
    </xdr:from>
    <xdr:to>
      <xdr:col>24</xdr:col>
      <xdr:colOff>114300</xdr:colOff>
      <xdr:row>56</xdr:row>
      <xdr:rowOff>140494</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4584700" y="964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17321</xdr:rowOff>
    </xdr:from>
    <xdr:ext cx="534377" cy="259045"/>
    <xdr:sp macro="" textlink="">
      <xdr:nvSpPr>
        <xdr:cNvPr id="147" name="物件費該当値テキスト">
          <a:extLst>
            <a:ext uri="{FF2B5EF4-FFF2-40B4-BE49-F238E27FC236}">
              <a16:creationId xmlns:a16="http://schemas.microsoft.com/office/drawing/2014/main" id="{00000000-0008-0000-0600-000093000000}"/>
            </a:ext>
          </a:extLst>
        </xdr:cNvPr>
        <xdr:cNvSpPr txBox="1"/>
      </xdr:nvSpPr>
      <xdr:spPr>
        <a:xfrm>
          <a:off x="4686300" y="9618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114446</xdr:rowOff>
    </xdr:from>
    <xdr:to>
      <xdr:col>20</xdr:col>
      <xdr:colOff>38100</xdr:colOff>
      <xdr:row>57</xdr:row>
      <xdr:rowOff>44596</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3746500" y="9715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35723</xdr:rowOff>
    </xdr:from>
    <xdr:ext cx="534377" cy="25904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3530111" y="9808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86728</xdr:rowOff>
    </xdr:from>
    <xdr:to>
      <xdr:col>15</xdr:col>
      <xdr:colOff>101600</xdr:colOff>
      <xdr:row>57</xdr:row>
      <xdr:rowOff>16878</xdr:rowOff>
    </xdr:to>
    <xdr:sp macro="" textlink="">
      <xdr:nvSpPr>
        <xdr:cNvPr id="150" name="楕円 149">
          <a:extLst>
            <a:ext uri="{FF2B5EF4-FFF2-40B4-BE49-F238E27FC236}">
              <a16:creationId xmlns:a16="http://schemas.microsoft.com/office/drawing/2014/main" id="{00000000-0008-0000-0600-000096000000}"/>
            </a:ext>
          </a:extLst>
        </xdr:cNvPr>
        <xdr:cNvSpPr/>
      </xdr:nvSpPr>
      <xdr:spPr>
        <a:xfrm>
          <a:off x="2857500" y="9687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8005</xdr:rowOff>
    </xdr:from>
    <xdr:ext cx="534377" cy="259045"/>
    <xdr:sp macro="" textlink="">
      <xdr:nvSpPr>
        <xdr:cNvPr id="151" name="テキスト ボックス 150">
          <a:extLst>
            <a:ext uri="{FF2B5EF4-FFF2-40B4-BE49-F238E27FC236}">
              <a16:creationId xmlns:a16="http://schemas.microsoft.com/office/drawing/2014/main" id="{00000000-0008-0000-0600-000097000000}"/>
            </a:ext>
          </a:extLst>
        </xdr:cNvPr>
        <xdr:cNvSpPr txBox="1"/>
      </xdr:nvSpPr>
      <xdr:spPr>
        <a:xfrm>
          <a:off x="2641111" y="9780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107502</xdr:rowOff>
    </xdr:from>
    <xdr:to>
      <xdr:col>10</xdr:col>
      <xdr:colOff>165100</xdr:colOff>
      <xdr:row>57</xdr:row>
      <xdr:rowOff>37652</xdr:rowOff>
    </xdr:to>
    <xdr:sp macro="" textlink="">
      <xdr:nvSpPr>
        <xdr:cNvPr id="152" name="楕円 151">
          <a:extLst>
            <a:ext uri="{FF2B5EF4-FFF2-40B4-BE49-F238E27FC236}">
              <a16:creationId xmlns:a16="http://schemas.microsoft.com/office/drawing/2014/main" id="{00000000-0008-0000-0600-000098000000}"/>
            </a:ext>
          </a:extLst>
        </xdr:cNvPr>
        <xdr:cNvSpPr/>
      </xdr:nvSpPr>
      <xdr:spPr>
        <a:xfrm>
          <a:off x="1968500" y="9708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28779</xdr:rowOff>
    </xdr:from>
    <xdr:ext cx="534377" cy="259045"/>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1752111" y="9801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79984</xdr:rowOff>
    </xdr:from>
    <xdr:to>
      <xdr:col>6</xdr:col>
      <xdr:colOff>38100</xdr:colOff>
      <xdr:row>58</xdr:row>
      <xdr:rowOff>10134</xdr:rowOff>
    </xdr:to>
    <xdr:sp macro="" textlink="">
      <xdr:nvSpPr>
        <xdr:cNvPr id="154" name="楕円 153">
          <a:extLst>
            <a:ext uri="{FF2B5EF4-FFF2-40B4-BE49-F238E27FC236}">
              <a16:creationId xmlns:a16="http://schemas.microsoft.com/office/drawing/2014/main" id="{00000000-0008-0000-0600-00009A000000}"/>
            </a:ext>
          </a:extLst>
        </xdr:cNvPr>
        <xdr:cNvSpPr/>
      </xdr:nvSpPr>
      <xdr:spPr>
        <a:xfrm>
          <a:off x="1079500" y="9852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1261</xdr:rowOff>
    </xdr:from>
    <xdr:ext cx="534377"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863111" y="9945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9" name="正方形/長方形 158">
          <a:extLst>
            <a:ext uri="{FF2B5EF4-FFF2-40B4-BE49-F238E27FC236}">
              <a16:creationId xmlns:a16="http://schemas.microsoft.com/office/drawing/2014/main" id="{00000000-0008-0000-0600-00009F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60" name="正方形/長方形 159">
          <a:extLst>
            <a:ext uri="{FF2B5EF4-FFF2-40B4-BE49-F238E27FC236}">
              <a16:creationId xmlns:a16="http://schemas.microsoft.com/office/drawing/2014/main" id="{00000000-0008-0000-0600-0000A0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61" name="正方形/長方形 160">
          <a:extLst>
            <a:ext uri="{FF2B5EF4-FFF2-40B4-BE49-F238E27FC236}">
              <a16:creationId xmlns:a16="http://schemas.microsoft.com/office/drawing/2014/main" id="{00000000-0008-0000-0600-0000A1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62" name="正方形/長方形 161">
          <a:extLst>
            <a:ext uri="{FF2B5EF4-FFF2-40B4-BE49-F238E27FC236}">
              <a16:creationId xmlns:a16="http://schemas.microsoft.com/office/drawing/2014/main" id="{00000000-0008-0000-0600-0000A2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63" name="正方形/長方形 162">
          <a:extLst>
            <a:ext uri="{FF2B5EF4-FFF2-40B4-BE49-F238E27FC236}">
              <a16:creationId xmlns:a16="http://schemas.microsoft.com/office/drawing/2014/main" id="{00000000-0008-0000-0600-0000A3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75</xdr:row>
      <xdr:rowOff>54627</xdr:rowOff>
    </xdr:from>
    <xdr:ext cx="53129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30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72</xdr:row>
      <xdr:rowOff>111777</xdr:rowOff>
    </xdr:from>
    <xdr:ext cx="531299" cy="259045"/>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30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168927</xdr:rowOff>
    </xdr:from>
    <xdr:ext cx="531299" cy="259045"/>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230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5" name="テキスト ボックス 174">
          <a:extLst>
            <a:ext uri="{FF2B5EF4-FFF2-40B4-BE49-F238E27FC236}">
              <a16:creationId xmlns:a16="http://schemas.microsoft.com/office/drawing/2014/main" id="{00000000-0008-0000-0600-0000AF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6" name="維持補修費グラフ枠">
          <a:extLst>
            <a:ext uri="{FF2B5EF4-FFF2-40B4-BE49-F238E27FC236}">
              <a16:creationId xmlns:a16="http://schemas.microsoft.com/office/drawing/2014/main" id="{00000000-0008-0000-0600-0000B0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86756</xdr:rowOff>
    </xdr:from>
    <xdr:to>
      <xdr:col>24</xdr:col>
      <xdr:colOff>62865</xdr:colOff>
      <xdr:row>78</xdr:row>
      <xdr:rowOff>128727</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4633595" y="12088256"/>
          <a:ext cx="1270" cy="1413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132554</xdr:rowOff>
    </xdr:from>
    <xdr:ext cx="378565" cy="259045"/>
    <xdr:sp macro="" textlink="">
      <xdr:nvSpPr>
        <xdr:cNvPr id="178" name="維持補修費最小値テキスト">
          <a:extLst>
            <a:ext uri="{FF2B5EF4-FFF2-40B4-BE49-F238E27FC236}">
              <a16:creationId xmlns:a16="http://schemas.microsoft.com/office/drawing/2014/main" id="{00000000-0008-0000-0600-0000B2000000}"/>
            </a:ext>
          </a:extLst>
        </xdr:cNvPr>
        <xdr:cNvSpPr txBox="1"/>
      </xdr:nvSpPr>
      <xdr:spPr>
        <a:xfrm>
          <a:off x="4686300" y="1350565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128727</xdr:rowOff>
    </xdr:from>
    <xdr:to>
      <xdr:col>24</xdr:col>
      <xdr:colOff>152400</xdr:colOff>
      <xdr:row>78</xdr:row>
      <xdr:rowOff>128727</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4546600" y="135018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33433</xdr:rowOff>
    </xdr:from>
    <xdr:ext cx="534377" cy="259045"/>
    <xdr:sp macro="" textlink="">
      <xdr:nvSpPr>
        <xdr:cNvPr id="180" name="維持補修費最大値テキスト">
          <a:extLst>
            <a:ext uri="{FF2B5EF4-FFF2-40B4-BE49-F238E27FC236}">
              <a16:creationId xmlns:a16="http://schemas.microsoft.com/office/drawing/2014/main" id="{00000000-0008-0000-0600-0000B4000000}"/>
            </a:ext>
          </a:extLst>
        </xdr:cNvPr>
        <xdr:cNvSpPr txBox="1"/>
      </xdr:nvSpPr>
      <xdr:spPr>
        <a:xfrm>
          <a:off x="4686300" y="11863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86756</xdr:rowOff>
    </xdr:from>
    <xdr:to>
      <xdr:col>24</xdr:col>
      <xdr:colOff>152400</xdr:colOff>
      <xdr:row>70</xdr:row>
      <xdr:rowOff>86756</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4546600" y="12088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70</xdr:row>
      <xdr:rowOff>86756</xdr:rowOff>
    </xdr:from>
    <xdr:to>
      <xdr:col>24</xdr:col>
      <xdr:colOff>63500</xdr:colOff>
      <xdr:row>74</xdr:row>
      <xdr:rowOff>157805</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3797300" y="12088256"/>
          <a:ext cx="838200" cy="756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166585</xdr:rowOff>
    </xdr:from>
    <xdr:ext cx="469744" cy="259045"/>
    <xdr:sp macro="" textlink="">
      <xdr:nvSpPr>
        <xdr:cNvPr id="183" name="維持補修費平均値テキスト">
          <a:extLst>
            <a:ext uri="{FF2B5EF4-FFF2-40B4-BE49-F238E27FC236}">
              <a16:creationId xmlns:a16="http://schemas.microsoft.com/office/drawing/2014/main" id="{00000000-0008-0000-0600-0000B7000000}"/>
            </a:ext>
          </a:extLst>
        </xdr:cNvPr>
        <xdr:cNvSpPr txBox="1"/>
      </xdr:nvSpPr>
      <xdr:spPr>
        <a:xfrm>
          <a:off x="4686300" y="131967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16708</xdr:rowOff>
    </xdr:from>
    <xdr:to>
      <xdr:col>24</xdr:col>
      <xdr:colOff>114300</xdr:colOff>
      <xdr:row>77</xdr:row>
      <xdr:rowOff>118308</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4584700" y="13218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72</xdr:row>
      <xdr:rowOff>159314</xdr:rowOff>
    </xdr:from>
    <xdr:to>
      <xdr:col>19</xdr:col>
      <xdr:colOff>177800</xdr:colOff>
      <xdr:row>74</xdr:row>
      <xdr:rowOff>157805</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2908300" y="12503714"/>
          <a:ext cx="889000" cy="341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38745</xdr:rowOff>
    </xdr:from>
    <xdr:to>
      <xdr:col>20</xdr:col>
      <xdr:colOff>38100</xdr:colOff>
      <xdr:row>77</xdr:row>
      <xdr:rowOff>140345</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3746500" y="1324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131472</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562428" y="13333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72</xdr:row>
      <xdr:rowOff>70480</xdr:rowOff>
    </xdr:from>
    <xdr:to>
      <xdr:col>15</xdr:col>
      <xdr:colOff>50800</xdr:colOff>
      <xdr:row>72</xdr:row>
      <xdr:rowOff>159314</xdr:rowOff>
    </xdr:to>
    <xdr:cxnSp macro="">
      <xdr:nvCxnSpPr>
        <xdr:cNvPr id="188" name="直線コネクタ 187">
          <a:extLst>
            <a:ext uri="{FF2B5EF4-FFF2-40B4-BE49-F238E27FC236}">
              <a16:creationId xmlns:a16="http://schemas.microsoft.com/office/drawing/2014/main" id="{00000000-0008-0000-0600-0000BC000000}"/>
            </a:ext>
          </a:extLst>
        </xdr:cNvPr>
        <xdr:cNvCxnSpPr/>
      </xdr:nvCxnSpPr>
      <xdr:spPr>
        <a:xfrm>
          <a:off x="2019300" y="12414880"/>
          <a:ext cx="889000" cy="88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34905</xdr:rowOff>
    </xdr:from>
    <xdr:to>
      <xdr:col>15</xdr:col>
      <xdr:colOff>101600</xdr:colOff>
      <xdr:row>77</xdr:row>
      <xdr:rowOff>136505</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2857500" y="13236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127632</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673428" y="13329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72</xdr:row>
      <xdr:rowOff>70480</xdr:rowOff>
    </xdr:from>
    <xdr:to>
      <xdr:col>10</xdr:col>
      <xdr:colOff>114300</xdr:colOff>
      <xdr:row>73</xdr:row>
      <xdr:rowOff>143952</xdr:rowOff>
    </xdr:to>
    <xdr:cxnSp macro="">
      <xdr:nvCxnSpPr>
        <xdr:cNvPr id="191" name="直線コネクタ 190">
          <a:extLst>
            <a:ext uri="{FF2B5EF4-FFF2-40B4-BE49-F238E27FC236}">
              <a16:creationId xmlns:a16="http://schemas.microsoft.com/office/drawing/2014/main" id="{00000000-0008-0000-0600-0000BF000000}"/>
            </a:ext>
          </a:extLst>
        </xdr:cNvPr>
        <xdr:cNvCxnSpPr/>
      </xdr:nvCxnSpPr>
      <xdr:spPr>
        <a:xfrm flipV="1">
          <a:off x="1130300" y="12414880"/>
          <a:ext cx="889000" cy="244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28093</xdr:rowOff>
    </xdr:from>
    <xdr:to>
      <xdr:col>10</xdr:col>
      <xdr:colOff>165100</xdr:colOff>
      <xdr:row>77</xdr:row>
      <xdr:rowOff>129693</xdr:rowOff>
    </xdr:to>
    <xdr:sp macro="" textlink="">
      <xdr:nvSpPr>
        <xdr:cNvPr id="192" name="フローチャート: 判断 191">
          <a:extLst>
            <a:ext uri="{FF2B5EF4-FFF2-40B4-BE49-F238E27FC236}">
              <a16:creationId xmlns:a16="http://schemas.microsoft.com/office/drawing/2014/main" id="{00000000-0008-0000-0600-0000C0000000}"/>
            </a:ext>
          </a:extLst>
        </xdr:cNvPr>
        <xdr:cNvSpPr/>
      </xdr:nvSpPr>
      <xdr:spPr>
        <a:xfrm>
          <a:off x="1968500" y="13229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120820</xdr:rowOff>
    </xdr:from>
    <xdr:ext cx="469744"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784428" y="13322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35911</xdr:rowOff>
    </xdr:from>
    <xdr:to>
      <xdr:col>6</xdr:col>
      <xdr:colOff>38100</xdr:colOff>
      <xdr:row>77</xdr:row>
      <xdr:rowOff>137511</xdr:rowOff>
    </xdr:to>
    <xdr:sp macro="" textlink="">
      <xdr:nvSpPr>
        <xdr:cNvPr id="194" name="フローチャート: 判断 193">
          <a:extLst>
            <a:ext uri="{FF2B5EF4-FFF2-40B4-BE49-F238E27FC236}">
              <a16:creationId xmlns:a16="http://schemas.microsoft.com/office/drawing/2014/main" id="{00000000-0008-0000-0600-0000C2000000}"/>
            </a:ext>
          </a:extLst>
        </xdr:cNvPr>
        <xdr:cNvSpPr/>
      </xdr:nvSpPr>
      <xdr:spPr>
        <a:xfrm>
          <a:off x="1079500" y="1323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128638</xdr:rowOff>
    </xdr:from>
    <xdr:ext cx="469744"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895428" y="13330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70</xdr:row>
      <xdr:rowOff>35956</xdr:rowOff>
    </xdr:from>
    <xdr:to>
      <xdr:col>24</xdr:col>
      <xdr:colOff>114300</xdr:colOff>
      <xdr:row>70</xdr:row>
      <xdr:rowOff>137556</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4584700" y="1203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69</xdr:row>
      <xdr:rowOff>160433</xdr:rowOff>
    </xdr:from>
    <xdr:ext cx="534377" cy="259045"/>
    <xdr:sp macro="" textlink="">
      <xdr:nvSpPr>
        <xdr:cNvPr id="202" name="維持補修費該当値テキスト">
          <a:extLst>
            <a:ext uri="{FF2B5EF4-FFF2-40B4-BE49-F238E27FC236}">
              <a16:creationId xmlns:a16="http://schemas.microsoft.com/office/drawing/2014/main" id="{00000000-0008-0000-0600-0000CA000000}"/>
            </a:ext>
          </a:extLst>
        </xdr:cNvPr>
        <xdr:cNvSpPr txBox="1"/>
      </xdr:nvSpPr>
      <xdr:spPr>
        <a:xfrm>
          <a:off x="4686300" y="11990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107005</xdr:rowOff>
    </xdr:from>
    <xdr:to>
      <xdr:col>20</xdr:col>
      <xdr:colOff>38100</xdr:colOff>
      <xdr:row>75</xdr:row>
      <xdr:rowOff>37155</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3746500" y="1279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73</xdr:row>
      <xdr:rowOff>53682</xdr:rowOff>
    </xdr:from>
    <xdr:ext cx="534377"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3530111" y="12569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72</xdr:row>
      <xdr:rowOff>108514</xdr:rowOff>
    </xdr:from>
    <xdr:to>
      <xdr:col>15</xdr:col>
      <xdr:colOff>101600</xdr:colOff>
      <xdr:row>73</xdr:row>
      <xdr:rowOff>38664</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2857500" y="12452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71</xdr:row>
      <xdr:rowOff>55191</xdr:rowOff>
    </xdr:from>
    <xdr:ext cx="534377" cy="259045"/>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2641111" y="12228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72</xdr:row>
      <xdr:rowOff>19680</xdr:rowOff>
    </xdr:from>
    <xdr:to>
      <xdr:col>10</xdr:col>
      <xdr:colOff>165100</xdr:colOff>
      <xdr:row>72</xdr:row>
      <xdr:rowOff>121280</xdr:rowOff>
    </xdr:to>
    <xdr:sp macro="" textlink="">
      <xdr:nvSpPr>
        <xdr:cNvPr id="207" name="楕円 206">
          <a:extLst>
            <a:ext uri="{FF2B5EF4-FFF2-40B4-BE49-F238E27FC236}">
              <a16:creationId xmlns:a16="http://schemas.microsoft.com/office/drawing/2014/main" id="{00000000-0008-0000-0600-0000CF000000}"/>
            </a:ext>
          </a:extLst>
        </xdr:cNvPr>
        <xdr:cNvSpPr/>
      </xdr:nvSpPr>
      <xdr:spPr>
        <a:xfrm>
          <a:off x="1968500" y="1236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70</xdr:row>
      <xdr:rowOff>137807</xdr:rowOff>
    </xdr:from>
    <xdr:ext cx="534377" cy="259045"/>
    <xdr:sp macro="" textlink="">
      <xdr:nvSpPr>
        <xdr:cNvPr id="208" name="テキスト ボックス 207">
          <a:extLst>
            <a:ext uri="{FF2B5EF4-FFF2-40B4-BE49-F238E27FC236}">
              <a16:creationId xmlns:a16="http://schemas.microsoft.com/office/drawing/2014/main" id="{00000000-0008-0000-0600-0000D0000000}"/>
            </a:ext>
          </a:extLst>
        </xdr:cNvPr>
        <xdr:cNvSpPr txBox="1"/>
      </xdr:nvSpPr>
      <xdr:spPr>
        <a:xfrm>
          <a:off x="1752111" y="12139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73</xdr:row>
      <xdr:rowOff>93152</xdr:rowOff>
    </xdr:from>
    <xdr:to>
      <xdr:col>6</xdr:col>
      <xdr:colOff>38100</xdr:colOff>
      <xdr:row>74</xdr:row>
      <xdr:rowOff>23302</xdr:rowOff>
    </xdr:to>
    <xdr:sp macro="" textlink="">
      <xdr:nvSpPr>
        <xdr:cNvPr id="209" name="楕円 208">
          <a:extLst>
            <a:ext uri="{FF2B5EF4-FFF2-40B4-BE49-F238E27FC236}">
              <a16:creationId xmlns:a16="http://schemas.microsoft.com/office/drawing/2014/main" id="{00000000-0008-0000-0600-0000D1000000}"/>
            </a:ext>
          </a:extLst>
        </xdr:cNvPr>
        <xdr:cNvSpPr/>
      </xdr:nvSpPr>
      <xdr:spPr>
        <a:xfrm>
          <a:off x="1079500" y="12609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72</xdr:row>
      <xdr:rowOff>39829</xdr:rowOff>
    </xdr:from>
    <xdr:ext cx="534377" cy="259045"/>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863111" y="12384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6" name="正方形/長方形 215">
          <a:extLst>
            <a:ext uri="{FF2B5EF4-FFF2-40B4-BE49-F238E27FC236}">
              <a16:creationId xmlns:a16="http://schemas.microsoft.com/office/drawing/2014/main" id="{00000000-0008-0000-0600-0000D8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7" name="正方形/長方形 216">
          <a:extLst>
            <a:ext uri="{FF2B5EF4-FFF2-40B4-BE49-F238E27FC236}">
              <a16:creationId xmlns:a16="http://schemas.microsoft.com/office/drawing/2014/main" id="{00000000-0008-0000-0600-0000D9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8" name="正方形/長方形 217">
          <a:extLst>
            <a:ext uri="{FF2B5EF4-FFF2-40B4-BE49-F238E27FC236}">
              <a16:creationId xmlns:a16="http://schemas.microsoft.com/office/drawing/2014/main" id="{00000000-0008-0000-0600-0000DA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5" name="テキスト ボックス 234">
          <a:extLst>
            <a:ext uri="{FF2B5EF4-FFF2-40B4-BE49-F238E27FC236}">
              <a16:creationId xmlns:a16="http://schemas.microsoft.com/office/drawing/2014/main" id="{00000000-0008-0000-0600-0000EB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6" name="扶助費グラフ枠">
          <a:extLst>
            <a:ext uri="{FF2B5EF4-FFF2-40B4-BE49-F238E27FC236}">
              <a16:creationId xmlns:a16="http://schemas.microsoft.com/office/drawing/2014/main" id="{00000000-0008-0000-0600-0000EC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88134</xdr:rowOff>
    </xdr:from>
    <xdr:to>
      <xdr:col>24</xdr:col>
      <xdr:colOff>62865</xdr:colOff>
      <xdr:row>99</xdr:row>
      <xdr:rowOff>5032</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4633595" y="15518634"/>
          <a:ext cx="1270" cy="14599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8859</xdr:rowOff>
    </xdr:from>
    <xdr:ext cx="534377" cy="259045"/>
    <xdr:sp macro="" textlink="">
      <xdr:nvSpPr>
        <xdr:cNvPr id="238" name="扶助費最小値テキスト">
          <a:extLst>
            <a:ext uri="{FF2B5EF4-FFF2-40B4-BE49-F238E27FC236}">
              <a16:creationId xmlns:a16="http://schemas.microsoft.com/office/drawing/2014/main" id="{00000000-0008-0000-0600-0000EE000000}"/>
            </a:ext>
          </a:extLst>
        </xdr:cNvPr>
        <xdr:cNvSpPr txBox="1"/>
      </xdr:nvSpPr>
      <xdr:spPr>
        <a:xfrm>
          <a:off x="4686300" y="169824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5032</xdr:rowOff>
    </xdr:from>
    <xdr:to>
      <xdr:col>24</xdr:col>
      <xdr:colOff>152400</xdr:colOff>
      <xdr:row>99</xdr:row>
      <xdr:rowOff>5032</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4546600" y="16978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34811</xdr:rowOff>
    </xdr:from>
    <xdr:ext cx="599010" cy="259045"/>
    <xdr:sp macro="" textlink="">
      <xdr:nvSpPr>
        <xdr:cNvPr id="240" name="扶助費最大値テキスト">
          <a:extLst>
            <a:ext uri="{FF2B5EF4-FFF2-40B4-BE49-F238E27FC236}">
              <a16:creationId xmlns:a16="http://schemas.microsoft.com/office/drawing/2014/main" id="{00000000-0008-0000-0600-0000F0000000}"/>
            </a:ext>
          </a:extLst>
        </xdr:cNvPr>
        <xdr:cNvSpPr txBox="1"/>
      </xdr:nvSpPr>
      <xdr:spPr>
        <a:xfrm>
          <a:off x="4686300" y="15293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88134</xdr:rowOff>
    </xdr:from>
    <xdr:to>
      <xdr:col>24</xdr:col>
      <xdr:colOff>152400</xdr:colOff>
      <xdr:row>90</xdr:row>
      <xdr:rowOff>88134</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a:off x="4546600" y="155186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95004</xdr:rowOff>
    </xdr:from>
    <xdr:to>
      <xdr:col>24</xdr:col>
      <xdr:colOff>63500</xdr:colOff>
      <xdr:row>93</xdr:row>
      <xdr:rowOff>151991</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3797300" y="16039854"/>
          <a:ext cx="838200" cy="56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78081</xdr:rowOff>
    </xdr:from>
    <xdr:ext cx="599010" cy="259045"/>
    <xdr:sp macro="" textlink="">
      <xdr:nvSpPr>
        <xdr:cNvPr id="243" name="扶助費平均値テキスト">
          <a:extLst>
            <a:ext uri="{FF2B5EF4-FFF2-40B4-BE49-F238E27FC236}">
              <a16:creationId xmlns:a16="http://schemas.microsoft.com/office/drawing/2014/main" id="{00000000-0008-0000-0600-0000F3000000}"/>
            </a:ext>
          </a:extLst>
        </xdr:cNvPr>
        <xdr:cNvSpPr txBox="1"/>
      </xdr:nvSpPr>
      <xdr:spPr>
        <a:xfrm>
          <a:off x="4686300" y="163658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99654</xdr:rowOff>
    </xdr:from>
    <xdr:to>
      <xdr:col>24</xdr:col>
      <xdr:colOff>114300</xdr:colOff>
      <xdr:row>96</xdr:row>
      <xdr:rowOff>29804</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4584700" y="1638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151991</xdr:rowOff>
    </xdr:from>
    <xdr:to>
      <xdr:col>19</xdr:col>
      <xdr:colOff>177800</xdr:colOff>
      <xdr:row>94</xdr:row>
      <xdr:rowOff>158728</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flipV="1">
          <a:off x="2908300" y="16096841"/>
          <a:ext cx="889000" cy="178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5330</xdr:rowOff>
    </xdr:from>
    <xdr:to>
      <xdr:col>20</xdr:col>
      <xdr:colOff>38100</xdr:colOff>
      <xdr:row>96</xdr:row>
      <xdr:rowOff>106930</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3746500" y="1646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98057</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497795" y="165572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164672</xdr:rowOff>
    </xdr:from>
    <xdr:to>
      <xdr:col>15</xdr:col>
      <xdr:colOff>50800</xdr:colOff>
      <xdr:row>94</xdr:row>
      <xdr:rowOff>158728</xdr:rowOff>
    </xdr:to>
    <xdr:cxnSp macro="">
      <xdr:nvCxnSpPr>
        <xdr:cNvPr id="248" name="直線コネクタ 247">
          <a:extLst>
            <a:ext uri="{FF2B5EF4-FFF2-40B4-BE49-F238E27FC236}">
              <a16:creationId xmlns:a16="http://schemas.microsoft.com/office/drawing/2014/main" id="{00000000-0008-0000-0600-0000F8000000}"/>
            </a:ext>
          </a:extLst>
        </xdr:cNvPr>
        <xdr:cNvCxnSpPr/>
      </xdr:nvCxnSpPr>
      <xdr:spPr>
        <a:xfrm>
          <a:off x="2019300" y="16109522"/>
          <a:ext cx="889000" cy="165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90805</xdr:rowOff>
    </xdr:from>
    <xdr:to>
      <xdr:col>15</xdr:col>
      <xdr:colOff>101600</xdr:colOff>
      <xdr:row>97</xdr:row>
      <xdr:rowOff>20955</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2857500" y="1655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12082</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608795" y="16642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133,325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164672</xdr:rowOff>
    </xdr:from>
    <xdr:to>
      <xdr:col>10</xdr:col>
      <xdr:colOff>114300</xdr:colOff>
      <xdr:row>95</xdr:row>
      <xdr:rowOff>124764</xdr:rowOff>
    </xdr:to>
    <xdr:cxnSp macro="">
      <xdr:nvCxnSpPr>
        <xdr:cNvPr id="251" name="直線コネクタ 250">
          <a:extLst>
            <a:ext uri="{FF2B5EF4-FFF2-40B4-BE49-F238E27FC236}">
              <a16:creationId xmlns:a16="http://schemas.microsoft.com/office/drawing/2014/main" id="{00000000-0008-0000-0600-0000FB000000}"/>
            </a:ext>
          </a:extLst>
        </xdr:cNvPr>
        <xdr:cNvCxnSpPr/>
      </xdr:nvCxnSpPr>
      <xdr:spPr>
        <a:xfrm flipV="1">
          <a:off x="1130300" y="16109522"/>
          <a:ext cx="889000" cy="302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153550</xdr:rowOff>
    </xdr:from>
    <xdr:to>
      <xdr:col>10</xdr:col>
      <xdr:colOff>165100</xdr:colOff>
      <xdr:row>96</xdr:row>
      <xdr:rowOff>83700</xdr:rowOff>
    </xdr:to>
    <xdr:sp macro="" textlink="">
      <xdr:nvSpPr>
        <xdr:cNvPr id="252" name="フローチャート: 判断 251">
          <a:extLst>
            <a:ext uri="{FF2B5EF4-FFF2-40B4-BE49-F238E27FC236}">
              <a16:creationId xmlns:a16="http://schemas.microsoft.com/office/drawing/2014/main" id="{00000000-0008-0000-0600-0000FC000000}"/>
            </a:ext>
          </a:extLst>
        </xdr:cNvPr>
        <xdr:cNvSpPr/>
      </xdr:nvSpPr>
      <xdr:spPr>
        <a:xfrm>
          <a:off x="1968500" y="1644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74827</xdr:rowOff>
    </xdr:from>
    <xdr:ext cx="59901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1719795" y="16534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85939</xdr:rowOff>
    </xdr:from>
    <xdr:to>
      <xdr:col>6</xdr:col>
      <xdr:colOff>38100</xdr:colOff>
      <xdr:row>98</xdr:row>
      <xdr:rowOff>16089</xdr:rowOff>
    </xdr:to>
    <xdr:sp macro="" textlink="">
      <xdr:nvSpPr>
        <xdr:cNvPr id="254" name="フローチャート: 判断 253">
          <a:extLst>
            <a:ext uri="{FF2B5EF4-FFF2-40B4-BE49-F238E27FC236}">
              <a16:creationId xmlns:a16="http://schemas.microsoft.com/office/drawing/2014/main" id="{00000000-0008-0000-0600-0000FE000000}"/>
            </a:ext>
          </a:extLst>
        </xdr:cNvPr>
        <xdr:cNvSpPr/>
      </xdr:nvSpPr>
      <xdr:spPr>
        <a:xfrm>
          <a:off x="1079500" y="1671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7216</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830795" y="168093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44204</xdr:rowOff>
    </xdr:from>
    <xdr:to>
      <xdr:col>24</xdr:col>
      <xdr:colOff>114300</xdr:colOff>
      <xdr:row>93</xdr:row>
      <xdr:rowOff>145804</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4584700" y="15989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67081</xdr:rowOff>
    </xdr:from>
    <xdr:ext cx="599010" cy="259045"/>
    <xdr:sp macro="" textlink="">
      <xdr:nvSpPr>
        <xdr:cNvPr id="262" name="扶助費該当値テキスト">
          <a:extLst>
            <a:ext uri="{FF2B5EF4-FFF2-40B4-BE49-F238E27FC236}">
              <a16:creationId xmlns:a16="http://schemas.microsoft.com/office/drawing/2014/main" id="{00000000-0008-0000-0600-000006010000}"/>
            </a:ext>
          </a:extLst>
        </xdr:cNvPr>
        <xdr:cNvSpPr txBox="1"/>
      </xdr:nvSpPr>
      <xdr:spPr>
        <a:xfrm>
          <a:off x="4686300" y="15840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101191</xdr:rowOff>
    </xdr:from>
    <xdr:to>
      <xdr:col>20</xdr:col>
      <xdr:colOff>38100</xdr:colOff>
      <xdr:row>94</xdr:row>
      <xdr:rowOff>31341</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3746500" y="16046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47868</xdr:rowOff>
    </xdr:from>
    <xdr:ext cx="599010" cy="259045"/>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3497795" y="158212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107928</xdr:rowOff>
    </xdr:from>
    <xdr:to>
      <xdr:col>15</xdr:col>
      <xdr:colOff>101600</xdr:colOff>
      <xdr:row>95</xdr:row>
      <xdr:rowOff>38078</xdr:rowOff>
    </xdr:to>
    <xdr:sp macro="" textlink="">
      <xdr:nvSpPr>
        <xdr:cNvPr id="265" name="楕円 264">
          <a:extLst>
            <a:ext uri="{FF2B5EF4-FFF2-40B4-BE49-F238E27FC236}">
              <a16:creationId xmlns:a16="http://schemas.microsoft.com/office/drawing/2014/main" id="{00000000-0008-0000-0600-000009010000}"/>
            </a:ext>
          </a:extLst>
        </xdr:cNvPr>
        <xdr:cNvSpPr/>
      </xdr:nvSpPr>
      <xdr:spPr>
        <a:xfrm>
          <a:off x="2857500" y="16224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54605</xdr:rowOff>
    </xdr:from>
    <xdr:ext cx="599010" cy="259045"/>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2608795" y="15999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113872</xdr:rowOff>
    </xdr:from>
    <xdr:to>
      <xdr:col>10</xdr:col>
      <xdr:colOff>165100</xdr:colOff>
      <xdr:row>94</xdr:row>
      <xdr:rowOff>44022</xdr:rowOff>
    </xdr:to>
    <xdr:sp macro="" textlink="">
      <xdr:nvSpPr>
        <xdr:cNvPr id="267" name="楕円 266">
          <a:extLst>
            <a:ext uri="{FF2B5EF4-FFF2-40B4-BE49-F238E27FC236}">
              <a16:creationId xmlns:a16="http://schemas.microsoft.com/office/drawing/2014/main" id="{00000000-0008-0000-0600-00000B010000}"/>
            </a:ext>
          </a:extLst>
        </xdr:cNvPr>
        <xdr:cNvSpPr/>
      </xdr:nvSpPr>
      <xdr:spPr>
        <a:xfrm>
          <a:off x="1968500" y="16058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60549</xdr:rowOff>
    </xdr:from>
    <xdr:ext cx="599010" cy="259045"/>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1719795" y="15833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73964</xdr:rowOff>
    </xdr:from>
    <xdr:to>
      <xdr:col>6</xdr:col>
      <xdr:colOff>38100</xdr:colOff>
      <xdr:row>96</xdr:row>
      <xdr:rowOff>4114</xdr:rowOff>
    </xdr:to>
    <xdr:sp macro="" textlink="">
      <xdr:nvSpPr>
        <xdr:cNvPr id="269" name="楕円 268">
          <a:extLst>
            <a:ext uri="{FF2B5EF4-FFF2-40B4-BE49-F238E27FC236}">
              <a16:creationId xmlns:a16="http://schemas.microsoft.com/office/drawing/2014/main" id="{00000000-0008-0000-0600-00000D010000}"/>
            </a:ext>
          </a:extLst>
        </xdr:cNvPr>
        <xdr:cNvSpPr/>
      </xdr:nvSpPr>
      <xdr:spPr>
        <a:xfrm>
          <a:off x="1079500" y="16361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20641</xdr:rowOff>
    </xdr:from>
    <xdr:ext cx="599010" cy="259045"/>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830795" y="16136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6" name="正方形/長方形 275">
          <a:extLst>
            <a:ext uri="{FF2B5EF4-FFF2-40B4-BE49-F238E27FC236}">
              <a16:creationId xmlns:a16="http://schemas.microsoft.com/office/drawing/2014/main" id="{00000000-0008-0000-0600-000014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7" name="正方形/長方形 276">
          <a:extLst>
            <a:ext uri="{FF2B5EF4-FFF2-40B4-BE49-F238E27FC236}">
              <a16:creationId xmlns:a16="http://schemas.microsoft.com/office/drawing/2014/main" id="{00000000-0008-0000-0600-000015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8" name="正方形/長方形 277">
          <a:extLst>
            <a:ext uri="{FF2B5EF4-FFF2-40B4-BE49-F238E27FC236}">
              <a16:creationId xmlns:a16="http://schemas.microsoft.com/office/drawing/2014/main" id="{00000000-0008-0000-0600-000016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90" name="テキスト ボックス 289">
          <a:extLst>
            <a:ext uri="{FF2B5EF4-FFF2-40B4-BE49-F238E27FC236}">
              <a16:creationId xmlns:a16="http://schemas.microsoft.com/office/drawing/2014/main" id="{00000000-0008-0000-0600-000022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92" name="テキスト ボックス 291">
          <a:extLst>
            <a:ext uri="{FF2B5EF4-FFF2-40B4-BE49-F238E27FC236}">
              <a16:creationId xmlns:a16="http://schemas.microsoft.com/office/drawing/2014/main" id="{00000000-0008-0000-0600-000024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5" name="補助費等グラフ枠">
          <a:extLst>
            <a:ext uri="{FF2B5EF4-FFF2-40B4-BE49-F238E27FC236}">
              <a16:creationId xmlns:a16="http://schemas.microsoft.com/office/drawing/2014/main" id="{00000000-0008-0000-0600-000027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34</xdr:row>
      <xdr:rowOff>27272</xdr:rowOff>
    </xdr:from>
    <xdr:to>
      <xdr:col>54</xdr:col>
      <xdr:colOff>189865</xdr:colOff>
      <xdr:row>38</xdr:row>
      <xdr:rowOff>36667</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10475595" y="5856572"/>
          <a:ext cx="1270" cy="695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40494</xdr:rowOff>
    </xdr:from>
    <xdr:ext cx="534377" cy="259045"/>
    <xdr:sp macro="" textlink="">
      <xdr:nvSpPr>
        <xdr:cNvPr id="297" name="補助費等最小値テキスト">
          <a:extLst>
            <a:ext uri="{FF2B5EF4-FFF2-40B4-BE49-F238E27FC236}">
              <a16:creationId xmlns:a16="http://schemas.microsoft.com/office/drawing/2014/main" id="{00000000-0008-0000-0600-000029010000}"/>
            </a:ext>
          </a:extLst>
        </xdr:cNvPr>
        <xdr:cNvSpPr txBox="1"/>
      </xdr:nvSpPr>
      <xdr:spPr>
        <a:xfrm>
          <a:off x="10528300" y="6555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36667</xdr:rowOff>
    </xdr:from>
    <xdr:to>
      <xdr:col>55</xdr:col>
      <xdr:colOff>88900</xdr:colOff>
      <xdr:row>38</xdr:row>
      <xdr:rowOff>36667</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10388600" y="6551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145399</xdr:rowOff>
    </xdr:from>
    <xdr:ext cx="534377" cy="259045"/>
    <xdr:sp macro="" textlink="">
      <xdr:nvSpPr>
        <xdr:cNvPr id="299" name="補助費等最大値テキスト">
          <a:extLst>
            <a:ext uri="{FF2B5EF4-FFF2-40B4-BE49-F238E27FC236}">
              <a16:creationId xmlns:a16="http://schemas.microsoft.com/office/drawing/2014/main" id="{00000000-0008-0000-0600-00002B010000}"/>
            </a:ext>
          </a:extLst>
        </xdr:cNvPr>
        <xdr:cNvSpPr txBox="1"/>
      </xdr:nvSpPr>
      <xdr:spPr>
        <a:xfrm>
          <a:off x="10528300" y="5631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27272</xdr:rowOff>
    </xdr:from>
    <xdr:to>
      <xdr:col>55</xdr:col>
      <xdr:colOff>88900</xdr:colOff>
      <xdr:row>34</xdr:row>
      <xdr:rowOff>27272</xdr:rowOff>
    </xdr:to>
    <xdr:cxnSp macro="">
      <xdr:nvCxnSpPr>
        <xdr:cNvPr id="300" name="直線コネクタ 299">
          <a:extLst>
            <a:ext uri="{FF2B5EF4-FFF2-40B4-BE49-F238E27FC236}">
              <a16:creationId xmlns:a16="http://schemas.microsoft.com/office/drawing/2014/main" id="{00000000-0008-0000-0600-00002C010000}"/>
            </a:ext>
          </a:extLst>
        </xdr:cNvPr>
        <xdr:cNvCxnSpPr/>
      </xdr:nvCxnSpPr>
      <xdr:spPr>
        <a:xfrm>
          <a:off x="10388600" y="585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113912</xdr:rowOff>
    </xdr:from>
    <xdr:to>
      <xdr:col>55</xdr:col>
      <xdr:colOff>0</xdr:colOff>
      <xdr:row>36</xdr:row>
      <xdr:rowOff>5686</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9639300" y="6114662"/>
          <a:ext cx="838200" cy="63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144953</xdr:rowOff>
    </xdr:from>
    <xdr:ext cx="534377" cy="259045"/>
    <xdr:sp macro="" textlink="">
      <xdr:nvSpPr>
        <xdr:cNvPr id="302" name="補助費等平均値テキスト">
          <a:extLst>
            <a:ext uri="{FF2B5EF4-FFF2-40B4-BE49-F238E27FC236}">
              <a16:creationId xmlns:a16="http://schemas.microsoft.com/office/drawing/2014/main" id="{00000000-0008-0000-0600-00002E010000}"/>
            </a:ext>
          </a:extLst>
        </xdr:cNvPr>
        <xdr:cNvSpPr txBox="1"/>
      </xdr:nvSpPr>
      <xdr:spPr>
        <a:xfrm>
          <a:off x="10528300" y="63171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166526</xdr:rowOff>
    </xdr:from>
    <xdr:to>
      <xdr:col>55</xdr:col>
      <xdr:colOff>50800</xdr:colOff>
      <xdr:row>37</xdr:row>
      <xdr:rowOff>96676</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10426700" y="6338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68126</xdr:rowOff>
    </xdr:from>
    <xdr:to>
      <xdr:col>50</xdr:col>
      <xdr:colOff>114300</xdr:colOff>
      <xdr:row>35</xdr:row>
      <xdr:rowOff>113912</xdr:rowOff>
    </xdr:to>
    <xdr:cxnSp macro="">
      <xdr:nvCxnSpPr>
        <xdr:cNvPr id="304" name="直線コネクタ 303">
          <a:extLst>
            <a:ext uri="{FF2B5EF4-FFF2-40B4-BE49-F238E27FC236}">
              <a16:creationId xmlns:a16="http://schemas.microsoft.com/office/drawing/2014/main" id="{00000000-0008-0000-0600-000030010000}"/>
            </a:ext>
          </a:extLst>
        </xdr:cNvPr>
        <xdr:cNvCxnSpPr/>
      </xdr:nvCxnSpPr>
      <xdr:spPr>
        <a:xfrm>
          <a:off x="8750300" y="6068876"/>
          <a:ext cx="889000" cy="45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138495</xdr:rowOff>
    </xdr:from>
    <xdr:to>
      <xdr:col>50</xdr:col>
      <xdr:colOff>165100</xdr:colOff>
      <xdr:row>37</xdr:row>
      <xdr:rowOff>68645</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9588500" y="6310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59772</xdr:rowOff>
    </xdr:from>
    <xdr:ext cx="534377"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9372111" y="6403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68126</xdr:rowOff>
    </xdr:from>
    <xdr:to>
      <xdr:col>45</xdr:col>
      <xdr:colOff>177800</xdr:colOff>
      <xdr:row>36</xdr:row>
      <xdr:rowOff>24028</xdr:rowOff>
    </xdr:to>
    <xdr:cxnSp macro="">
      <xdr:nvCxnSpPr>
        <xdr:cNvPr id="307" name="直線コネクタ 306">
          <a:extLst>
            <a:ext uri="{FF2B5EF4-FFF2-40B4-BE49-F238E27FC236}">
              <a16:creationId xmlns:a16="http://schemas.microsoft.com/office/drawing/2014/main" id="{00000000-0008-0000-0600-000033010000}"/>
            </a:ext>
          </a:extLst>
        </xdr:cNvPr>
        <xdr:cNvCxnSpPr/>
      </xdr:nvCxnSpPr>
      <xdr:spPr>
        <a:xfrm flipV="1">
          <a:off x="7861300" y="6068876"/>
          <a:ext cx="889000" cy="127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98686</xdr:rowOff>
    </xdr:from>
    <xdr:to>
      <xdr:col>46</xdr:col>
      <xdr:colOff>38100</xdr:colOff>
      <xdr:row>37</xdr:row>
      <xdr:rowOff>28836</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8699500" y="627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19963</xdr:rowOff>
    </xdr:from>
    <xdr:ext cx="534377"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8483111" y="6363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29</xdr:row>
      <xdr:rowOff>118636</xdr:rowOff>
    </xdr:from>
    <xdr:to>
      <xdr:col>41</xdr:col>
      <xdr:colOff>50800</xdr:colOff>
      <xdr:row>36</xdr:row>
      <xdr:rowOff>24028</xdr:rowOff>
    </xdr:to>
    <xdr:cxnSp macro="">
      <xdr:nvCxnSpPr>
        <xdr:cNvPr id="310" name="直線コネクタ 309">
          <a:extLst>
            <a:ext uri="{FF2B5EF4-FFF2-40B4-BE49-F238E27FC236}">
              <a16:creationId xmlns:a16="http://schemas.microsoft.com/office/drawing/2014/main" id="{00000000-0008-0000-0600-000036010000}"/>
            </a:ext>
          </a:extLst>
        </xdr:cNvPr>
        <xdr:cNvCxnSpPr/>
      </xdr:nvCxnSpPr>
      <xdr:spPr>
        <a:xfrm>
          <a:off x="6972300" y="5090686"/>
          <a:ext cx="889000" cy="1105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137853</xdr:rowOff>
    </xdr:from>
    <xdr:to>
      <xdr:col>41</xdr:col>
      <xdr:colOff>101600</xdr:colOff>
      <xdr:row>37</xdr:row>
      <xdr:rowOff>68003</xdr:rowOff>
    </xdr:to>
    <xdr:sp macro="" textlink="">
      <xdr:nvSpPr>
        <xdr:cNvPr id="311" name="フローチャート: 判断 310">
          <a:extLst>
            <a:ext uri="{FF2B5EF4-FFF2-40B4-BE49-F238E27FC236}">
              <a16:creationId xmlns:a16="http://schemas.microsoft.com/office/drawing/2014/main" id="{00000000-0008-0000-0600-000037010000}"/>
            </a:ext>
          </a:extLst>
        </xdr:cNvPr>
        <xdr:cNvSpPr/>
      </xdr:nvSpPr>
      <xdr:spPr>
        <a:xfrm>
          <a:off x="7810500" y="6310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59130</xdr:rowOff>
    </xdr:from>
    <xdr:ext cx="534377"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594111" y="6402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81062</xdr:rowOff>
    </xdr:from>
    <xdr:to>
      <xdr:col>36</xdr:col>
      <xdr:colOff>165100</xdr:colOff>
      <xdr:row>31</xdr:row>
      <xdr:rowOff>11212</xdr:rowOff>
    </xdr:to>
    <xdr:sp macro="" textlink="">
      <xdr:nvSpPr>
        <xdr:cNvPr id="313" name="フローチャート: 判断 312">
          <a:extLst>
            <a:ext uri="{FF2B5EF4-FFF2-40B4-BE49-F238E27FC236}">
              <a16:creationId xmlns:a16="http://schemas.microsoft.com/office/drawing/2014/main" id="{00000000-0008-0000-0600-000039010000}"/>
            </a:ext>
          </a:extLst>
        </xdr:cNvPr>
        <xdr:cNvSpPr/>
      </xdr:nvSpPr>
      <xdr:spPr>
        <a:xfrm>
          <a:off x="6921500" y="5224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31</xdr:row>
      <xdr:rowOff>2339</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672795" y="53172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126336</xdr:rowOff>
    </xdr:from>
    <xdr:to>
      <xdr:col>55</xdr:col>
      <xdr:colOff>50800</xdr:colOff>
      <xdr:row>36</xdr:row>
      <xdr:rowOff>56486</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10426700" y="6127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149213</xdr:rowOff>
    </xdr:from>
    <xdr:ext cx="534377" cy="259045"/>
    <xdr:sp macro="" textlink="">
      <xdr:nvSpPr>
        <xdr:cNvPr id="321" name="補助費等該当値テキスト">
          <a:extLst>
            <a:ext uri="{FF2B5EF4-FFF2-40B4-BE49-F238E27FC236}">
              <a16:creationId xmlns:a16="http://schemas.microsoft.com/office/drawing/2014/main" id="{00000000-0008-0000-0600-000041010000}"/>
            </a:ext>
          </a:extLst>
        </xdr:cNvPr>
        <xdr:cNvSpPr txBox="1"/>
      </xdr:nvSpPr>
      <xdr:spPr>
        <a:xfrm>
          <a:off x="10528300" y="5978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63112</xdr:rowOff>
    </xdr:from>
    <xdr:to>
      <xdr:col>50</xdr:col>
      <xdr:colOff>165100</xdr:colOff>
      <xdr:row>35</xdr:row>
      <xdr:rowOff>164712</xdr:rowOff>
    </xdr:to>
    <xdr:sp macro="" textlink="">
      <xdr:nvSpPr>
        <xdr:cNvPr id="322" name="楕円 321">
          <a:extLst>
            <a:ext uri="{FF2B5EF4-FFF2-40B4-BE49-F238E27FC236}">
              <a16:creationId xmlns:a16="http://schemas.microsoft.com/office/drawing/2014/main" id="{00000000-0008-0000-0600-000042010000}"/>
            </a:ext>
          </a:extLst>
        </xdr:cNvPr>
        <xdr:cNvSpPr/>
      </xdr:nvSpPr>
      <xdr:spPr>
        <a:xfrm>
          <a:off x="9588500" y="6063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9789</xdr:rowOff>
    </xdr:from>
    <xdr:ext cx="534377" cy="259045"/>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9372111" y="5839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17326</xdr:rowOff>
    </xdr:from>
    <xdr:to>
      <xdr:col>46</xdr:col>
      <xdr:colOff>38100</xdr:colOff>
      <xdr:row>35</xdr:row>
      <xdr:rowOff>118926</xdr:rowOff>
    </xdr:to>
    <xdr:sp macro="" textlink="">
      <xdr:nvSpPr>
        <xdr:cNvPr id="324" name="楕円 323">
          <a:extLst>
            <a:ext uri="{FF2B5EF4-FFF2-40B4-BE49-F238E27FC236}">
              <a16:creationId xmlns:a16="http://schemas.microsoft.com/office/drawing/2014/main" id="{00000000-0008-0000-0600-000044010000}"/>
            </a:ext>
          </a:extLst>
        </xdr:cNvPr>
        <xdr:cNvSpPr/>
      </xdr:nvSpPr>
      <xdr:spPr>
        <a:xfrm>
          <a:off x="8699500" y="6018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33</xdr:row>
      <xdr:rowOff>135453</xdr:rowOff>
    </xdr:from>
    <xdr:ext cx="534377" cy="259045"/>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8483111" y="57933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144678</xdr:rowOff>
    </xdr:from>
    <xdr:to>
      <xdr:col>41</xdr:col>
      <xdr:colOff>101600</xdr:colOff>
      <xdr:row>36</xdr:row>
      <xdr:rowOff>74828</xdr:rowOff>
    </xdr:to>
    <xdr:sp macro="" textlink="">
      <xdr:nvSpPr>
        <xdr:cNvPr id="326" name="楕円 325">
          <a:extLst>
            <a:ext uri="{FF2B5EF4-FFF2-40B4-BE49-F238E27FC236}">
              <a16:creationId xmlns:a16="http://schemas.microsoft.com/office/drawing/2014/main" id="{00000000-0008-0000-0600-000046010000}"/>
            </a:ext>
          </a:extLst>
        </xdr:cNvPr>
        <xdr:cNvSpPr/>
      </xdr:nvSpPr>
      <xdr:spPr>
        <a:xfrm>
          <a:off x="7810500" y="6145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91355</xdr:rowOff>
    </xdr:from>
    <xdr:ext cx="534377"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7594111" y="5920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29</xdr:row>
      <xdr:rowOff>67836</xdr:rowOff>
    </xdr:from>
    <xdr:to>
      <xdr:col>36</xdr:col>
      <xdr:colOff>165100</xdr:colOff>
      <xdr:row>29</xdr:row>
      <xdr:rowOff>169436</xdr:rowOff>
    </xdr:to>
    <xdr:sp macro="" textlink="">
      <xdr:nvSpPr>
        <xdr:cNvPr id="328" name="楕円 327">
          <a:extLst>
            <a:ext uri="{FF2B5EF4-FFF2-40B4-BE49-F238E27FC236}">
              <a16:creationId xmlns:a16="http://schemas.microsoft.com/office/drawing/2014/main" id="{00000000-0008-0000-0600-000048010000}"/>
            </a:ext>
          </a:extLst>
        </xdr:cNvPr>
        <xdr:cNvSpPr/>
      </xdr:nvSpPr>
      <xdr:spPr>
        <a:xfrm>
          <a:off x="6921500" y="503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14513</xdr:rowOff>
    </xdr:from>
    <xdr:ext cx="599010"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672795" y="4815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3" name="正方形/長方形 332">
          <a:extLst>
            <a:ext uri="{FF2B5EF4-FFF2-40B4-BE49-F238E27FC236}">
              <a16:creationId xmlns:a16="http://schemas.microsoft.com/office/drawing/2014/main" id="{00000000-0008-0000-0600-00004D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4" name="正方形/長方形 333">
          <a:extLst>
            <a:ext uri="{FF2B5EF4-FFF2-40B4-BE49-F238E27FC236}">
              <a16:creationId xmlns:a16="http://schemas.microsoft.com/office/drawing/2014/main" id="{00000000-0008-0000-0600-00004E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5" name="正方形/長方形 334">
          <a:extLst>
            <a:ext uri="{FF2B5EF4-FFF2-40B4-BE49-F238E27FC236}">
              <a16:creationId xmlns:a16="http://schemas.microsoft.com/office/drawing/2014/main" id="{00000000-0008-0000-0600-00004F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6" name="正方形/長方形 335">
          <a:extLst>
            <a:ext uri="{FF2B5EF4-FFF2-40B4-BE49-F238E27FC236}">
              <a16:creationId xmlns:a16="http://schemas.microsoft.com/office/drawing/2014/main" id="{00000000-0008-0000-0600-000050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7" name="正方形/長方形 336">
          <a:extLst>
            <a:ext uri="{FF2B5EF4-FFF2-40B4-BE49-F238E27FC236}">
              <a16:creationId xmlns:a16="http://schemas.microsoft.com/office/drawing/2014/main" id="{00000000-0008-0000-0600-000051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3" name="普通建設事業費グラフ枠">
          <a:extLst>
            <a:ext uri="{FF2B5EF4-FFF2-40B4-BE49-F238E27FC236}">
              <a16:creationId xmlns:a16="http://schemas.microsoft.com/office/drawing/2014/main" id="{00000000-0008-0000-0600-00006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115621</xdr:rowOff>
    </xdr:from>
    <xdr:to>
      <xdr:col>54</xdr:col>
      <xdr:colOff>189865</xdr:colOff>
      <xdr:row>58</xdr:row>
      <xdr:rowOff>136709</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10475595" y="8688121"/>
          <a:ext cx="1270" cy="1392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140536</xdr:rowOff>
    </xdr:from>
    <xdr:ext cx="534377" cy="259045"/>
    <xdr:sp macro="" textlink="">
      <xdr:nvSpPr>
        <xdr:cNvPr id="355" name="普通建設事業費最小値テキスト">
          <a:extLst>
            <a:ext uri="{FF2B5EF4-FFF2-40B4-BE49-F238E27FC236}">
              <a16:creationId xmlns:a16="http://schemas.microsoft.com/office/drawing/2014/main" id="{00000000-0008-0000-0600-000063010000}"/>
            </a:ext>
          </a:extLst>
        </xdr:cNvPr>
        <xdr:cNvSpPr txBox="1"/>
      </xdr:nvSpPr>
      <xdr:spPr>
        <a:xfrm>
          <a:off x="10528300" y="10084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136709</xdr:rowOff>
    </xdr:from>
    <xdr:to>
      <xdr:col>55</xdr:col>
      <xdr:colOff>88900</xdr:colOff>
      <xdr:row>58</xdr:row>
      <xdr:rowOff>136709</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10388600" y="10080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62298</xdr:rowOff>
    </xdr:from>
    <xdr:ext cx="534377" cy="259045"/>
    <xdr:sp macro="" textlink="">
      <xdr:nvSpPr>
        <xdr:cNvPr id="357" name="普通建設事業費最大値テキスト">
          <a:extLst>
            <a:ext uri="{FF2B5EF4-FFF2-40B4-BE49-F238E27FC236}">
              <a16:creationId xmlns:a16="http://schemas.microsoft.com/office/drawing/2014/main" id="{00000000-0008-0000-0600-000065010000}"/>
            </a:ext>
          </a:extLst>
        </xdr:cNvPr>
        <xdr:cNvSpPr txBox="1"/>
      </xdr:nvSpPr>
      <xdr:spPr>
        <a:xfrm>
          <a:off x="10528300" y="8463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115621</xdr:rowOff>
    </xdr:from>
    <xdr:to>
      <xdr:col>55</xdr:col>
      <xdr:colOff>88900</xdr:colOff>
      <xdr:row>50</xdr:row>
      <xdr:rowOff>115621</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a:off x="10388600" y="86881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116745</xdr:rowOff>
    </xdr:from>
    <xdr:to>
      <xdr:col>55</xdr:col>
      <xdr:colOff>0</xdr:colOff>
      <xdr:row>58</xdr:row>
      <xdr:rowOff>119983</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a:off x="9639300" y="9546495"/>
          <a:ext cx="838200" cy="517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136847</xdr:rowOff>
    </xdr:from>
    <xdr:ext cx="534377" cy="259045"/>
    <xdr:sp macro="" textlink="">
      <xdr:nvSpPr>
        <xdr:cNvPr id="360" name="普通建設事業費平均値テキスト">
          <a:extLst>
            <a:ext uri="{FF2B5EF4-FFF2-40B4-BE49-F238E27FC236}">
              <a16:creationId xmlns:a16="http://schemas.microsoft.com/office/drawing/2014/main" id="{00000000-0008-0000-0600-000068010000}"/>
            </a:ext>
          </a:extLst>
        </xdr:cNvPr>
        <xdr:cNvSpPr txBox="1"/>
      </xdr:nvSpPr>
      <xdr:spPr>
        <a:xfrm>
          <a:off x="10528300" y="93951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113970</xdr:rowOff>
    </xdr:from>
    <xdr:to>
      <xdr:col>55</xdr:col>
      <xdr:colOff>50800</xdr:colOff>
      <xdr:row>56</xdr:row>
      <xdr:rowOff>44120</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10426700" y="9543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116745</xdr:rowOff>
    </xdr:from>
    <xdr:to>
      <xdr:col>50</xdr:col>
      <xdr:colOff>114300</xdr:colOff>
      <xdr:row>57</xdr:row>
      <xdr:rowOff>137452</xdr:rowOff>
    </xdr:to>
    <xdr:cxnSp macro="">
      <xdr:nvCxnSpPr>
        <xdr:cNvPr id="362" name="直線コネクタ 361">
          <a:extLst>
            <a:ext uri="{FF2B5EF4-FFF2-40B4-BE49-F238E27FC236}">
              <a16:creationId xmlns:a16="http://schemas.microsoft.com/office/drawing/2014/main" id="{00000000-0008-0000-0600-00006A010000}"/>
            </a:ext>
          </a:extLst>
        </xdr:cNvPr>
        <xdr:cNvCxnSpPr/>
      </xdr:nvCxnSpPr>
      <xdr:spPr>
        <a:xfrm flipV="1">
          <a:off x="8750300" y="9546495"/>
          <a:ext cx="889000" cy="363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138678</xdr:rowOff>
    </xdr:from>
    <xdr:to>
      <xdr:col>50</xdr:col>
      <xdr:colOff>165100</xdr:colOff>
      <xdr:row>56</xdr:row>
      <xdr:rowOff>68828</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9588500" y="9568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59955</xdr:rowOff>
    </xdr:from>
    <xdr:ext cx="534377"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9372111" y="9661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152521</xdr:rowOff>
    </xdr:from>
    <xdr:to>
      <xdr:col>45</xdr:col>
      <xdr:colOff>177800</xdr:colOff>
      <xdr:row>57</xdr:row>
      <xdr:rowOff>137452</xdr:rowOff>
    </xdr:to>
    <xdr:cxnSp macro="">
      <xdr:nvCxnSpPr>
        <xdr:cNvPr id="365" name="直線コネクタ 364">
          <a:extLst>
            <a:ext uri="{FF2B5EF4-FFF2-40B4-BE49-F238E27FC236}">
              <a16:creationId xmlns:a16="http://schemas.microsoft.com/office/drawing/2014/main" id="{00000000-0008-0000-0600-00006D010000}"/>
            </a:ext>
          </a:extLst>
        </xdr:cNvPr>
        <xdr:cNvCxnSpPr/>
      </xdr:nvCxnSpPr>
      <xdr:spPr>
        <a:xfrm>
          <a:off x="7861300" y="9753721"/>
          <a:ext cx="889000" cy="156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156604</xdr:rowOff>
    </xdr:from>
    <xdr:to>
      <xdr:col>46</xdr:col>
      <xdr:colOff>38100</xdr:colOff>
      <xdr:row>56</xdr:row>
      <xdr:rowOff>86754</xdr:rowOff>
    </xdr:to>
    <xdr:sp macro="" textlink="">
      <xdr:nvSpPr>
        <xdr:cNvPr id="366" name="フローチャート: 判断 365">
          <a:extLst>
            <a:ext uri="{FF2B5EF4-FFF2-40B4-BE49-F238E27FC236}">
              <a16:creationId xmlns:a16="http://schemas.microsoft.com/office/drawing/2014/main" id="{00000000-0008-0000-0600-00006E010000}"/>
            </a:ext>
          </a:extLst>
        </xdr:cNvPr>
        <xdr:cNvSpPr/>
      </xdr:nvSpPr>
      <xdr:spPr>
        <a:xfrm>
          <a:off x="8699500" y="9586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103281</xdr:rowOff>
    </xdr:from>
    <xdr:ext cx="534377"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483111" y="9361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152521</xdr:rowOff>
    </xdr:from>
    <xdr:to>
      <xdr:col>41</xdr:col>
      <xdr:colOff>50800</xdr:colOff>
      <xdr:row>57</xdr:row>
      <xdr:rowOff>64053</xdr:rowOff>
    </xdr:to>
    <xdr:cxnSp macro="">
      <xdr:nvCxnSpPr>
        <xdr:cNvPr id="368" name="直線コネクタ 367">
          <a:extLst>
            <a:ext uri="{FF2B5EF4-FFF2-40B4-BE49-F238E27FC236}">
              <a16:creationId xmlns:a16="http://schemas.microsoft.com/office/drawing/2014/main" id="{00000000-0008-0000-0600-000070010000}"/>
            </a:ext>
          </a:extLst>
        </xdr:cNvPr>
        <xdr:cNvCxnSpPr/>
      </xdr:nvCxnSpPr>
      <xdr:spPr>
        <a:xfrm flipV="1">
          <a:off x="6972300" y="9753721"/>
          <a:ext cx="889000" cy="8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144050</xdr:rowOff>
    </xdr:from>
    <xdr:to>
      <xdr:col>41</xdr:col>
      <xdr:colOff>101600</xdr:colOff>
      <xdr:row>56</xdr:row>
      <xdr:rowOff>74200</xdr:rowOff>
    </xdr:to>
    <xdr:sp macro="" textlink="">
      <xdr:nvSpPr>
        <xdr:cNvPr id="369" name="フローチャート: 判断 368">
          <a:extLst>
            <a:ext uri="{FF2B5EF4-FFF2-40B4-BE49-F238E27FC236}">
              <a16:creationId xmlns:a16="http://schemas.microsoft.com/office/drawing/2014/main" id="{00000000-0008-0000-0600-000071010000}"/>
            </a:ext>
          </a:extLst>
        </xdr:cNvPr>
        <xdr:cNvSpPr/>
      </xdr:nvSpPr>
      <xdr:spPr>
        <a:xfrm>
          <a:off x="7810500" y="95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90727</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94111" y="934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66211</xdr:rowOff>
    </xdr:from>
    <xdr:to>
      <xdr:col>36</xdr:col>
      <xdr:colOff>165100</xdr:colOff>
      <xdr:row>55</xdr:row>
      <xdr:rowOff>167811</xdr:rowOff>
    </xdr:to>
    <xdr:sp macro="" textlink="">
      <xdr:nvSpPr>
        <xdr:cNvPr id="371" name="フローチャート: 判断 370">
          <a:extLst>
            <a:ext uri="{FF2B5EF4-FFF2-40B4-BE49-F238E27FC236}">
              <a16:creationId xmlns:a16="http://schemas.microsoft.com/office/drawing/2014/main" id="{00000000-0008-0000-0600-000073010000}"/>
            </a:ext>
          </a:extLst>
        </xdr:cNvPr>
        <xdr:cNvSpPr/>
      </xdr:nvSpPr>
      <xdr:spPr>
        <a:xfrm>
          <a:off x="6921500" y="94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12888</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705111" y="9271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69183</xdr:rowOff>
    </xdr:from>
    <xdr:to>
      <xdr:col>55</xdr:col>
      <xdr:colOff>50800</xdr:colOff>
      <xdr:row>58</xdr:row>
      <xdr:rowOff>170783</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10426700" y="10013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155560</xdr:rowOff>
    </xdr:from>
    <xdr:ext cx="534377" cy="259045"/>
    <xdr:sp macro="" textlink="">
      <xdr:nvSpPr>
        <xdr:cNvPr id="379" name="普通建設事業費該当値テキスト">
          <a:extLst>
            <a:ext uri="{FF2B5EF4-FFF2-40B4-BE49-F238E27FC236}">
              <a16:creationId xmlns:a16="http://schemas.microsoft.com/office/drawing/2014/main" id="{00000000-0008-0000-0600-00007B010000}"/>
            </a:ext>
          </a:extLst>
        </xdr:cNvPr>
        <xdr:cNvSpPr txBox="1"/>
      </xdr:nvSpPr>
      <xdr:spPr>
        <a:xfrm>
          <a:off x="10528300" y="9928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65945</xdr:rowOff>
    </xdr:from>
    <xdr:to>
      <xdr:col>50</xdr:col>
      <xdr:colOff>165100</xdr:colOff>
      <xdr:row>55</xdr:row>
      <xdr:rowOff>167545</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9588500" y="9495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12622</xdr:rowOff>
    </xdr:from>
    <xdr:ext cx="534377" cy="25904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9372111" y="9270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86652</xdr:rowOff>
    </xdr:from>
    <xdr:to>
      <xdr:col>46</xdr:col>
      <xdr:colOff>38100</xdr:colOff>
      <xdr:row>58</xdr:row>
      <xdr:rowOff>16802</xdr:rowOff>
    </xdr:to>
    <xdr:sp macro="" textlink="">
      <xdr:nvSpPr>
        <xdr:cNvPr id="382" name="楕円 381">
          <a:extLst>
            <a:ext uri="{FF2B5EF4-FFF2-40B4-BE49-F238E27FC236}">
              <a16:creationId xmlns:a16="http://schemas.microsoft.com/office/drawing/2014/main" id="{00000000-0008-0000-0600-00007E010000}"/>
            </a:ext>
          </a:extLst>
        </xdr:cNvPr>
        <xdr:cNvSpPr/>
      </xdr:nvSpPr>
      <xdr:spPr>
        <a:xfrm>
          <a:off x="8699500" y="9859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7929</xdr:rowOff>
    </xdr:from>
    <xdr:ext cx="534377"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8483111" y="9952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101721</xdr:rowOff>
    </xdr:from>
    <xdr:to>
      <xdr:col>41</xdr:col>
      <xdr:colOff>101600</xdr:colOff>
      <xdr:row>57</xdr:row>
      <xdr:rowOff>31871</xdr:rowOff>
    </xdr:to>
    <xdr:sp macro="" textlink="">
      <xdr:nvSpPr>
        <xdr:cNvPr id="384" name="楕円 383">
          <a:extLst>
            <a:ext uri="{FF2B5EF4-FFF2-40B4-BE49-F238E27FC236}">
              <a16:creationId xmlns:a16="http://schemas.microsoft.com/office/drawing/2014/main" id="{00000000-0008-0000-0600-000080010000}"/>
            </a:ext>
          </a:extLst>
        </xdr:cNvPr>
        <xdr:cNvSpPr/>
      </xdr:nvSpPr>
      <xdr:spPr>
        <a:xfrm>
          <a:off x="7810500" y="9702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22998</xdr:rowOff>
    </xdr:from>
    <xdr:ext cx="534377"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7594111" y="9795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13253</xdr:rowOff>
    </xdr:from>
    <xdr:to>
      <xdr:col>36</xdr:col>
      <xdr:colOff>165100</xdr:colOff>
      <xdr:row>57</xdr:row>
      <xdr:rowOff>114853</xdr:rowOff>
    </xdr:to>
    <xdr:sp macro="" textlink="">
      <xdr:nvSpPr>
        <xdr:cNvPr id="386" name="楕円 385">
          <a:extLst>
            <a:ext uri="{FF2B5EF4-FFF2-40B4-BE49-F238E27FC236}">
              <a16:creationId xmlns:a16="http://schemas.microsoft.com/office/drawing/2014/main" id="{00000000-0008-0000-0600-000082010000}"/>
            </a:ext>
          </a:extLst>
        </xdr:cNvPr>
        <xdr:cNvSpPr/>
      </xdr:nvSpPr>
      <xdr:spPr>
        <a:xfrm>
          <a:off x="6921500" y="9785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105980</xdr:rowOff>
    </xdr:from>
    <xdr:ext cx="534377"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705111" y="9878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92" name="正方形/長方形 391">
          <a:extLst>
            <a:ext uri="{FF2B5EF4-FFF2-40B4-BE49-F238E27FC236}">
              <a16:creationId xmlns:a16="http://schemas.microsoft.com/office/drawing/2014/main" id="{00000000-0008-0000-0600-00008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3" name="正方形/長方形 392">
          <a:extLst>
            <a:ext uri="{FF2B5EF4-FFF2-40B4-BE49-F238E27FC236}">
              <a16:creationId xmlns:a16="http://schemas.microsoft.com/office/drawing/2014/main" id="{00000000-0008-0000-0600-00008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4" name="正方形/長方形 393">
          <a:extLst>
            <a:ext uri="{FF2B5EF4-FFF2-40B4-BE49-F238E27FC236}">
              <a16:creationId xmlns:a16="http://schemas.microsoft.com/office/drawing/2014/main" id="{00000000-0008-0000-0600-00008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5" name="正方形/長方形 394">
          <a:extLst>
            <a:ext uri="{FF2B5EF4-FFF2-40B4-BE49-F238E27FC236}">
              <a16:creationId xmlns:a16="http://schemas.microsoft.com/office/drawing/2014/main" id="{00000000-0008-0000-0600-00008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10" name="普通建設事業費 （ うち新規整備　）グラフ枠">
          <a:extLst>
            <a:ext uri="{FF2B5EF4-FFF2-40B4-BE49-F238E27FC236}">
              <a16:creationId xmlns:a16="http://schemas.microsoft.com/office/drawing/2014/main" id="{00000000-0008-0000-0600-00009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23457</xdr:rowOff>
    </xdr:from>
    <xdr:to>
      <xdr:col>54</xdr:col>
      <xdr:colOff>189865</xdr:colOff>
      <xdr:row>79</xdr:row>
      <xdr:rowOff>29057</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flipV="1">
          <a:off x="10475595" y="12196407"/>
          <a:ext cx="1270" cy="1377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32884</xdr:rowOff>
    </xdr:from>
    <xdr:ext cx="378565" cy="259045"/>
    <xdr:sp macro="" textlink="">
      <xdr:nvSpPr>
        <xdr:cNvPr id="412" name="普通建設事業費 （ うち新規整備　）最小値テキスト">
          <a:extLst>
            <a:ext uri="{FF2B5EF4-FFF2-40B4-BE49-F238E27FC236}">
              <a16:creationId xmlns:a16="http://schemas.microsoft.com/office/drawing/2014/main" id="{00000000-0008-0000-0600-00009C010000}"/>
            </a:ext>
          </a:extLst>
        </xdr:cNvPr>
        <xdr:cNvSpPr txBox="1"/>
      </xdr:nvSpPr>
      <xdr:spPr>
        <a:xfrm>
          <a:off x="10528300" y="135774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29057</xdr:rowOff>
    </xdr:from>
    <xdr:to>
      <xdr:col>55</xdr:col>
      <xdr:colOff>88900</xdr:colOff>
      <xdr:row>79</xdr:row>
      <xdr:rowOff>29057</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10388600" y="13573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141584</xdr:rowOff>
    </xdr:from>
    <xdr:ext cx="534377" cy="259045"/>
    <xdr:sp macro="" textlink="">
      <xdr:nvSpPr>
        <xdr:cNvPr id="414" name="普通建設事業費 （ うち新規整備　）最大値テキスト">
          <a:extLst>
            <a:ext uri="{FF2B5EF4-FFF2-40B4-BE49-F238E27FC236}">
              <a16:creationId xmlns:a16="http://schemas.microsoft.com/office/drawing/2014/main" id="{00000000-0008-0000-0600-00009E010000}"/>
            </a:ext>
          </a:extLst>
        </xdr:cNvPr>
        <xdr:cNvSpPr txBox="1"/>
      </xdr:nvSpPr>
      <xdr:spPr>
        <a:xfrm>
          <a:off x="10528300" y="11971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23457</xdr:rowOff>
    </xdr:from>
    <xdr:to>
      <xdr:col>55</xdr:col>
      <xdr:colOff>88900</xdr:colOff>
      <xdr:row>71</xdr:row>
      <xdr:rowOff>23457</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10388600" y="12196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72</xdr:row>
      <xdr:rowOff>136499</xdr:rowOff>
    </xdr:from>
    <xdr:to>
      <xdr:col>55</xdr:col>
      <xdr:colOff>0</xdr:colOff>
      <xdr:row>78</xdr:row>
      <xdr:rowOff>112954</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a:off x="9639300" y="12480899"/>
          <a:ext cx="838200" cy="100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166564</xdr:rowOff>
    </xdr:from>
    <xdr:ext cx="469744" cy="259045"/>
    <xdr:sp macro="" textlink="">
      <xdr:nvSpPr>
        <xdr:cNvPr id="417" name="普通建設事業費 （ うち新規整備　）平均値テキスト">
          <a:extLst>
            <a:ext uri="{FF2B5EF4-FFF2-40B4-BE49-F238E27FC236}">
              <a16:creationId xmlns:a16="http://schemas.microsoft.com/office/drawing/2014/main" id="{00000000-0008-0000-0600-0000A1010000}"/>
            </a:ext>
          </a:extLst>
        </xdr:cNvPr>
        <xdr:cNvSpPr txBox="1"/>
      </xdr:nvSpPr>
      <xdr:spPr>
        <a:xfrm>
          <a:off x="10528300" y="130253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143687</xdr:rowOff>
    </xdr:from>
    <xdr:to>
      <xdr:col>55</xdr:col>
      <xdr:colOff>50800</xdr:colOff>
      <xdr:row>77</xdr:row>
      <xdr:rowOff>73837</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10426700" y="13173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72</xdr:row>
      <xdr:rowOff>136499</xdr:rowOff>
    </xdr:from>
    <xdr:to>
      <xdr:col>50</xdr:col>
      <xdr:colOff>114300</xdr:colOff>
      <xdr:row>76</xdr:row>
      <xdr:rowOff>41021</xdr:rowOff>
    </xdr:to>
    <xdr:cxnSp macro="">
      <xdr:nvCxnSpPr>
        <xdr:cNvPr id="419" name="直線コネクタ 418">
          <a:extLst>
            <a:ext uri="{FF2B5EF4-FFF2-40B4-BE49-F238E27FC236}">
              <a16:creationId xmlns:a16="http://schemas.microsoft.com/office/drawing/2014/main" id="{00000000-0008-0000-0600-0000A3010000}"/>
            </a:ext>
          </a:extLst>
        </xdr:cNvPr>
        <xdr:cNvCxnSpPr/>
      </xdr:nvCxnSpPr>
      <xdr:spPr>
        <a:xfrm flipV="1">
          <a:off x="8750300" y="12480899"/>
          <a:ext cx="889000" cy="590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101016</xdr:rowOff>
    </xdr:from>
    <xdr:to>
      <xdr:col>50</xdr:col>
      <xdr:colOff>165100</xdr:colOff>
      <xdr:row>77</xdr:row>
      <xdr:rowOff>31166</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9588500" y="13131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22293</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372111" y="13223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36982</xdr:rowOff>
    </xdr:from>
    <xdr:to>
      <xdr:col>45</xdr:col>
      <xdr:colOff>177800</xdr:colOff>
      <xdr:row>76</xdr:row>
      <xdr:rowOff>41021</xdr:rowOff>
    </xdr:to>
    <xdr:cxnSp macro="">
      <xdr:nvCxnSpPr>
        <xdr:cNvPr id="422" name="直線コネクタ 421">
          <a:extLst>
            <a:ext uri="{FF2B5EF4-FFF2-40B4-BE49-F238E27FC236}">
              <a16:creationId xmlns:a16="http://schemas.microsoft.com/office/drawing/2014/main" id="{00000000-0008-0000-0600-0000A6010000}"/>
            </a:ext>
          </a:extLst>
        </xdr:cNvPr>
        <xdr:cNvCxnSpPr/>
      </xdr:nvCxnSpPr>
      <xdr:spPr>
        <a:xfrm>
          <a:off x="7861300" y="12895732"/>
          <a:ext cx="889000" cy="175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34150</xdr:rowOff>
    </xdr:from>
    <xdr:to>
      <xdr:col>46</xdr:col>
      <xdr:colOff>38100</xdr:colOff>
      <xdr:row>76</xdr:row>
      <xdr:rowOff>135750</xdr:rowOff>
    </xdr:to>
    <xdr:sp macro="" textlink="">
      <xdr:nvSpPr>
        <xdr:cNvPr id="423" name="フローチャート: 判断 422">
          <a:extLst>
            <a:ext uri="{FF2B5EF4-FFF2-40B4-BE49-F238E27FC236}">
              <a16:creationId xmlns:a16="http://schemas.microsoft.com/office/drawing/2014/main" id="{00000000-0008-0000-0600-0000A7010000}"/>
            </a:ext>
          </a:extLst>
        </xdr:cNvPr>
        <xdr:cNvSpPr/>
      </xdr:nvSpPr>
      <xdr:spPr>
        <a:xfrm>
          <a:off x="8699500" y="1306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126877</xdr:rowOff>
    </xdr:from>
    <xdr:ext cx="534377"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483111" y="13157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36982</xdr:rowOff>
    </xdr:from>
    <xdr:to>
      <xdr:col>41</xdr:col>
      <xdr:colOff>50800</xdr:colOff>
      <xdr:row>76</xdr:row>
      <xdr:rowOff>73940</xdr:rowOff>
    </xdr:to>
    <xdr:cxnSp macro="">
      <xdr:nvCxnSpPr>
        <xdr:cNvPr id="425" name="直線コネクタ 424">
          <a:extLst>
            <a:ext uri="{FF2B5EF4-FFF2-40B4-BE49-F238E27FC236}">
              <a16:creationId xmlns:a16="http://schemas.microsoft.com/office/drawing/2014/main" id="{00000000-0008-0000-0600-0000A9010000}"/>
            </a:ext>
          </a:extLst>
        </xdr:cNvPr>
        <xdr:cNvCxnSpPr/>
      </xdr:nvCxnSpPr>
      <xdr:spPr>
        <a:xfrm flipV="1">
          <a:off x="6972300" y="12895732"/>
          <a:ext cx="889000" cy="208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11861</xdr:rowOff>
    </xdr:from>
    <xdr:to>
      <xdr:col>41</xdr:col>
      <xdr:colOff>101600</xdr:colOff>
      <xdr:row>76</xdr:row>
      <xdr:rowOff>113461</xdr:rowOff>
    </xdr:to>
    <xdr:sp macro="" textlink="">
      <xdr:nvSpPr>
        <xdr:cNvPr id="426" name="フローチャート: 判断 425">
          <a:extLst>
            <a:ext uri="{FF2B5EF4-FFF2-40B4-BE49-F238E27FC236}">
              <a16:creationId xmlns:a16="http://schemas.microsoft.com/office/drawing/2014/main" id="{00000000-0008-0000-0600-0000AA010000}"/>
            </a:ext>
          </a:extLst>
        </xdr:cNvPr>
        <xdr:cNvSpPr/>
      </xdr:nvSpPr>
      <xdr:spPr>
        <a:xfrm>
          <a:off x="7810500" y="13042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104588</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594111" y="13134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153518</xdr:rowOff>
    </xdr:from>
    <xdr:to>
      <xdr:col>36</xdr:col>
      <xdr:colOff>165100</xdr:colOff>
      <xdr:row>76</xdr:row>
      <xdr:rowOff>83668</xdr:rowOff>
    </xdr:to>
    <xdr:sp macro="" textlink="">
      <xdr:nvSpPr>
        <xdr:cNvPr id="428" name="フローチャート: 判断 427">
          <a:extLst>
            <a:ext uri="{FF2B5EF4-FFF2-40B4-BE49-F238E27FC236}">
              <a16:creationId xmlns:a16="http://schemas.microsoft.com/office/drawing/2014/main" id="{00000000-0008-0000-0600-0000AC010000}"/>
            </a:ext>
          </a:extLst>
        </xdr:cNvPr>
        <xdr:cNvSpPr/>
      </xdr:nvSpPr>
      <xdr:spPr>
        <a:xfrm>
          <a:off x="6921500" y="13012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100195</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6705111" y="12787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62154</xdr:rowOff>
    </xdr:from>
    <xdr:to>
      <xdr:col>55</xdr:col>
      <xdr:colOff>50800</xdr:colOff>
      <xdr:row>78</xdr:row>
      <xdr:rowOff>163754</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10426700" y="13435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148531</xdr:rowOff>
    </xdr:from>
    <xdr:ext cx="469744" cy="259045"/>
    <xdr:sp macro="" textlink="">
      <xdr:nvSpPr>
        <xdr:cNvPr id="436" name="普通建設事業費 （ うち新規整備　）該当値テキスト">
          <a:extLst>
            <a:ext uri="{FF2B5EF4-FFF2-40B4-BE49-F238E27FC236}">
              <a16:creationId xmlns:a16="http://schemas.microsoft.com/office/drawing/2014/main" id="{00000000-0008-0000-0600-0000B4010000}"/>
            </a:ext>
          </a:extLst>
        </xdr:cNvPr>
        <xdr:cNvSpPr txBox="1"/>
      </xdr:nvSpPr>
      <xdr:spPr>
        <a:xfrm>
          <a:off x="10528300" y="13350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72</xdr:row>
      <xdr:rowOff>85699</xdr:rowOff>
    </xdr:from>
    <xdr:to>
      <xdr:col>50</xdr:col>
      <xdr:colOff>165100</xdr:colOff>
      <xdr:row>73</xdr:row>
      <xdr:rowOff>15849</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9588500" y="12430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71</xdr:row>
      <xdr:rowOff>32376</xdr:rowOff>
    </xdr:from>
    <xdr:ext cx="534377" cy="25904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9372111" y="12205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161671</xdr:rowOff>
    </xdr:from>
    <xdr:to>
      <xdr:col>46</xdr:col>
      <xdr:colOff>38100</xdr:colOff>
      <xdr:row>76</xdr:row>
      <xdr:rowOff>91821</xdr:rowOff>
    </xdr:to>
    <xdr:sp macro="" textlink="">
      <xdr:nvSpPr>
        <xdr:cNvPr id="439" name="楕円 438">
          <a:extLst>
            <a:ext uri="{FF2B5EF4-FFF2-40B4-BE49-F238E27FC236}">
              <a16:creationId xmlns:a16="http://schemas.microsoft.com/office/drawing/2014/main" id="{00000000-0008-0000-0600-0000B7010000}"/>
            </a:ext>
          </a:extLst>
        </xdr:cNvPr>
        <xdr:cNvSpPr/>
      </xdr:nvSpPr>
      <xdr:spPr>
        <a:xfrm>
          <a:off x="8699500" y="13020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108348</xdr:rowOff>
    </xdr:from>
    <xdr:ext cx="534377"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8483111" y="12795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157632</xdr:rowOff>
    </xdr:from>
    <xdr:to>
      <xdr:col>41</xdr:col>
      <xdr:colOff>101600</xdr:colOff>
      <xdr:row>75</xdr:row>
      <xdr:rowOff>87782</xdr:rowOff>
    </xdr:to>
    <xdr:sp macro="" textlink="">
      <xdr:nvSpPr>
        <xdr:cNvPr id="441" name="楕円 440">
          <a:extLst>
            <a:ext uri="{FF2B5EF4-FFF2-40B4-BE49-F238E27FC236}">
              <a16:creationId xmlns:a16="http://schemas.microsoft.com/office/drawing/2014/main" id="{00000000-0008-0000-0600-0000B9010000}"/>
            </a:ext>
          </a:extLst>
        </xdr:cNvPr>
        <xdr:cNvSpPr/>
      </xdr:nvSpPr>
      <xdr:spPr>
        <a:xfrm>
          <a:off x="7810500" y="12844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104309</xdr:rowOff>
    </xdr:from>
    <xdr:ext cx="534377"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7594111" y="12620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23140</xdr:rowOff>
    </xdr:from>
    <xdr:to>
      <xdr:col>36</xdr:col>
      <xdr:colOff>165100</xdr:colOff>
      <xdr:row>76</xdr:row>
      <xdr:rowOff>124740</xdr:rowOff>
    </xdr:to>
    <xdr:sp macro="" textlink="">
      <xdr:nvSpPr>
        <xdr:cNvPr id="443" name="楕円 442">
          <a:extLst>
            <a:ext uri="{FF2B5EF4-FFF2-40B4-BE49-F238E27FC236}">
              <a16:creationId xmlns:a16="http://schemas.microsoft.com/office/drawing/2014/main" id="{00000000-0008-0000-0600-0000BB010000}"/>
            </a:ext>
          </a:extLst>
        </xdr:cNvPr>
        <xdr:cNvSpPr/>
      </xdr:nvSpPr>
      <xdr:spPr>
        <a:xfrm>
          <a:off x="6921500" y="1305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115867</xdr:rowOff>
    </xdr:from>
    <xdr:ext cx="534377"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705111" y="13146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9" name="正方形/長方形 448">
          <a:extLst>
            <a:ext uri="{FF2B5EF4-FFF2-40B4-BE49-F238E27FC236}">
              <a16:creationId xmlns:a16="http://schemas.microsoft.com/office/drawing/2014/main" id="{00000000-0008-0000-0600-0000C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50" name="正方形/長方形 449">
          <a:extLst>
            <a:ext uri="{FF2B5EF4-FFF2-40B4-BE49-F238E27FC236}">
              <a16:creationId xmlns:a16="http://schemas.microsoft.com/office/drawing/2014/main" id="{00000000-0008-0000-0600-0000C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51" name="正方形/長方形 450">
          <a:extLst>
            <a:ext uri="{FF2B5EF4-FFF2-40B4-BE49-F238E27FC236}">
              <a16:creationId xmlns:a16="http://schemas.microsoft.com/office/drawing/2014/main" id="{00000000-0008-0000-0600-0000C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52" name="正方形/長方形 451">
          <a:extLst>
            <a:ext uri="{FF2B5EF4-FFF2-40B4-BE49-F238E27FC236}">
              <a16:creationId xmlns:a16="http://schemas.microsoft.com/office/drawing/2014/main" id="{00000000-0008-0000-0600-0000C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7" name="普通建設事業費 （ うち更新整備　）グラフ枠">
          <a:extLst>
            <a:ext uri="{FF2B5EF4-FFF2-40B4-BE49-F238E27FC236}">
              <a16:creationId xmlns:a16="http://schemas.microsoft.com/office/drawing/2014/main" id="{00000000-0008-0000-0600-0000D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65920</xdr:rowOff>
    </xdr:from>
    <xdr:to>
      <xdr:col>54</xdr:col>
      <xdr:colOff>189865</xdr:colOff>
      <xdr:row>98</xdr:row>
      <xdr:rowOff>15075</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10475595" y="15496420"/>
          <a:ext cx="1270" cy="13207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18902</xdr:rowOff>
    </xdr:from>
    <xdr:ext cx="534377" cy="259045"/>
    <xdr:sp macro="" textlink="">
      <xdr:nvSpPr>
        <xdr:cNvPr id="469" name="普通建設事業費 （ うち更新整備　）最小値テキスト">
          <a:extLst>
            <a:ext uri="{FF2B5EF4-FFF2-40B4-BE49-F238E27FC236}">
              <a16:creationId xmlns:a16="http://schemas.microsoft.com/office/drawing/2014/main" id="{00000000-0008-0000-0600-0000D5010000}"/>
            </a:ext>
          </a:extLst>
        </xdr:cNvPr>
        <xdr:cNvSpPr txBox="1"/>
      </xdr:nvSpPr>
      <xdr:spPr>
        <a:xfrm>
          <a:off x="10528300" y="16821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15075</xdr:rowOff>
    </xdr:from>
    <xdr:to>
      <xdr:col>55</xdr:col>
      <xdr:colOff>88900</xdr:colOff>
      <xdr:row>98</xdr:row>
      <xdr:rowOff>15075</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10388600" y="16817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12597</xdr:rowOff>
    </xdr:from>
    <xdr:ext cx="534377" cy="259045"/>
    <xdr:sp macro="" textlink="">
      <xdr:nvSpPr>
        <xdr:cNvPr id="471" name="普通建設事業費 （ うち更新整備　）最大値テキスト">
          <a:extLst>
            <a:ext uri="{FF2B5EF4-FFF2-40B4-BE49-F238E27FC236}">
              <a16:creationId xmlns:a16="http://schemas.microsoft.com/office/drawing/2014/main" id="{00000000-0008-0000-0600-0000D7010000}"/>
            </a:ext>
          </a:extLst>
        </xdr:cNvPr>
        <xdr:cNvSpPr txBox="1"/>
      </xdr:nvSpPr>
      <xdr:spPr>
        <a:xfrm>
          <a:off x="10528300" y="15271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79,873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65920</xdr:rowOff>
    </xdr:from>
    <xdr:to>
      <xdr:col>55</xdr:col>
      <xdr:colOff>88900</xdr:colOff>
      <xdr:row>90</xdr:row>
      <xdr:rowOff>65920</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10388600" y="15496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45993</xdr:rowOff>
    </xdr:from>
    <xdr:to>
      <xdr:col>55</xdr:col>
      <xdr:colOff>0</xdr:colOff>
      <xdr:row>97</xdr:row>
      <xdr:rowOff>105411</xdr:rowOff>
    </xdr:to>
    <xdr:cxnSp macro="">
      <xdr:nvCxnSpPr>
        <xdr:cNvPr id="473" name="直線コネクタ 472">
          <a:extLst>
            <a:ext uri="{FF2B5EF4-FFF2-40B4-BE49-F238E27FC236}">
              <a16:creationId xmlns:a16="http://schemas.microsoft.com/office/drawing/2014/main" id="{00000000-0008-0000-0600-0000D9010000}"/>
            </a:ext>
          </a:extLst>
        </xdr:cNvPr>
        <xdr:cNvCxnSpPr/>
      </xdr:nvCxnSpPr>
      <xdr:spPr>
        <a:xfrm flipV="1">
          <a:off x="9639300" y="16676643"/>
          <a:ext cx="838200" cy="59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96271</xdr:rowOff>
    </xdr:from>
    <xdr:ext cx="534377" cy="259045"/>
    <xdr:sp macro="" textlink="">
      <xdr:nvSpPr>
        <xdr:cNvPr id="474" name="普通建設事業費 （ うち更新整備　）平均値テキスト">
          <a:extLst>
            <a:ext uri="{FF2B5EF4-FFF2-40B4-BE49-F238E27FC236}">
              <a16:creationId xmlns:a16="http://schemas.microsoft.com/office/drawing/2014/main" id="{00000000-0008-0000-0600-0000DA010000}"/>
            </a:ext>
          </a:extLst>
        </xdr:cNvPr>
        <xdr:cNvSpPr txBox="1"/>
      </xdr:nvSpPr>
      <xdr:spPr>
        <a:xfrm>
          <a:off x="10528300" y="162125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31,814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73394</xdr:rowOff>
    </xdr:from>
    <xdr:to>
      <xdr:col>55</xdr:col>
      <xdr:colOff>50800</xdr:colOff>
      <xdr:row>96</xdr:row>
      <xdr:rowOff>3544</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10426700" y="16361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105411</xdr:rowOff>
    </xdr:from>
    <xdr:to>
      <xdr:col>50</xdr:col>
      <xdr:colOff>114300</xdr:colOff>
      <xdr:row>97</xdr:row>
      <xdr:rowOff>131051</xdr:rowOff>
    </xdr:to>
    <xdr:cxnSp macro="">
      <xdr:nvCxnSpPr>
        <xdr:cNvPr id="476" name="直線コネクタ 475">
          <a:extLst>
            <a:ext uri="{FF2B5EF4-FFF2-40B4-BE49-F238E27FC236}">
              <a16:creationId xmlns:a16="http://schemas.microsoft.com/office/drawing/2014/main" id="{00000000-0008-0000-0600-0000DC010000}"/>
            </a:ext>
          </a:extLst>
        </xdr:cNvPr>
        <xdr:cNvCxnSpPr/>
      </xdr:nvCxnSpPr>
      <xdr:spPr>
        <a:xfrm flipV="1">
          <a:off x="8750300" y="16736061"/>
          <a:ext cx="889000" cy="25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132429</xdr:rowOff>
    </xdr:from>
    <xdr:to>
      <xdr:col>50</xdr:col>
      <xdr:colOff>165100</xdr:colOff>
      <xdr:row>96</xdr:row>
      <xdr:rowOff>62579</xdr:rowOff>
    </xdr:to>
    <xdr:sp macro="" textlink="">
      <xdr:nvSpPr>
        <xdr:cNvPr id="477" name="フローチャート: 判断 476">
          <a:extLst>
            <a:ext uri="{FF2B5EF4-FFF2-40B4-BE49-F238E27FC236}">
              <a16:creationId xmlns:a16="http://schemas.microsoft.com/office/drawing/2014/main" id="{00000000-0008-0000-0600-0000DD010000}"/>
            </a:ext>
          </a:extLst>
        </xdr:cNvPr>
        <xdr:cNvSpPr/>
      </xdr:nvSpPr>
      <xdr:spPr>
        <a:xfrm>
          <a:off x="9588500" y="16420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79106</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372111" y="16195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36964</xdr:rowOff>
    </xdr:from>
    <xdr:to>
      <xdr:col>45</xdr:col>
      <xdr:colOff>177800</xdr:colOff>
      <xdr:row>97</xdr:row>
      <xdr:rowOff>131051</xdr:rowOff>
    </xdr:to>
    <xdr:cxnSp macro="">
      <xdr:nvCxnSpPr>
        <xdr:cNvPr id="479" name="直線コネクタ 478">
          <a:extLst>
            <a:ext uri="{FF2B5EF4-FFF2-40B4-BE49-F238E27FC236}">
              <a16:creationId xmlns:a16="http://schemas.microsoft.com/office/drawing/2014/main" id="{00000000-0008-0000-0600-0000DF010000}"/>
            </a:ext>
          </a:extLst>
        </xdr:cNvPr>
        <xdr:cNvCxnSpPr/>
      </xdr:nvCxnSpPr>
      <xdr:spPr>
        <a:xfrm>
          <a:off x="7861300" y="16667614"/>
          <a:ext cx="889000" cy="9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4451</xdr:rowOff>
    </xdr:from>
    <xdr:to>
      <xdr:col>46</xdr:col>
      <xdr:colOff>38100</xdr:colOff>
      <xdr:row>96</xdr:row>
      <xdr:rowOff>106051</xdr:rowOff>
    </xdr:to>
    <xdr:sp macro="" textlink="">
      <xdr:nvSpPr>
        <xdr:cNvPr id="480" name="フローチャート: 判断 479">
          <a:extLst>
            <a:ext uri="{FF2B5EF4-FFF2-40B4-BE49-F238E27FC236}">
              <a16:creationId xmlns:a16="http://schemas.microsoft.com/office/drawing/2014/main" id="{00000000-0008-0000-0600-0000E0010000}"/>
            </a:ext>
          </a:extLst>
        </xdr:cNvPr>
        <xdr:cNvSpPr/>
      </xdr:nvSpPr>
      <xdr:spPr>
        <a:xfrm>
          <a:off x="8699500" y="16463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122578</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483111" y="16238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36964</xdr:rowOff>
    </xdr:from>
    <xdr:to>
      <xdr:col>41</xdr:col>
      <xdr:colOff>50800</xdr:colOff>
      <xdr:row>97</xdr:row>
      <xdr:rowOff>49688</xdr:rowOff>
    </xdr:to>
    <xdr:cxnSp macro="">
      <xdr:nvCxnSpPr>
        <xdr:cNvPr id="482" name="直線コネクタ 481">
          <a:extLst>
            <a:ext uri="{FF2B5EF4-FFF2-40B4-BE49-F238E27FC236}">
              <a16:creationId xmlns:a16="http://schemas.microsoft.com/office/drawing/2014/main" id="{00000000-0008-0000-0600-0000E2010000}"/>
            </a:ext>
          </a:extLst>
        </xdr:cNvPr>
        <xdr:cNvCxnSpPr/>
      </xdr:nvCxnSpPr>
      <xdr:spPr>
        <a:xfrm flipV="1">
          <a:off x="6972300" y="16667614"/>
          <a:ext cx="889000" cy="12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18835</xdr:rowOff>
    </xdr:from>
    <xdr:to>
      <xdr:col>41</xdr:col>
      <xdr:colOff>101600</xdr:colOff>
      <xdr:row>96</xdr:row>
      <xdr:rowOff>120435</xdr:rowOff>
    </xdr:to>
    <xdr:sp macro="" textlink="">
      <xdr:nvSpPr>
        <xdr:cNvPr id="483" name="フローチャート: 判断 482">
          <a:extLst>
            <a:ext uri="{FF2B5EF4-FFF2-40B4-BE49-F238E27FC236}">
              <a16:creationId xmlns:a16="http://schemas.microsoft.com/office/drawing/2014/main" id="{00000000-0008-0000-0600-0000E3010000}"/>
            </a:ext>
          </a:extLst>
        </xdr:cNvPr>
        <xdr:cNvSpPr/>
      </xdr:nvSpPr>
      <xdr:spPr>
        <a:xfrm>
          <a:off x="7810500" y="1647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136962</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7594111" y="16253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153708</xdr:rowOff>
    </xdr:from>
    <xdr:to>
      <xdr:col>36</xdr:col>
      <xdr:colOff>165100</xdr:colOff>
      <xdr:row>96</xdr:row>
      <xdr:rowOff>83858</xdr:rowOff>
    </xdr:to>
    <xdr:sp macro="" textlink="">
      <xdr:nvSpPr>
        <xdr:cNvPr id="485" name="フローチャート: 判断 484">
          <a:extLst>
            <a:ext uri="{FF2B5EF4-FFF2-40B4-BE49-F238E27FC236}">
              <a16:creationId xmlns:a16="http://schemas.microsoft.com/office/drawing/2014/main" id="{00000000-0008-0000-0600-0000E5010000}"/>
            </a:ext>
          </a:extLst>
        </xdr:cNvPr>
        <xdr:cNvSpPr/>
      </xdr:nvSpPr>
      <xdr:spPr>
        <a:xfrm>
          <a:off x="6921500" y="16441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100385</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6705111" y="16216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166643</xdr:rowOff>
    </xdr:from>
    <xdr:to>
      <xdr:col>55</xdr:col>
      <xdr:colOff>50800</xdr:colOff>
      <xdr:row>97</xdr:row>
      <xdr:rowOff>96793</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10426700" y="16625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145070</xdr:rowOff>
    </xdr:from>
    <xdr:ext cx="534377" cy="259045"/>
    <xdr:sp macro="" textlink="">
      <xdr:nvSpPr>
        <xdr:cNvPr id="493" name="普通建設事業費 （ うち更新整備　）該当値テキスト">
          <a:extLst>
            <a:ext uri="{FF2B5EF4-FFF2-40B4-BE49-F238E27FC236}">
              <a16:creationId xmlns:a16="http://schemas.microsoft.com/office/drawing/2014/main" id="{00000000-0008-0000-0600-0000ED010000}"/>
            </a:ext>
          </a:extLst>
        </xdr:cNvPr>
        <xdr:cNvSpPr txBox="1"/>
      </xdr:nvSpPr>
      <xdr:spPr>
        <a:xfrm>
          <a:off x="10528300" y="16604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54611</xdr:rowOff>
    </xdr:from>
    <xdr:to>
      <xdr:col>50</xdr:col>
      <xdr:colOff>165100</xdr:colOff>
      <xdr:row>97</xdr:row>
      <xdr:rowOff>156211</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9588500" y="16685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147338</xdr:rowOff>
    </xdr:from>
    <xdr:ext cx="534377"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9372111" y="16777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80251</xdr:rowOff>
    </xdr:from>
    <xdr:to>
      <xdr:col>46</xdr:col>
      <xdr:colOff>38100</xdr:colOff>
      <xdr:row>98</xdr:row>
      <xdr:rowOff>10401</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8699500" y="16710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1528</xdr:rowOff>
    </xdr:from>
    <xdr:ext cx="534377"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8483111" y="16803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157614</xdr:rowOff>
    </xdr:from>
    <xdr:to>
      <xdr:col>41</xdr:col>
      <xdr:colOff>101600</xdr:colOff>
      <xdr:row>97</xdr:row>
      <xdr:rowOff>87764</xdr:rowOff>
    </xdr:to>
    <xdr:sp macro="" textlink="">
      <xdr:nvSpPr>
        <xdr:cNvPr id="498" name="楕円 497">
          <a:extLst>
            <a:ext uri="{FF2B5EF4-FFF2-40B4-BE49-F238E27FC236}">
              <a16:creationId xmlns:a16="http://schemas.microsoft.com/office/drawing/2014/main" id="{00000000-0008-0000-0600-0000F2010000}"/>
            </a:ext>
          </a:extLst>
        </xdr:cNvPr>
        <xdr:cNvSpPr/>
      </xdr:nvSpPr>
      <xdr:spPr>
        <a:xfrm>
          <a:off x="7810500" y="16616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78891</xdr:rowOff>
    </xdr:from>
    <xdr:ext cx="534377"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7594111" y="16709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170338</xdr:rowOff>
    </xdr:from>
    <xdr:to>
      <xdr:col>36</xdr:col>
      <xdr:colOff>165100</xdr:colOff>
      <xdr:row>97</xdr:row>
      <xdr:rowOff>100488</xdr:rowOff>
    </xdr:to>
    <xdr:sp macro="" textlink="">
      <xdr:nvSpPr>
        <xdr:cNvPr id="500" name="楕円 499">
          <a:extLst>
            <a:ext uri="{FF2B5EF4-FFF2-40B4-BE49-F238E27FC236}">
              <a16:creationId xmlns:a16="http://schemas.microsoft.com/office/drawing/2014/main" id="{00000000-0008-0000-0600-0000F4010000}"/>
            </a:ext>
          </a:extLst>
        </xdr:cNvPr>
        <xdr:cNvSpPr/>
      </xdr:nvSpPr>
      <xdr:spPr>
        <a:xfrm>
          <a:off x="6921500" y="16629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91615</xdr:rowOff>
    </xdr:from>
    <xdr:ext cx="534377"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6705111" y="16722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6" name="正方形/長方形 505">
          <a:extLst>
            <a:ext uri="{FF2B5EF4-FFF2-40B4-BE49-F238E27FC236}">
              <a16:creationId xmlns:a16="http://schemas.microsoft.com/office/drawing/2014/main" id="{00000000-0008-0000-0600-0000F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7" name="正方形/長方形 506">
          <a:extLst>
            <a:ext uri="{FF2B5EF4-FFF2-40B4-BE49-F238E27FC236}">
              <a16:creationId xmlns:a16="http://schemas.microsoft.com/office/drawing/2014/main" id="{00000000-0008-0000-0600-0000F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8" name="正方形/長方形 507">
          <a:extLst>
            <a:ext uri="{FF2B5EF4-FFF2-40B4-BE49-F238E27FC236}">
              <a16:creationId xmlns:a16="http://schemas.microsoft.com/office/drawing/2014/main" id="{00000000-0008-0000-0600-0000F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9" name="正方形/長方形 508">
          <a:extLst>
            <a:ext uri="{FF2B5EF4-FFF2-40B4-BE49-F238E27FC236}">
              <a16:creationId xmlns:a16="http://schemas.microsoft.com/office/drawing/2014/main" id="{00000000-0008-0000-0600-0000F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144434</xdr:rowOff>
    </xdr:from>
    <xdr:ext cx="46717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34</xdr:row>
      <xdr:rowOff>160763</xdr:rowOff>
    </xdr:from>
    <xdr:ext cx="46717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978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5641</xdr:rowOff>
    </xdr:from>
    <xdr:ext cx="467179"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1978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6" name="災害復旧事業費グラフ枠">
          <a:extLst>
            <a:ext uri="{FF2B5EF4-FFF2-40B4-BE49-F238E27FC236}">
              <a16:creationId xmlns:a16="http://schemas.microsoft.com/office/drawing/2014/main" id="{00000000-0008-0000-0600-00000E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5588</xdr:rowOff>
    </xdr:from>
    <xdr:to>
      <xdr:col>85</xdr:col>
      <xdr:colOff>126364</xdr:colOff>
      <xdr:row>39</xdr:row>
      <xdr:rowOff>98878</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6317595" y="5320538"/>
          <a:ext cx="1269" cy="1464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8" name="災害復旧事業費最小値テキスト">
          <a:extLst>
            <a:ext uri="{FF2B5EF4-FFF2-40B4-BE49-F238E27FC236}">
              <a16:creationId xmlns:a16="http://schemas.microsoft.com/office/drawing/2014/main" id="{00000000-0008-0000-0600-000010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123715</xdr:rowOff>
    </xdr:from>
    <xdr:ext cx="534377" cy="259045"/>
    <xdr:sp macro="" textlink="">
      <xdr:nvSpPr>
        <xdr:cNvPr id="530" name="災害復旧事業費最大値テキスト">
          <a:extLst>
            <a:ext uri="{FF2B5EF4-FFF2-40B4-BE49-F238E27FC236}">
              <a16:creationId xmlns:a16="http://schemas.microsoft.com/office/drawing/2014/main" id="{00000000-0008-0000-0600-000012020000}"/>
            </a:ext>
          </a:extLst>
        </xdr:cNvPr>
        <xdr:cNvSpPr txBox="1"/>
      </xdr:nvSpPr>
      <xdr:spPr>
        <a:xfrm>
          <a:off x="16370300" y="5095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5588</xdr:rowOff>
    </xdr:from>
    <xdr:to>
      <xdr:col>86</xdr:col>
      <xdr:colOff>25400</xdr:colOff>
      <xdr:row>31</xdr:row>
      <xdr:rowOff>5588</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a:off x="16230600" y="5320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69052</xdr:rowOff>
    </xdr:from>
    <xdr:to>
      <xdr:col>85</xdr:col>
      <xdr:colOff>127000</xdr:colOff>
      <xdr:row>39</xdr:row>
      <xdr:rowOff>98878</xdr:rowOff>
    </xdr:to>
    <xdr:cxnSp macro="">
      <xdr:nvCxnSpPr>
        <xdr:cNvPr id="532" name="直線コネクタ 531">
          <a:extLst>
            <a:ext uri="{FF2B5EF4-FFF2-40B4-BE49-F238E27FC236}">
              <a16:creationId xmlns:a16="http://schemas.microsoft.com/office/drawing/2014/main" id="{00000000-0008-0000-0600-000014020000}"/>
            </a:ext>
          </a:extLst>
        </xdr:cNvPr>
        <xdr:cNvCxnSpPr/>
      </xdr:nvCxnSpPr>
      <xdr:spPr>
        <a:xfrm>
          <a:off x="15481300" y="6755602"/>
          <a:ext cx="838200" cy="29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127888</xdr:rowOff>
    </xdr:from>
    <xdr:ext cx="469744" cy="259045"/>
    <xdr:sp macro="" textlink="">
      <xdr:nvSpPr>
        <xdr:cNvPr id="533" name="災害復旧事業費平均値テキスト">
          <a:extLst>
            <a:ext uri="{FF2B5EF4-FFF2-40B4-BE49-F238E27FC236}">
              <a16:creationId xmlns:a16="http://schemas.microsoft.com/office/drawing/2014/main" id="{00000000-0008-0000-0600-000015020000}"/>
            </a:ext>
          </a:extLst>
        </xdr:cNvPr>
        <xdr:cNvSpPr txBox="1"/>
      </xdr:nvSpPr>
      <xdr:spPr>
        <a:xfrm>
          <a:off x="16370300" y="6471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105011</xdr:rowOff>
    </xdr:from>
    <xdr:to>
      <xdr:col>85</xdr:col>
      <xdr:colOff>177800</xdr:colOff>
      <xdr:row>39</xdr:row>
      <xdr:rowOff>35161</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6268700" y="6620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69052</xdr:rowOff>
    </xdr:from>
    <xdr:to>
      <xdr:col>81</xdr:col>
      <xdr:colOff>50800</xdr:colOff>
      <xdr:row>39</xdr:row>
      <xdr:rowOff>88211</xdr:rowOff>
    </xdr:to>
    <xdr:cxnSp macro="">
      <xdr:nvCxnSpPr>
        <xdr:cNvPr id="535" name="直線コネクタ 534">
          <a:extLst>
            <a:ext uri="{FF2B5EF4-FFF2-40B4-BE49-F238E27FC236}">
              <a16:creationId xmlns:a16="http://schemas.microsoft.com/office/drawing/2014/main" id="{00000000-0008-0000-0600-000017020000}"/>
            </a:ext>
          </a:extLst>
        </xdr:cNvPr>
        <xdr:cNvCxnSpPr/>
      </xdr:nvCxnSpPr>
      <xdr:spPr>
        <a:xfrm flipV="1">
          <a:off x="14592300" y="6755602"/>
          <a:ext cx="889000" cy="19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99133</xdr:rowOff>
    </xdr:from>
    <xdr:to>
      <xdr:col>81</xdr:col>
      <xdr:colOff>101600</xdr:colOff>
      <xdr:row>39</xdr:row>
      <xdr:rowOff>29283</xdr:rowOff>
    </xdr:to>
    <xdr:sp macro="" textlink="">
      <xdr:nvSpPr>
        <xdr:cNvPr id="536" name="フローチャート: 判断 535">
          <a:extLst>
            <a:ext uri="{FF2B5EF4-FFF2-40B4-BE49-F238E27FC236}">
              <a16:creationId xmlns:a16="http://schemas.microsoft.com/office/drawing/2014/main" id="{00000000-0008-0000-0600-000018020000}"/>
            </a:ext>
          </a:extLst>
        </xdr:cNvPr>
        <xdr:cNvSpPr/>
      </xdr:nvSpPr>
      <xdr:spPr>
        <a:xfrm>
          <a:off x="15430500" y="6614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45810</xdr:rowOff>
    </xdr:from>
    <xdr:ext cx="469744"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5246428" y="63894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88211</xdr:rowOff>
    </xdr:from>
    <xdr:to>
      <xdr:col>76</xdr:col>
      <xdr:colOff>114300</xdr:colOff>
      <xdr:row>39</xdr:row>
      <xdr:rowOff>98878</xdr:rowOff>
    </xdr:to>
    <xdr:cxnSp macro="">
      <xdr:nvCxnSpPr>
        <xdr:cNvPr id="538" name="直線コネクタ 537">
          <a:extLst>
            <a:ext uri="{FF2B5EF4-FFF2-40B4-BE49-F238E27FC236}">
              <a16:creationId xmlns:a16="http://schemas.microsoft.com/office/drawing/2014/main" id="{00000000-0008-0000-0600-00001A020000}"/>
            </a:ext>
          </a:extLst>
        </xdr:cNvPr>
        <xdr:cNvCxnSpPr/>
      </xdr:nvCxnSpPr>
      <xdr:spPr>
        <a:xfrm flipV="1">
          <a:off x="13703300" y="6774761"/>
          <a:ext cx="889000" cy="10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135491</xdr:rowOff>
    </xdr:from>
    <xdr:to>
      <xdr:col>76</xdr:col>
      <xdr:colOff>165100</xdr:colOff>
      <xdr:row>39</xdr:row>
      <xdr:rowOff>65641</xdr:rowOff>
    </xdr:to>
    <xdr:sp macro="" textlink="">
      <xdr:nvSpPr>
        <xdr:cNvPr id="539" name="フローチャート: 判断 538">
          <a:extLst>
            <a:ext uri="{FF2B5EF4-FFF2-40B4-BE49-F238E27FC236}">
              <a16:creationId xmlns:a16="http://schemas.microsoft.com/office/drawing/2014/main" id="{00000000-0008-0000-0600-00001B020000}"/>
            </a:ext>
          </a:extLst>
        </xdr:cNvPr>
        <xdr:cNvSpPr/>
      </xdr:nvSpPr>
      <xdr:spPr>
        <a:xfrm>
          <a:off x="14541500" y="6650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37</xdr:row>
      <xdr:rowOff>82168</xdr:rowOff>
    </xdr:from>
    <xdr:ext cx="378565"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03017" y="64258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98878</xdr:rowOff>
    </xdr:from>
    <xdr:to>
      <xdr:col>71</xdr:col>
      <xdr:colOff>177800</xdr:colOff>
      <xdr:row>39</xdr:row>
      <xdr:rowOff>98878</xdr:rowOff>
    </xdr:to>
    <xdr:cxnSp macro="">
      <xdr:nvCxnSpPr>
        <xdr:cNvPr id="541" name="直線コネクタ 540">
          <a:extLst>
            <a:ext uri="{FF2B5EF4-FFF2-40B4-BE49-F238E27FC236}">
              <a16:creationId xmlns:a16="http://schemas.microsoft.com/office/drawing/2014/main" id="{00000000-0008-0000-0600-00001D020000}"/>
            </a:ext>
          </a:extLst>
        </xdr:cNvPr>
        <xdr:cNvCxnSpPr/>
      </xdr:nvCxnSpPr>
      <xdr:spPr>
        <a:xfrm>
          <a:off x="1281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73007</xdr:rowOff>
    </xdr:from>
    <xdr:to>
      <xdr:col>72</xdr:col>
      <xdr:colOff>38100</xdr:colOff>
      <xdr:row>39</xdr:row>
      <xdr:rowOff>3157</xdr:rowOff>
    </xdr:to>
    <xdr:sp macro="" textlink="">
      <xdr:nvSpPr>
        <xdr:cNvPr id="542" name="フローチャート: 判断 541">
          <a:extLst>
            <a:ext uri="{FF2B5EF4-FFF2-40B4-BE49-F238E27FC236}">
              <a16:creationId xmlns:a16="http://schemas.microsoft.com/office/drawing/2014/main" id="{00000000-0008-0000-0600-00001E020000}"/>
            </a:ext>
          </a:extLst>
        </xdr:cNvPr>
        <xdr:cNvSpPr/>
      </xdr:nvSpPr>
      <xdr:spPr>
        <a:xfrm>
          <a:off x="13652500" y="6588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19684</xdr:rowOff>
    </xdr:from>
    <xdr:ext cx="469744"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3468428" y="63633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64625</xdr:rowOff>
    </xdr:from>
    <xdr:to>
      <xdr:col>67</xdr:col>
      <xdr:colOff>101600</xdr:colOff>
      <xdr:row>37</xdr:row>
      <xdr:rowOff>166225</xdr:rowOff>
    </xdr:to>
    <xdr:sp macro="" textlink="">
      <xdr:nvSpPr>
        <xdr:cNvPr id="544" name="フローチャート: 判断 543">
          <a:extLst>
            <a:ext uri="{FF2B5EF4-FFF2-40B4-BE49-F238E27FC236}">
              <a16:creationId xmlns:a16="http://schemas.microsoft.com/office/drawing/2014/main" id="{00000000-0008-0000-0600-000020020000}"/>
            </a:ext>
          </a:extLst>
        </xdr:cNvPr>
        <xdr:cNvSpPr/>
      </xdr:nvSpPr>
      <xdr:spPr>
        <a:xfrm>
          <a:off x="12763500" y="640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36</xdr:row>
      <xdr:rowOff>11302</xdr:rowOff>
    </xdr:from>
    <xdr:ext cx="469744"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579428" y="6183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9" name="テキスト ボックス 548">
          <a:extLst>
            <a:ext uri="{FF2B5EF4-FFF2-40B4-BE49-F238E27FC236}">
              <a16:creationId xmlns:a16="http://schemas.microsoft.com/office/drawing/2014/main" id="{00000000-0008-0000-0600-00002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134455</xdr:rowOff>
    </xdr:from>
    <xdr:ext cx="249299" cy="259045"/>
    <xdr:sp macro="" textlink="">
      <xdr:nvSpPr>
        <xdr:cNvPr id="552" name="災害復旧事業費該当値テキスト">
          <a:extLst>
            <a:ext uri="{FF2B5EF4-FFF2-40B4-BE49-F238E27FC236}">
              <a16:creationId xmlns:a16="http://schemas.microsoft.com/office/drawing/2014/main" id="{00000000-0008-0000-0600-000028020000}"/>
            </a:ext>
          </a:extLst>
        </xdr:cNvPr>
        <xdr:cNvSpPr txBox="1"/>
      </xdr:nvSpPr>
      <xdr:spPr>
        <a:xfrm>
          <a:off x="16370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18252</xdr:rowOff>
    </xdr:from>
    <xdr:to>
      <xdr:col>81</xdr:col>
      <xdr:colOff>101600</xdr:colOff>
      <xdr:row>39</xdr:row>
      <xdr:rowOff>119852</xdr:rowOff>
    </xdr:to>
    <xdr:sp macro="" textlink="">
      <xdr:nvSpPr>
        <xdr:cNvPr id="553" name="楕円 552">
          <a:extLst>
            <a:ext uri="{FF2B5EF4-FFF2-40B4-BE49-F238E27FC236}">
              <a16:creationId xmlns:a16="http://schemas.microsoft.com/office/drawing/2014/main" id="{00000000-0008-0000-0600-000029020000}"/>
            </a:ext>
          </a:extLst>
        </xdr:cNvPr>
        <xdr:cNvSpPr/>
      </xdr:nvSpPr>
      <xdr:spPr>
        <a:xfrm>
          <a:off x="15430500" y="6704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110979</xdr:rowOff>
    </xdr:from>
    <xdr:ext cx="378565"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5292017" y="67975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37411</xdr:rowOff>
    </xdr:from>
    <xdr:to>
      <xdr:col>76</xdr:col>
      <xdr:colOff>165100</xdr:colOff>
      <xdr:row>39</xdr:row>
      <xdr:rowOff>139011</xdr:rowOff>
    </xdr:to>
    <xdr:sp macro="" textlink="">
      <xdr:nvSpPr>
        <xdr:cNvPr id="555" name="楕円 554">
          <a:extLst>
            <a:ext uri="{FF2B5EF4-FFF2-40B4-BE49-F238E27FC236}">
              <a16:creationId xmlns:a16="http://schemas.microsoft.com/office/drawing/2014/main" id="{00000000-0008-0000-0600-00002B020000}"/>
            </a:ext>
          </a:extLst>
        </xdr:cNvPr>
        <xdr:cNvSpPr/>
      </xdr:nvSpPr>
      <xdr:spPr>
        <a:xfrm>
          <a:off x="14541500" y="6723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39</xdr:row>
      <xdr:rowOff>130138</xdr:rowOff>
    </xdr:from>
    <xdr:ext cx="313932"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4435333" y="68166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57" name="楕円 556">
          <a:extLst>
            <a:ext uri="{FF2B5EF4-FFF2-40B4-BE49-F238E27FC236}">
              <a16:creationId xmlns:a16="http://schemas.microsoft.com/office/drawing/2014/main" id="{00000000-0008-0000-0600-00002D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48078</xdr:rowOff>
    </xdr:from>
    <xdr:to>
      <xdr:col>67</xdr:col>
      <xdr:colOff>101600</xdr:colOff>
      <xdr:row>39</xdr:row>
      <xdr:rowOff>149678</xdr:rowOff>
    </xdr:to>
    <xdr:sp macro="" textlink="">
      <xdr:nvSpPr>
        <xdr:cNvPr id="559" name="楕円 558">
          <a:extLst>
            <a:ext uri="{FF2B5EF4-FFF2-40B4-BE49-F238E27FC236}">
              <a16:creationId xmlns:a16="http://schemas.microsoft.com/office/drawing/2014/main" id="{00000000-0008-0000-0600-00002F020000}"/>
            </a:ext>
          </a:extLst>
        </xdr:cNvPr>
        <xdr:cNvSpPr/>
      </xdr:nvSpPr>
      <xdr:spPr>
        <a:xfrm>
          <a:off x="1276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140805</xdr:rowOff>
    </xdr:from>
    <xdr:ext cx="249299"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68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5" name="正方形/長方形 564">
          <a:extLst>
            <a:ext uri="{FF2B5EF4-FFF2-40B4-BE49-F238E27FC236}">
              <a16:creationId xmlns:a16="http://schemas.microsoft.com/office/drawing/2014/main" id="{00000000-0008-0000-0600-00003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6" name="正方形/長方形 565">
          <a:extLst>
            <a:ext uri="{FF2B5EF4-FFF2-40B4-BE49-F238E27FC236}">
              <a16:creationId xmlns:a16="http://schemas.microsoft.com/office/drawing/2014/main" id="{00000000-0008-0000-0600-00003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7" name="正方形/長方形 566">
          <a:extLst>
            <a:ext uri="{FF2B5EF4-FFF2-40B4-BE49-F238E27FC236}">
              <a16:creationId xmlns:a16="http://schemas.microsoft.com/office/drawing/2014/main" id="{00000000-0008-0000-0600-00003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8" name="正方形/長方形 567">
          <a:extLst>
            <a:ext uri="{FF2B5EF4-FFF2-40B4-BE49-F238E27FC236}">
              <a16:creationId xmlns:a16="http://schemas.microsoft.com/office/drawing/2014/main" id="{00000000-0008-0000-0600-00003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5" name="失業対策事業費グラフ枠">
          <a:extLst>
            <a:ext uri="{FF2B5EF4-FFF2-40B4-BE49-F238E27FC236}">
              <a16:creationId xmlns:a16="http://schemas.microsoft.com/office/drawing/2014/main" id="{00000000-0008-0000-0600-00003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7" name="失業対策事業費最小値テキスト">
          <a:extLst>
            <a:ext uri="{FF2B5EF4-FFF2-40B4-BE49-F238E27FC236}">
              <a16:creationId xmlns:a16="http://schemas.microsoft.com/office/drawing/2014/main" id="{00000000-0008-0000-0600-00004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9" name="失業対策事業費最大値テキスト">
          <a:extLst>
            <a:ext uri="{FF2B5EF4-FFF2-40B4-BE49-F238E27FC236}">
              <a16:creationId xmlns:a16="http://schemas.microsoft.com/office/drawing/2014/main" id="{00000000-0008-0000-0600-00004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81" name="直線コネクタ 580">
          <a:extLst>
            <a:ext uri="{FF2B5EF4-FFF2-40B4-BE49-F238E27FC236}">
              <a16:creationId xmlns:a16="http://schemas.microsoft.com/office/drawing/2014/main" id="{00000000-0008-0000-0600-00004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82" name="失業対策事業費平均値テキスト">
          <a:extLst>
            <a:ext uri="{FF2B5EF4-FFF2-40B4-BE49-F238E27FC236}">
              <a16:creationId xmlns:a16="http://schemas.microsoft.com/office/drawing/2014/main" id="{00000000-0008-0000-0600-00004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4" name="直線コネクタ 583">
          <a:extLst>
            <a:ext uri="{FF2B5EF4-FFF2-40B4-BE49-F238E27FC236}">
              <a16:creationId xmlns:a16="http://schemas.microsoft.com/office/drawing/2014/main" id="{00000000-0008-0000-0600-00004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5" name="フローチャート: 判断 584">
          <a:extLst>
            <a:ext uri="{FF2B5EF4-FFF2-40B4-BE49-F238E27FC236}">
              <a16:creationId xmlns:a16="http://schemas.microsoft.com/office/drawing/2014/main" id="{00000000-0008-0000-0600-00004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7" name="直線コネクタ 586">
          <a:extLst>
            <a:ext uri="{FF2B5EF4-FFF2-40B4-BE49-F238E27FC236}">
              <a16:creationId xmlns:a16="http://schemas.microsoft.com/office/drawing/2014/main" id="{00000000-0008-0000-0600-00004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8" name="フローチャート: 判断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90" name="直線コネクタ 589">
          <a:extLst>
            <a:ext uri="{FF2B5EF4-FFF2-40B4-BE49-F238E27FC236}">
              <a16:creationId xmlns:a16="http://schemas.microsoft.com/office/drawing/2014/main" id="{00000000-0008-0000-0600-00004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91" name="フローチャート: 判断 590">
          <a:extLst>
            <a:ext uri="{FF2B5EF4-FFF2-40B4-BE49-F238E27FC236}">
              <a16:creationId xmlns:a16="http://schemas.microsoft.com/office/drawing/2014/main" id="{00000000-0008-0000-0600-00004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3" name="フローチャート: 判断 592">
          <a:extLst>
            <a:ext uri="{FF2B5EF4-FFF2-40B4-BE49-F238E27FC236}">
              <a16:creationId xmlns:a16="http://schemas.microsoft.com/office/drawing/2014/main" id="{00000000-0008-0000-0600-00005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601" name="失業対策事業費該当値テキスト">
          <a:extLst>
            <a:ext uri="{FF2B5EF4-FFF2-40B4-BE49-F238E27FC236}">
              <a16:creationId xmlns:a16="http://schemas.microsoft.com/office/drawing/2014/main" id="{00000000-0008-0000-0600-00005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6" name="楕円 605">
          <a:extLst>
            <a:ext uri="{FF2B5EF4-FFF2-40B4-BE49-F238E27FC236}">
              <a16:creationId xmlns:a16="http://schemas.microsoft.com/office/drawing/2014/main" id="{00000000-0008-0000-0600-00005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8" name="楕円 607">
          <a:extLst>
            <a:ext uri="{FF2B5EF4-FFF2-40B4-BE49-F238E27FC236}">
              <a16:creationId xmlns:a16="http://schemas.microsoft.com/office/drawing/2014/main" id="{00000000-0008-0000-0600-00006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4" name="正方形/長方形 613">
          <a:extLst>
            <a:ext uri="{FF2B5EF4-FFF2-40B4-BE49-F238E27FC236}">
              <a16:creationId xmlns:a16="http://schemas.microsoft.com/office/drawing/2014/main" id="{00000000-0008-0000-0600-00006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600-00006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600-00006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7" name="正方形/長方形 616">
          <a:extLst>
            <a:ext uri="{FF2B5EF4-FFF2-40B4-BE49-F238E27FC236}">
              <a16:creationId xmlns:a16="http://schemas.microsoft.com/office/drawing/2014/main" id="{00000000-0008-0000-0600-00006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139700</xdr:rowOff>
    </xdr:from>
    <xdr:to>
      <xdr:col>89</xdr:col>
      <xdr:colOff>177800</xdr:colOff>
      <xdr:row>78</xdr:row>
      <xdr:rowOff>139700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77</xdr:row>
      <xdr:rowOff>168927</xdr:rowOff>
    </xdr:from>
    <xdr:ext cx="53129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914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1" name="公債費グラフ枠">
          <a:extLst>
            <a:ext uri="{FF2B5EF4-FFF2-40B4-BE49-F238E27FC236}">
              <a16:creationId xmlns:a16="http://schemas.microsoft.com/office/drawing/2014/main" id="{00000000-0008-0000-0600-000077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41287</xdr:rowOff>
    </xdr:from>
    <xdr:to>
      <xdr:col>85</xdr:col>
      <xdr:colOff>126364</xdr:colOff>
      <xdr:row>79</xdr:row>
      <xdr:rowOff>39230</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6317595" y="12385687"/>
          <a:ext cx="1269" cy="1198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43057</xdr:rowOff>
    </xdr:from>
    <xdr:ext cx="534377" cy="259045"/>
    <xdr:sp macro="" textlink="">
      <xdr:nvSpPr>
        <xdr:cNvPr id="633" name="公債費最小値テキスト">
          <a:extLst>
            <a:ext uri="{FF2B5EF4-FFF2-40B4-BE49-F238E27FC236}">
              <a16:creationId xmlns:a16="http://schemas.microsoft.com/office/drawing/2014/main" id="{00000000-0008-0000-0600-000079020000}"/>
            </a:ext>
          </a:extLst>
        </xdr:cNvPr>
        <xdr:cNvSpPr txBox="1"/>
      </xdr:nvSpPr>
      <xdr:spPr>
        <a:xfrm>
          <a:off x="16370300" y="13587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39230</xdr:rowOff>
    </xdr:from>
    <xdr:to>
      <xdr:col>86</xdr:col>
      <xdr:colOff>25400</xdr:colOff>
      <xdr:row>79</xdr:row>
      <xdr:rowOff>39230</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6230600" y="13583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159414</xdr:rowOff>
    </xdr:from>
    <xdr:ext cx="534377" cy="259045"/>
    <xdr:sp macro="" textlink="">
      <xdr:nvSpPr>
        <xdr:cNvPr id="635" name="公債費最大値テキスト">
          <a:extLst>
            <a:ext uri="{FF2B5EF4-FFF2-40B4-BE49-F238E27FC236}">
              <a16:creationId xmlns:a16="http://schemas.microsoft.com/office/drawing/2014/main" id="{00000000-0008-0000-0600-00007B020000}"/>
            </a:ext>
          </a:extLst>
        </xdr:cNvPr>
        <xdr:cNvSpPr txBox="1"/>
      </xdr:nvSpPr>
      <xdr:spPr>
        <a:xfrm>
          <a:off x="16370300" y="12160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69,305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72</xdr:row>
      <xdr:rowOff>41287</xdr:rowOff>
    </xdr:from>
    <xdr:to>
      <xdr:col>86</xdr:col>
      <xdr:colOff>25400</xdr:colOff>
      <xdr:row>72</xdr:row>
      <xdr:rowOff>41287</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a:off x="16230600" y="12385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30498</xdr:rowOff>
    </xdr:from>
    <xdr:to>
      <xdr:col>85</xdr:col>
      <xdr:colOff>127000</xdr:colOff>
      <xdr:row>75</xdr:row>
      <xdr:rowOff>32121</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5481300" y="12889248"/>
          <a:ext cx="838200" cy="16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16623</xdr:rowOff>
    </xdr:from>
    <xdr:ext cx="534377" cy="259045"/>
    <xdr:sp macro="" textlink="">
      <xdr:nvSpPr>
        <xdr:cNvPr id="638" name="公債費平均値テキスト">
          <a:extLst>
            <a:ext uri="{FF2B5EF4-FFF2-40B4-BE49-F238E27FC236}">
              <a16:creationId xmlns:a16="http://schemas.microsoft.com/office/drawing/2014/main" id="{00000000-0008-0000-0600-00007E020000}"/>
            </a:ext>
          </a:extLst>
        </xdr:cNvPr>
        <xdr:cNvSpPr txBox="1"/>
      </xdr:nvSpPr>
      <xdr:spPr>
        <a:xfrm>
          <a:off x="16370300" y="130468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38196</xdr:rowOff>
    </xdr:from>
    <xdr:to>
      <xdr:col>85</xdr:col>
      <xdr:colOff>177800</xdr:colOff>
      <xdr:row>76</xdr:row>
      <xdr:rowOff>139796</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6268700" y="13068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23091</xdr:rowOff>
    </xdr:from>
    <xdr:to>
      <xdr:col>81</xdr:col>
      <xdr:colOff>50800</xdr:colOff>
      <xdr:row>75</xdr:row>
      <xdr:rowOff>32121</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a:off x="14592300" y="12881841"/>
          <a:ext cx="889000" cy="9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31659</xdr:rowOff>
    </xdr:from>
    <xdr:to>
      <xdr:col>81</xdr:col>
      <xdr:colOff>101600</xdr:colOff>
      <xdr:row>76</xdr:row>
      <xdr:rowOff>133259</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5430500" y="1306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124386</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14111" y="131545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147038</xdr:rowOff>
    </xdr:from>
    <xdr:to>
      <xdr:col>76</xdr:col>
      <xdr:colOff>114300</xdr:colOff>
      <xdr:row>75</xdr:row>
      <xdr:rowOff>23091</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a:off x="13703300" y="12834338"/>
          <a:ext cx="889000" cy="47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29350</xdr:rowOff>
    </xdr:from>
    <xdr:to>
      <xdr:col>76</xdr:col>
      <xdr:colOff>165100</xdr:colOff>
      <xdr:row>76</xdr:row>
      <xdr:rowOff>130950</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4541500" y="1305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122077</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4325111" y="13152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107993</xdr:rowOff>
    </xdr:from>
    <xdr:to>
      <xdr:col>71</xdr:col>
      <xdr:colOff>177800</xdr:colOff>
      <xdr:row>74</xdr:row>
      <xdr:rowOff>147038</xdr:rowOff>
    </xdr:to>
    <xdr:cxnSp macro="">
      <xdr:nvCxnSpPr>
        <xdr:cNvPr id="646" name="直線コネクタ 645">
          <a:extLst>
            <a:ext uri="{FF2B5EF4-FFF2-40B4-BE49-F238E27FC236}">
              <a16:creationId xmlns:a16="http://schemas.microsoft.com/office/drawing/2014/main" id="{00000000-0008-0000-0600-000086020000}"/>
            </a:ext>
          </a:extLst>
        </xdr:cNvPr>
        <xdr:cNvCxnSpPr/>
      </xdr:nvCxnSpPr>
      <xdr:spPr>
        <a:xfrm>
          <a:off x="12814300" y="12795293"/>
          <a:ext cx="889000" cy="39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32801</xdr:rowOff>
    </xdr:from>
    <xdr:to>
      <xdr:col>72</xdr:col>
      <xdr:colOff>38100</xdr:colOff>
      <xdr:row>76</xdr:row>
      <xdr:rowOff>134401</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3652500" y="13063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125528</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155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49329</xdr:rowOff>
    </xdr:from>
    <xdr:to>
      <xdr:col>67</xdr:col>
      <xdr:colOff>101600</xdr:colOff>
      <xdr:row>76</xdr:row>
      <xdr:rowOff>150929</xdr:rowOff>
    </xdr:to>
    <xdr:sp macro="" textlink="">
      <xdr:nvSpPr>
        <xdr:cNvPr id="649" name="フローチャート: 判断 648">
          <a:extLst>
            <a:ext uri="{FF2B5EF4-FFF2-40B4-BE49-F238E27FC236}">
              <a16:creationId xmlns:a16="http://schemas.microsoft.com/office/drawing/2014/main" id="{00000000-0008-0000-0600-000089020000}"/>
            </a:ext>
          </a:extLst>
        </xdr:cNvPr>
        <xdr:cNvSpPr/>
      </xdr:nvSpPr>
      <xdr:spPr>
        <a:xfrm>
          <a:off x="12763500" y="1307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142056</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1722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151148</xdr:rowOff>
    </xdr:from>
    <xdr:to>
      <xdr:col>85</xdr:col>
      <xdr:colOff>177800</xdr:colOff>
      <xdr:row>75</xdr:row>
      <xdr:rowOff>81298</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6268700" y="1283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2575</xdr:rowOff>
    </xdr:from>
    <xdr:ext cx="534377" cy="259045"/>
    <xdr:sp macro="" textlink="">
      <xdr:nvSpPr>
        <xdr:cNvPr id="657" name="公債費該当値テキスト">
          <a:extLst>
            <a:ext uri="{FF2B5EF4-FFF2-40B4-BE49-F238E27FC236}">
              <a16:creationId xmlns:a16="http://schemas.microsoft.com/office/drawing/2014/main" id="{00000000-0008-0000-0600-000091020000}"/>
            </a:ext>
          </a:extLst>
        </xdr:cNvPr>
        <xdr:cNvSpPr txBox="1"/>
      </xdr:nvSpPr>
      <xdr:spPr>
        <a:xfrm>
          <a:off x="16370300" y="12689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152771</xdr:rowOff>
    </xdr:from>
    <xdr:to>
      <xdr:col>81</xdr:col>
      <xdr:colOff>101600</xdr:colOff>
      <xdr:row>75</xdr:row>
      <xdr:rowOff>82921</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5430500" y="12840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99448</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5214111" y="12615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143741</xdr:rowOff>
    </xdr:from>
    <xdr:to>
      <xdr:col>76</xdr:col>
      <xdr:colOff>165100</xdr:colOff>
      <xdr:row>75</xdr:row>
      <xdr:rowOff>73891</xdr:rowOff>
    </xdr:to>
    <xdr:sp macro="" textlink="">
      <xdr:nvSpPr>
        <xdr:cNvPr id="660" name="楕円 659">
          <a:extLst>
            <a:ext uri="{FF2B5EF4-FFF2-40B4-BE49-F238E27FC236}">
              <a16:creationId xmlns:a16="http://schemas.microsoft.com/office/drawing/2014/main" id="{00000000-0008-0000-0600-000094020000}"/>
            </a:ext>
          </a:extLst>
        </xdr:cNvPr>
        <xdr:cNvSpPr/>
      </xdr:nvSpPr>
      <xdr:spPr>
        <a:xfrm>
          <a:off x="14541500" y="12831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90418</xdr:rowOff>
    </xdr:from>
    <xdr:ext cx="534377" cy="259045"/>
    <xdr:sp macro="" textlink="">
      <xdr:nvSpPr>
        <xdr:cNvPr id="661" name="テキスト ボックス 660">
          <a:extLst>
            <a:ext uri="{FF2B5EF4-FFF2-40B4-BE49-F238E27FC236}">
              <a16:creationId xmlns:a16="http://schemas.microsoft.com/office/drawing/2014/main" id="{00000000-0008-0000-0600-000095020000}"/>
            </a:ext>
          </a:extLst>
        </xdr:cNvPr>
        <xdr:cNvSpPr txBox="1"/>
      </xdr:nvSpPr>
      <xdr:spPr>
        <a:xfrm>
          <a:off x="14325111" y="12606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96238</xdr:rowOff>
    </xdr:from>
    <xdr:to>
      <xdr:col>72</xdr:col>
      <xdr:colOff>38100</xdr:colOff>
      <xdr:row>75</xdr:row>
      <xdr:rowOff>26388</xdr:rowOff>
    </xdr:to>
    <xdr:sp macro="" textlink="">
      <xdr:nvSpPr>
        <xdr:cNvPr id="662" name="楕円 661">
          <a:extLst>
            <a:ext uri="{FF2B5EF4-FFF2-40B4-BE49-F238E27FC236}">
              <a16:creationId xmlns:a16="http://schemas.microsoft.com/office/drawing/2014/main" id="{00000000-0008-0000-0600-000096020000}"/>
            </a:ext>
          </a:extLst>
        </xdr:cNvPr>
        <xdr:cNvSpPr/>
      </xdr:nvSpPr>
      <xdr:spPr>
        <a:xfrm>
          <a:off x="13652500" y="12783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42915</xdr:rowOff>
    </xdr:from>
    <xdr:ext cx="534377" cy="259045"/>
    <xdr:sp macro="" textlink="">
      <xdr:nvSpPr>
        <xdr:cNvPr id="663" name="テキスト ボックス 662">
          <a:extLst>
            <a:ext uri="{FF2B5EF4-FFF2-40B4-BE49-F238E27FC236}">
              <a16:creationId xmlns:a16="http://schemas.microsoft.com/office/drawing/2014/main" id="{00000000-0008-0000-0600-000097020000}"/>
            </a:ext>
          </a:extLst>
        </xdr:cNvPr>
        <xdr:cNvSpPr txBox="1"/>
      </xdr:nvSpPr>
      <xdr:spPr>
        <a:xfrm>
          <a:off x="13436111" y="12558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57193</xdr:rowOff>
    </xdr:from>
    <xdr:to>
      <xdr:col>67</xdr:col>
      <xdr:colOff>101600</xdr:colOff>
      <xdr:row>74</xdr:row>
      <xdr:rowOff>158793</xdr:rowOff>
    </xdr:to>
    <xdr:sp macro="" textlink="">
      <xdr:nvSpPr>
        <xdr:cNvPr id="664" name="楕円 663">
          <a:extLst>
            <a:ext uri="{FF2B5EF4-FFF2-40B4-BE49-F238E27FC236}">
              <a16:creationId xmlns:a16="http://schemas.microsoft.com/office/drawing/2014/main" id="{00000000-0008-0000-0600-000098020000}"/>
            </a:ext>
          </a:extLst>
        </xdr:cNvPr>
        <xdr:cNvSpPr/>
      </xdr:nvSpPr>
      <xdr:spPr>
        <a:xfrm>
          <a:off x="12763500" y="12744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3870</xdr:rowOff>
    </xdr:from>
    <xdr:ext cx="534377" cy="259045"/>
    <xdr:sp macro="" textlink="">
      <xdr:nvSpPr>
        <xdr:cNvPr id="665" name="テキスト ボックス 664">
          <a:extLst>
            <a:ext uri="{FF2B5EF4-FFF2-40B4-BE49-F238E27FC236}">
              <a16:creationId xmlns:a16="http://schemas.microsoft.com/office/drawing/2014/main" id="{00000000-0008-0000-0600-000099020000}"/>
            </a:ext>
          </a:extLst>
        </xdr:cNvPr>
        <xdr:cNvSpPr txBox="1"/>
      </xdr:nvSpPr>
      <xdr:spPr>
        <a:xfrm>
          <a:off x="12547111" y="12519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2" name="正方形/長方形 671">
          <a:extLst>
            <a:ext uri="{FF2B5EF4-FFF2-40B4-BE49-F238E27FC236}">
              <a16:creationId xmlns:a16="http://schemas.microsoft.com/office/drawing/2014/main" id="{00000000-0008-0000-0600-0000A0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3" name="正方形/長方形 672">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8" name="積立金グラフ枠">
          <a:extLst>
            <a:ext uri="{FF2B5EF4-FFF2-40B4-BE49-F238E27FC236}">
              <a16:creationId xmlns:a16="http://schemas.microsoft.com/office/drawing/2014/main" id="{00000000-0008-0000-0600-0000B0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136519</xdr:rowOff>
    </xdr:from>
    <xdr:to>
      <xdr:col>85</xdr:col>
      <xdr:colOff>126364</xdr:colOff>
      <xdr:row>99</xdr:row>
      <xdr:rowOff>17380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6317595" y="15738469"/>
          <a:ext cx="1269" cy="12524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21207</xdr:rowOff>
    </xdr:from>
    <xdr:ext cx="469744" cy="259045"/>
    <xdr:sp macro="" textlink="">
      <xdr:nvSpPr>
        <xdr:cNvPr id="690" name="積立金最小値テキスト">
          <a:extLst>
            <a:ext uri="{FF2B5EF4-FFF2-40B4-BE49-F238E27FC236}">
              <a16:creationId xmlns:a16="http://schemas.microsoft.com/office/drawing/2014/main" id="{00000000-0008-0000-0600-0000B2020000}"/>
            </a:ext>
          </a:extLst>
        </xdr:cNvPr>
        <xdr:cNvSpPr txBox="1"/>
      </xdr:nvSpPr>
      <xdr:spPr>
        <a:xfrm>
          <a:off x="16370300" y="16994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17380</xdr:rowOff>
    </xdr:from>
    <xdr:to>
      <xdr:col>86</xdr:col>
      <xdr:colOff>25400</xdr:colOff>
      <xdr:row>99</xdr:row>
      <xdr:rowOff>17380</xdr:rowOff>
    </xdr:to>
    <xdr:cxnSp macro="">
      <xdr:nvCxnSpPr>
        <xdr:cNvPr id="691" name="直線コネクタ 690">
          <a:extLst>
            <a:ext uri="{FF2B5EF4-FFF2-40B4-BE49-F238E27FC236}">
              <a16:creationId xmlns:a16="http://schemas.microsoft.com/office/drawing/2014/main" id="{00000000-0008-0000-0600-0000B3020000}"/>
            </a:ext>
          </a:extLst>
        </xdr:cNvPr>
        <xdr:cNvCxnSpPr/>
      </xdr:nvCxnSpPr>
      <xdr:spPr>
        <a:xfrm>
          <a:off x="16230600" y="16990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83196</xdr:rowOff>
    </xdr:from>
    <xdr:ext cx="534377" cy="259045"/>
    <xdr:sp macro="" textlink="">
      <xdr:nvSpPr>
        <xdr:cNvPr id="692" name="積立金最大値テキスト">
          <a:extLst>
            <a:ext uri="{FF2B5EF4-FFF2-40B4-BE49-F238E27FC236}">
              <a16:creationId xmlns:a16="http://schemas.microsoft.com/office/drawing/2014/main" id="{00000000-0008-0000-0600-0000B4020000}"/>
            </a:ext>
          </a:extLst>
        </xdr:cNvPr>
        <xdr:cNvSpPr txBox="1"/>
      </xdr:nvSpPr>
      <xdr:spPr>
        <a:xfrm>
          <a:off x="16370300" y="15513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136519</xdr:rowOff>
    </xdr:from>
    <xdr:to>
      <xdr:col>86</xdr:col>
      <xdr:colOff>25400</xdr:colOff>
      <xdr:row>91</xdr:row>
      <xdr:rowOff>136519</xdr:rowOff>
    </xdr:to>
    <xdr:cxnSp macro="">
      <xdr:nvCxnSpPr>
        <xdr:cNvPr id="693" name="直線コネクタ 692">
          <a:extLst>
            <a:ext uri="{FF2B5EF4-FFF2-40B4-BE49-F238E27FC236}">
              <a16:creationId xmlns:a16="http://schemas.microsoft.com/office/drawing/2014/main" id="{00000000-0008-0000-0600-0000B5020000}"/>
            </a:ext>
          </a:extLst>
        </xdr:cNvPr>
        <xdr:cNvCxnSpPr/>
      </xdr:nvCxnSpPr>
      <xdr:spPr>
        <a:xfrm>
          <a:off x="16230600" y="15738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58413</xdr:rowOff>
    </xdr:from>
    <xdr:to>
      <xdr:col>85</xdr:col>
      <xdr:colOff>127000</xdr:colOff>
      <xdr:row>98</xdr:row>
      <xdr:rowOff>149740</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flipV="1">
          <a:off x="15481300" y="16860513"/>
          <a:ext cx="838200" cy="91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121893</xdr:rowOff>
    </xdr:from>
    <xdr:ext cx="534377" cy="259045"/>
    <xdr:sp macro="" textlink="">
      <xdr:nvSpPr>
        <xdr:cNvPr id="695" name="積立金平均値テキスト">
          <a:extLst>
            <a:ext uri="{FF2B5EF4-FFF2-40B4-BE49-F238E27FC236}">
              <a16:creationId xmlns:a16="http://schemas.microsoft.com/office/drawing/2014/main" id="{00000000-0008-0000-0600-0000B7020000}"/>
            </a:ext>
          </a:extLst>
        </xdr:cNvPr>
        <xdr:cNvSpPr txBox="1"/>
      </xdr:nvSpPr>
      <xdr:spPr>
        <a:xfrm>
          <a:off x="16370300" y="1658109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99016</xdr:rowOff>
    </xdr:from>
    <xdr:to>
      <xdr:col>85</xdr:col>
      <xdr:colOff>177800</xdr:colOff>
      <xdr:row>98</xdr:row>
      <xdr:rowOff>29166</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6268700" y="16729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149740</xdr:rowOff>
    </xdr:from>
    <xdr:to>
      <xdr:col>81</xdr:col>
      <xdr:colOff>50800</xdr:colOff>
      <xdr:row>99</xdr:row>
      <xdr:rowOff>19686</xdr:rowOff>
    </xdr:to>
    <xdr:cxnSp macro="">
      <xdr:nvCxnSpPr>
        <xdr:cNvPr id="697" name="直線コネクタ 696">
          <a:extLst>
            <a:ext uri="{FF2B5EF4-FFF2-40B4-BE49-F238E27FC236}">
              <a16:creationId xmlns:a16="http://schemas.microsoft.com/office/drawing/2014/main" id="{00000000-0008-0000-0600-0000B9020000}"/>
            </a:ext>
          </a:extLst>
        </xdr:cNvPr>
        <xdr:cNvCxnSpPr/>
      </xdr:nvCxnSpPr>
      <xdr:spPr>
        <a:xfrm flipV="1">
          <a:off x="14592300" y="16951840"/>
          <a:ext cx="889000" cy="41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118960</xdr:rowOff>
    </xdr:from>
    <xdr:to>
      <xdr:col>81</xdr:col>
      <xdr:colOff>101600</xdr:colOff>
      <xdr:row>98</xdr:row>
      <xdr:rowOff>49110</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5430500" y="1674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65637</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6524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19686</xdr:rowOff>
    </xdr:from>
    <xdr:to>
      <xdr:col>76</xdr:col>
      <xdr:colOff>114300</xdr:colOff>
      <xdr:row>99</xdr:row>
      <xdr:rowOff>20486</xdr:rowOff>
    </xdr:to>
    <xdr:cxnSp macro="">
      <xdr:nvCxnSpPr>
        <xdr:cNvPr id="700" name="直線コネクタ 699">
          <a:extLst>
            <a:ext uri="{FF2B5EF4-FFF2-40B4-BE49-F238E27FC236}">
              <a16:creationId xmlns:a16="http://schemas.microsoft.com/office/drawing/2014/main" id="{00000000-0008-0000-0600-0000BC020000}"/>
            </a:ext>
          </a:extLst>
        </xdr:cNvPr>
        <xdr:cNvCxnSpPr/>
      </xdr:nvCxnSpPr>
      <xdr:spPr>
        <a:xfrm flipV="1">
          <a:off x="13703300" y="16993236"/>
          <a:ext cx="889000" cy="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98310</xdr:rowOff>
    </xdr:from>
    <xdr:to>
      <xdr:col>76</xdr:col>
      <xdr:colOff>165100</xdr:colOff>
      <xdr:row>98</xdr:row>
      <xdr:rowOff>28460</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4541500" y="16728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44987</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4325111" y="16504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20486</xdr:rowOff>
    </xdr:from>
    <xdr:to>
      <xdr:col>71</xdr:col>
      <xdr:colOff>177800</xdr:colOff>
      <xdr:row>99</xdr:row>
      <xdr:rowOff>24391</xdr:rowOff>
    </xdr:to>
    <xdr:cxnSp macro="">
      <xdr:nvCxnSpPr>
        <xdr:cNvPr id="703" name="直線コネクタ 702">
          <a:extLst>
            <a:ext uri="{FF2B5EF4-FFF2-40B4-BE49-F238E27FC236}">
              <a16:creationId xmlns:a16="http://schemas.microsoft.com/office/drawing/2014/main" id="{00000000-0008-0000-0600-0000BF020000}"/>
            </a:ext>
          </a:extLst>
        </xdr:cNvPr>
        <xdr:cNvCxnSpPr/>
      </xdr:nvCxnSpPr>
      <xdr:spPr>
        <a:xfrm flipV="1">
          <a:off x="12814300" y="16994036"/>
          <a:ext cx="889000" cy="3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94520</xdr:rowOff>
    </xdr:from>
    <xdr:to>
      <xdr:col>72</xdr:col>
      <xdr:colOff>38100</xdr:colOff>
      <xdr:row>98</xdr:row>
      <xdr:rowOff>24670</xdr:rowOff>
    </xdr:to>
    <xdr:sp macro="" textlink="">
      <xdr:nvSpPr>
        <xdr:cNvPr id="704" name="フローチャート: 判断 703">
          <a:extLst>
            <a:ext uri="{FF2B5EF4-FFF2-40B4-BE49-F238E27FC236}">
              <a16:creationId xmlns:a16="http://schemas.microsoft.com/office/drawing/2014/main" id="{00000000-0008-0000-0600-0000C0020000}"/>
            </a:ext>
          </a:extLst>
        </xdr:cNvPr>
        <xdr:cNvSpPr/>
      </xdr:nvSpPr>
      <xdr:spPr>
        <a:xfrm>
          <a:off x="13652500" y="16725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41197</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36111" y="16500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20453</xdr:rowOff>
    </xdr:from>
    <xdr:to>
      <xdr:col>67</xdr:col>
      <xdr:colOff>101600</xdr:colOff>
      <xdr:row>98</xdr:row>
      <xdr:rowOff>122053</xdr:rowOff>
    </xdr:to>
    <xdr:sp macro="" textlink="">
      <xdr:nvSpPr>
        <xdr:cNvPr id="706" name="フローチャート: 判断 705">
          <a:extLst>
            <a:ext uri="{FF2B5EF4-FFF2-40B4-BE49-F238E27FC236}">
              <a16:creationId xmlns:a16="http://schemas.microsoft.com/office/drawing/2014/main" id="{00000000-0008-0000-0600-0000C2020000}"/>
            </a:ext>
          </a:extLst>
        </xdr:cNvPr>
        <xdr:cNvSpPr/>
      </xdr:nvSpPr>
      <xdr:spPr>
        <a:xfrm>
          <a:off x="12763500" y="1682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96</xdr:row>
      <xdr:rowOff>138580</xdr:rowOff>
    </xdr:from>
    <xdr:ext cx="469744"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79428" y="16597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7613</xdr:rowOff>
    </xdr:from>
    <xdr:to>
      <xdr:col>85</xdr:col>
      <xdr:colOff>177800</xdr:colOff>
      <xdr:row>98</xdr:row>
      <xdr:rowOff>109213</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6268700" y="16809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157490</xdr:rowOff>
    </xdr:from>
    <xdr:ext cx="469744" cy="259045"/>
    <xdr:sp macro="" textlink="">
      <xdr:nvSpPr>
        <xdr:cNvPr id="714" name="積立金該当値テキスト">
          <a:extLst>
            <a:ext uri="{FF2B5EF4-FFF2-40B4-BE49-F238E27FC236}">
              <a16:creationId xmlns:a16="http://schemas.microsoft.com/office/drawing/2014/main" id="{00000000-0008-0000-0600-0000CA020000}"/>
            </a:ext>
          </a:extLst>
        </xdr:cNvPr>
        <xdr:cNvSpPr txBox="1"/>
      </xdr:nvSpPr>
      <xdr:spPr>
        <a:xfrm>
          <a:off x="16370300" y="16788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98940</xdr:rowOff>
    </xdr:from>
    <xdr:to>
      <xdr:col>81</xdr:col>
      <xdr:colOff>101600</xdr:colOff>
      <xdr:row>99</xdr:row>
      <xdr:rowOff>29090</xdr:rowOff>
    </xdr:to>
    <xdr:sp macro="" textlink="">
      <xdr:nvSpPr>
        <xdr:cNvPr id="715" name="楕円 714">
          <a:extLst>
            <a:ext uri="{FF2B5EF4-FFF2-40B4-BE49-F238E27FC236}">
              <a16:creationId xmlns:a16="http://schemas.microsoft.com/office/drawing/2014/main" id="{00000000-0008-0000-0600-0000CB020000}"/>
            </a:ext>
          </a:extLst>
        </xdr:cNvPr>
        <xdr:cNvSpPr/>
      </xdr:nvSpPr>
      <xdr:spPr>
        <a:xfrm>
          <a:off x="15430500" y="16901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99</xdr:row>
      <xdr:rowOff>20217</xdr:rowOff>
    </xdr:from>
    <xdr:ext cx="469744" cy="259045"/>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5246428" y="16993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140336</xdr:rowOff>
    </xdr:from>
    <xdr:to>
      <xdr:col>76</xdr:col>
      <xdr:colOff>165100</xdr:colOff>
      <xdr:row>99</xdr:row>
      <xdr:rowOff>70486</xdr:rowOff>
    </xdr:to>
    <xdr:sp macro="" textlink="">
      <xdr:nvSpPr>
        <xdr:cNvPr id="717" name="楕円 716">
          <a:extLst>
            <a:ext uri="{FF2B5EF4-FFF2-40B4-BE49-F238E27FC236}">
              <a16:creationId xmlns:a16="http://schemas.microsoft.com/office/drawing/2014/main" id="{00000000-0008-0000-0600-0000CD020000}"/>
            </a:ext>
          </a:extLst>
        </xdr:cNvPr>
        <xdr:cNvSpPr/>
      </xdr:nvSpPr>
      <xdr:spPr>
        <a:xfrm>
          <a:off x="14541500" y="16942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99</xdr:row>
      <xdr:rowOff>61613</xdr:rowOff>
    </xdr:from>
    <xdr:ext cx="469744" cy="259045"/>
    <xdr:sp macro="" textlink="">
      <xdr:nvSpPr>
        <xdr:cNvPr id="718" name="テキスト ボックス 717">
          <a:extLst>
            <a:ext uri="{FF2B5EF4-FFF2-40B4-BE49-F238E27FC236}">
              <a16:creationId xmlns:a16="http://schemas.microsoft.com/office/drawing/2014/main" id="{00000000-0008-0000-0600-0000CE020000}"/>
            </a:ext>
          </a:extLst>
        </xdr:cNvPr>
        <xdr:cNvSpPr txBox="1"/>
      </xdr:nvSpPr>
      <xdr:spPr>
        <a:xfrm>
          <a:off x="14357428" y="17035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141136</xdr:rowOff>
    </xdr:from>
    <xdr:to>
      <xdr:col>72</xdr:col>
      <xdr:colOff>38100</xdr:colOff>
      <xdr:row>99</xdr:row>
      <xdr:rowOff>71286</xdr:rowOff>
    </xdr:to>
    <xdr:sp macro="" textlink="">
      <xdr:nvSpPr>
        <xdr:cNvPr id="719" name="楕円 718">
          <a:extLst>
            <a:ext uri="{FF2B5EF4-FFF2-40B4-BE49-F238E27FC236}">
              <a16:creationId xmlns:a16="http://schemas.microsoft.com/office/drawing/2014/main" id="{00000000-0008-0000-0600-0000CF020000}"/>
            </a:ext>
          </a:extLst>
        </xdr:cNvPr>
        <xdr:cNvSpPr/>
      </xdr:nvSpPr>
      <xdr:spPr>
        <a:xfrm>
          <a:off x="13652500" y="16943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62413</xdr:rowOff>
    </xdr:from>
    <xdr:ext cx="469744" cy="259045"/>
    <xdr:sp macro="" textlink="">
      <xdr:nvSpPr>
        <xdr:cNvPr id="720" name="テキスト ボックス 719">
          <a:extLst>
            <a:ext uri="{FF2B5EF4-FFF2-40B4-BE49-F238E27FC236}">
              <a16:creationId xmlns:a16="http://schemas.microsoft.com/office/drawing/2014/main" id="{00000000-0008-0000-0600-0000D0020000}"/>
            </a:ext>
          </a:extLst>
        </xdr:cNvPr>
        <xdr:cNvSpPr txBox="1"/>
      </xdr:nvSpPr>
      <xdr:spPr>
        <a:xfrm>
          <a:off x="13468428" y="17035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145041</xdr:rowOff>
    </xdr:from>
    <xdr:to>
      <xdr:col>67</xdr:col>
      <xdr:colOff>101600</xdr:colOff>
      <xdr:row>99</xdr:row>
      <xdr:rowOff>75191</xdr:rowOff>
    </xdr:to>
    <xdr:sp macro="" textlink="">
      <xdr:nvSpPr>
        <xdr:cNvPr id="721" name="楕円 720">
          <a:extLst>
            <a:ext uri="{FF2B5EF4-FFF2-40B4-BE49-F238E27FC236}">
              <a16:creationId xmlns:a16="http://schemas.microsoft.com/office/drawing/2014/main" id="{00000000-0008-0000-0600-0000D1020000}"/>
            </a:ext>
          </a:extLst>
        </xdr:cNvPr>
        <xdr:cNvSpPr/>
      </xdr:nvSpPr>
      <xdr:spPr>
        <a:xfrm>
          <a:off x="12763500" y="16947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66318</xdr:rowOff>
    </xdr:from>
    <xdr:ext cx="469744" cy="259045"/>
    <xdr:sp macro="" textlink="">
      <xdr:nvSpPr>
        <xdr:cNvPr id="722" name="テキスト ボックス 721">
          <a:extLst>
            <a:ext uri="{FF2B5EF4-FFF2-40B4-BE49-F238E27FC236}">
              <a16:creationId xmlns:a16="http://schemas.microsoft.com/office/drawing/2014/main" id="{00000000-0008-0000-0600-0000D2020000}"/>
            </a:ext>
          </a:extLst>
        </xdr:cNvPr>
        <xdr:cNvSpPr txBox="1"/>
      </xdr:nvSpPr>
      <xdr:spPr>
        <a:xfrm>
          <a:off x="12579428" y="17039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9" name="正方形/長方形 728">
          <a:extLst>
            <a:ext uri="{FF2B5EF4-FFF2-40B4-BE49-F238E27FC236}">
              <a16:creationId xmlns:a16="http://schemas.microsoft.com/office/drawing/2014/main" id="{00000000-0008-0000-0600-0000D9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0" name="正方形/長方形 729">
          <a:extLst>
            <a:ext uri="{FF2B5EF4-FFF2-40B4-BE49-F238E27FC236}">
              <a16:creationId xmlns:a16="http://schemas.microsoft.com/office/drawing/2014/main" id="{00000000-0008-0000-0600-0000DA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3" name="投資及び出資金グラフ枠">
          <a:extLst>
            <a:ext uri="{FF2B5EF4-FFF2-40B4-BE49-F238E27FC236}">
              <a16:creationId xmlns:a16="http://schemas.microsoft.com/office/drawing/2014/main" id="{00000000-0008-0000-0600-0000E7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22885</xdr:rowOff>
    </xdr:from>
    <xdr:to>
      <xdr:col>116</xdr:col>
      <xdr:colOff>62864</xdr:colOff>
      <xdr:row>38</xdr:row>
      <xdr:rowOff>139700</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flipV="1">
          <a:off x="22159595" y="5166385"/>
          <a:ext cx="1269" cy="1488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5" name="投資及び出資金最小値テキスト">
          <a:extLst>
            <a:ext uri="{FF2B5EF4-FFF2-40B4-BE49-F238E27FC236}">
              <a16:creationId xmlns:a16="http://schemas.microsoft.com/office/drawing/2014/main" id="{00000000-0008-0000-0600-0000E9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141012</xdr:rowOff>
    </xdr:from>
    <xdr:ext cx="469744" cy="259045"/>
    <xdr:sp macro="" textlink="">
      <xdr:nvSpPr>
        <xdr:cNvPr id="747" name="投資及び出資金最大値テキスト">
          <a:extLst>
            <a:ext uri="{FF2B5EF4-FFF2-40B4-BE49-F238E27FC236}">
              <a16:creationId xmlns:a16="http://schemas.microsoft.com/office/drawing/2014/main" id="{00000000-0008-0000-0600-0000EB020000}"/>
            </a:ext>
          </a:extLst>
        </xdr:cNvPr>
        <xdr:cNvSpPr txBox="1"/>
      </xdr:nvSpPr>
      <xdr:spPr>
        <a:xfrm>
          <a:off x="22212300" y="4941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22885</xdr:rowOff>
    </xdr:from>
    <xdr:to>
      <xdr:col>116</xdr:col>
      <xdr:colOff>152400</xdr:colOff>
      <xdr:row>30</xdr:row>
      <xdr:rowOff>22885</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22072600" y="516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51884</xdr:rowOff>
    </xdr:from>
    <xdr:ext cx="469744" cy="259045"/>
    <xdr:sp macro="" textlink="">
      <xdr:nvSpPr>
        <xdr:cNvPr id="750" name="投資及び出資金平均値テキスト">
          <a:extLst>
            <a:ext uri="{FF2B5EF4-FFF2-40B4-BE49-F238E27FC236}">
              <a16:creationId xmlns:a16="http://schemas.microsoft.com/office/drawing/2014/main" id="{00000000-0008-0000-0600-0000EE020000}"/>
            </a:ext>
          </a:extLst>
        </xdr:cNvPr>
        <xdr:cNvSpPr txBox="1"/>
      </xdr:nvSpPr>
      <xdr:spPr>
        <a:xfrm>
          <a:off x="22212300" y="60526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29007</xdr:rowOff>
    </xdr:from>
    <xdr:to>
      <xdr:col>116</xdr:col>
      <xdr:colOff>114300</xdr:colOff>
      <xdr:row>36</xdr:row>
      <xdr:rowOff>130607</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22110700" y="6201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2" name="直線コネクタ 751">
          <a:extLst>
            <a:ext uri="{FF2B5EF4-FFF2-40B4-BE49-F238E27FC236}">
              <a16:creationId xmlns:a16="http://schemas.microsoft.com/office/drawing/2014/main" id="{00000000-0008-0000-0600-0000F0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5004</xdr:rowOff>
    </xdr:from>
    <xdr:to>
      <xdr:col>112</xdr:col>
      <xdr:colOff>38100</xdr:colOff>
      <xdr:row>36</xdr:row>
      <xdr:rowOff>106604</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21272500" y="6177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34</xdr:row>
      <xdr:rowOff>123131</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088428" y="59524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5" name="直線コネクタ 754">
          <a:extLst>
            <a:ext uri="{FF2B5EF4-FFF2-40B4-BE49-F238E27FC236}">
              <a16:creationId xmlns:a16="http://schemas.microsoft.com/office/drawing/2014/main" id="{00000000-0008-0000-0600-0000F3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35</xdr:row>
      <xdr:rowOff>160909</xdr:rowOff>
    </xdr:from>
    <xdr:to>
      <xdr:col>107</xdr:col>
      <xdr:colOff>101600</xdr:colOff>
      <xdr:row>36</xdr:row>
      <xdr:rowOff>91059</xdr:rowOff>
    </xdr:to>
    <xdr:sp macro="" textlink="">
      <xdr:nvSpPr>
        <xdr:cNvPr id="756" name="フローチャート: 判断 755">
          <a:extLst>
            <a:ext uri="{FF2B5EF4-FFF2-40B4-BE49-F238E27FC236}">
              <a16:creationId xmlns:a16="http://schemas.microsoft.com/office/drawing/2014/main" id="{00000000-0008-0000-0600-0000F4020000}"/>
            </a:ext>
          </a:extLst>
        </xdr:cNvPr>
        <xdr:cNvSpPr/>
      </xdr:nvSpPr>
      <xdr:spPr>
        <a:xfrm>
          <a:off x="20383500" y="6161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107586</xdr:rowOff>
    </xdr:from>
    <xdr:ext cx="469744"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199428" y="5936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8" name="直線コネクタ 757">
          <a:extLst>
            <a:ext uri="{FF2B5EF4-FFF2-40B4-BE49-F238E27FC236}">
              <a16:creationId xmlns:a16="http://schemas.microsoft.com/office/drawing/2014/main" id="{00000000-0008-0000-0600-0000F6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35</xdr:row>
      <xdr:rowOff>163881</xdr:rowOff>
    </xdr:from>
    <xdr:to>
      <xdr:col>102</xdr:col>
      <xdr:colOff>165100</xdr:colOff>
      <xdr:row>36</xdr:row>
      <xdr:rowOff>94031</xdr:rowOff>
    </xdr:to>
    <xdr:sp macro="" textlink="">
      <xdr:nvSpPr>
        <xdr:cNvPr id="759" name="フローチャート: 判断 758">
          <a:extLst>
            <a:ext uri="{FF2B5EF4-FFF2-40B4-BE49-F238E27FC236}">
              <a16:creationId xmlns:a16="http://schemas.microsoft.com/office/drawing/2014/main" id="{00000000-0008-0000-0600-0000F7020000}"/>
            </a:ext>
          </a:extLst>
        </xdr:cNvPr>
        <xdr:cNvSpPr/>
      </xdr:nvSpPr>
      <xdr:spPr>
        <a:xfrm>
          <a:off x="19494500" y="6164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34</xdr:row>
      <xdr:rowOff>110558</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9310428" y="5939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164567</xdr:rowOff>
    </xdr:from>
    <xdr:to>
      <xdr:col>98</xdr:col>
      <xdr:colOff>38100</xdr:colOff>
      <xdr:row>36</xdr:row>
      <xdr:rowOff>94717</xdr:rowOff>
    </xdr:to>
    <xdr:sp macro="" textlink="">
      <xdr:nvSpPr>
        <xdr:cNvPr id="761" name="フローチャート: 判断 760">
          <a:extLst>
            <a:ext uri="{FF2B5EF4-FFF2-40B4-BE49-F238E27FC236}">
              <a16:creationId xmlns:a16="http://schemas.microsoft.com/office/drawing/2014/main" id="{00000000-0008-0000-0600-0000F9020000}"/>
            </a:ext>
          </a:extLst>
        </xdr:cNvPr>
        <xdr:cNvSpPr/>
      </xdr:nvSpPr>
      <xdr:spPr>
        <a:xfrm>
          <a:off x="18605500" y="61653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111244</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421428" y="5940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69" name="投資及び出資金該当値テキスト">
          <a:extLst>
            <a:ext uri="{FF2B5EF4-FFF2-40B4-BE49-F238E27FC236}">
              <a16:creationId xmlns:a16="http://schemas.microsoft.com/office/drawing/2014/main" id="{00000000-0008-0000-0600-00000103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4" name="楕円 773">
          <a:extLst>
            <a:ext uri="{FF2B5EF4-FFF2-40B4-BE49-F238E27FC236}">
              <a16:creationId xmlns:a16="http://schemas.microsoft.com/office/drawing/2014/main" id="{00000000-0008-0000-0600-000006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6" name="楕円 775">
          <a:extLst>
            <a:ext uri="{FF2B5EF4-FFF2-40B4-BE49-F238E27FC236}">
              <a16:creationId xmlns:a16="http://schemas.microsoft.com/office/drawing/2014/main" id="{00000000-0008-0000-0600-000008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7" name="テキスト ボックス 776">
          <a:extLst>
            <a:ext uri="{FF2B5EF4-FFF2-40B4-BE49-F238E27FC236}">
              <a16:creationId xmlns:a16="http://schemas.microsoft.com/office/drawing/2014/main" id="{00000000-0008-0000-0600-000009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5" name="正方形/長方形 784">
          <a:extLst>
            <a:ext uri="{FF2B5EF4-FFF2-40B4-BE49-F238E27FC236}">
              <a16:creationId xmlns:a16="http://schemas.microsoft.com/office/drawing/2014/main" id="{00000000-0008-0000-0600-000011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0" name="貸付金グラフ枠">
          <a:extLst>
            <a:ext uri="{FF2B5EF4-FFF2-40B4-BE49-F238E27FC236}">
              <a16:creationId xmlns:a16="http://schemas.microsoft.com/office/drawing/2014/main" id="{00000000-0008-0000-0600-00002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155092</xdr:rowOff>
    </xdr:from>
    <xdr:to>
      <xdr:col>116</xdr:col>
      <xdr:colOff>62864</xdr:colOff>
      <xdr:row>59</xdr:row>
      <xdr:rowOff>44241</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flipV="1">
          <a:off x="22159595" y="8899042"/>
          <a:ext cx="1269" cy="12607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48068</xdr:rowOff>
    </xdr:from>
    <xdr:ext cx="313932" cy="259045"/>
    <xdr:sp macro="" textlink="">
      <xdr:nvSpPr>
        <xdr:cNvPr id="802" name="貸付金最小値テキスト">
          <a:extLst>
            <a:ext uri="{FF2B5EF4-FFF2-40B4-BE49-F238E27FC236}">
              <a16:creationId xmlns:a16="http://schemas.microsoft.com/office/drawing/2014/main" id="{00000000-0008-0000-0600-000022030000}"/>
            </a:ext>
          </a:extLst>
        </xdr:cNvPr>
        <xdr:cNvSpPr txBox="1"/>
      </xdr:nvSpPr>
      <xdr:spPr>
        <a:xfrm>
          <a:off x="22212300" y="1016361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44241</xdr:rowOff>
    </xdr:from>
    <xdr:to>
      <xdr:col>116</xdr:col>
      <xdr:colOff>152400</xdr:colOff>
      <xdr:row>59</xdr:row>
      <xdr:rowOff>44241</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2072600" y="10159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101769</xdr:rowOff>
    </xdr:from>
    <xdr:ext cx="534377" cy="259045"/>
    <xdr:sp macro="" textlink="">
      <xdr:nvSpPr>
        <xdr:cNvPr id="804" name="貸付金最大値テキスト">
          <a:extLst>
            <a:ext uri="{FF2B5EF4-FFF2-40B4-BE49-F238E27FC236}">
              <a16:creationId xmlns:a16="http://schemas.microsoft.com/office/drawing/2014/main" id="{00000000-0008-0000-0600-000024030000}"/>
            </a:ext>
          </a:extLst>
        </xdr:cNvPr>
        <xdr:cNvSpPr txBox="1"/>
      </xdr:nvSpPr>
      <xdr:spPr>
        <a:xfrm>
          <a:off x="22212300" y="8674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155092</xdr:rowOff>
    </xdr:from>
    <xdr:to>
      <xdr:col>116</xdr:col>
      <xdr:colOff>152400</xdr:colOff>
      <xdr:row>51</xdr:row>
      <xdr:rowOff>155092</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2072600" y="88990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13951</xdr:rowOff>
    </xdr:from>
    <xdr:to>
      <xdr:col>116</xdr:col>
      <xdr:colOff>63500</xdr:colOff>
      <xdr:row>59</xdr:row>
      <xdr:rowOff>28619</xdr:rowOff>
    </xdr:to>
    <xdr:cxnSp macro="">
      <xdr:nvCxnSpPr>
        <xdr:cNvPr id="806" name="直線コネクタ 805">
          <a:extLst>
            <a:ext uri="{FF2B5EF4-FFF2-40B4-BE49-F238E27FC236}">
              <a16:creationId xmlns:a16="http://schemas.microsoft.com/office/drawing/2014/main" id="{00000000-0008-0000-0600-000026030000}"/>
            </a:ext>
          </a:extLst>
        </xdr:cNvPr>
        <xdr:cNvCxnSpPr/>
      </xdr:nvCxnSpPr>
      <xdr:spPr>
        <a:xfrm>
          <a:off x="21323300" y="10129501"/>
          <a:ext cx="838200" cy="14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56380</xdr:rowOff>
    </xdr:from>
    <xdr:ext cx="469744" cy="259045"/>
    <xdr:sp macro="" textlink="">
      <xdr:nvSpPr>
        <xdr:cNvPr id="807" name="貸付金平均値テキスト">
          <a:extLst>
            <a:ext uri="{FF2B5EF4-FFF2-40B4-BE49-F238E27FC236}">
              <a16:creationId xmlns:a16="http://schemas.microsoft.com/office/drawing/2014/main" id="{00000000-0008-0000-0600-000027030000}"/>
            </a:ext>
          </a:extLst>
        </xdr:cNvPr>
        <xdr:cNvSpPr txBox="1"/>
      </xdr:nvSpPr>
      <xdr:spPr>
        <a:xfrm>
          <a:off x="22212300" y="982903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33503</xdr:rowOff>
    </xdr:from>
    <xdr:to>
      <xdr:col>116</xdr:col>
      <xdr:colOff>114300</xdr:colOff>
      <xdr:row>58</xdr:row>
      <xdr:rowOff>135103</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2110700" y="9977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13951</xdr:rowOff>
    </xdr:from>
    <xdr:to>
      <xdr:col>111</xdr:col>
      <xdr:colOff>177800</xdr:colOff>
      <xdr:row>59</xdr:row>
      <xdr:rowOff>14294</xdr:rowOff>
    </xdr:to>
    <xdr:cxnSp macro="">
      <xdr:nvCxnSpPr>
        <xdr:cNvPr id="809" name="直線コネクタ 808">
          <a:extLst>
            <a:ext uri="{FF2B5EF4-FFF2-40B4-BE49-F238E27FC236}">
              <a16:creationId xmlns:a16="http://schemas.microsoft.com/office/drawing/2014/main" id="{00000000-0008-0000-0600-000029030000}"/>
            </a:ext>
          </a:extLst>
        </xdr:cNvPr>
        <xdr:cNvCxnSpPr/>
      </xdr:nvCxnSpPr>
      <xdr:spPr>
        <a:xfrm flipV="1">
          <a:off x="20434300" y="10129501"/>
          <a:ext cx="889000" cy="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22320</xdr:rowOff>
    </xdr:from>
    <xdr:to>
      <xdr:col>112</xdr:col>
      <xdr:colOff>38100</xdr:colOff>
      <xdr:row>58</xdr:row>
      <xdr:rowOff>123920</xdr:rowOff>
    </xdr:to>
    <xdr:sp macro="" textlink="">
      <xdr:nvSpPr>
        <xdr:cNvPr id="810" name="フローチャート: 判断 809">
          <a:extLst>
            <a:ext uri="{FF2B5EF4-FFF2-40B4-BE49-F238E27FC236}">
              <a16:creationId xmlns:a16="http://schemas.microsoft.com/office/drawing/2014/main" id="{00000000-0008-0000-0600-00002A030000}"/>
            </a:ext>
          </a:extLst>
        </xdr:cNvPr>
        <xdr:cNvSpPr/>
      </xdr:nvSpPr>
      <xdr:spPr>
        <a:xfrm>
          <a:off x="21272500" y="99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140447</xdr:rowOff>
    </xdr:from>
    <xdr:ext cx="469744"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088428" y="9741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14294</xdr:rowOff>
    </xdr:from>
    <xdr:to>
      <xdr:col>107</xdr:col>
      <xdr:colOff>50800</xdr:colOff>
      <xdr:row>59</xdr:row>
      <xdr:rowOff>19094</xdr:rowOff>
    </xdr:to>
    <xdr:cxnSp macro="">
      <xdr:nvCxnSpPr>
        <xdr:cNvPr id="812" name="直線コネクタ 811">
          <a:extLst>
            <a:ext uri="{FF2B5EF4-FFF2-40B4-BE49-F238E27FC236}">
              <a16:creationId xmlns:a16="http://schemas.microsoft.com/office/drawing/2014/main" id="{00000000-0008-0000-0600-00002C030000}"/>
            </a:ext>
          </a:extLst>
        </xdr:cNvPr>
        <xdr:cNvCxnSpPr/>
      </xdr:nvCxnSpPr>
      <xdr:spPr>
        <a:xfrm flipV="1">
          <a:off x="19545300" y="10129844"/>
          <a:ext cx="889000" cy="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21768</xdr:rowOff>
    </xdr:from>
    <xdr:to>
      <xdr:col>107</xdr:col>
      <xdr:colOff>101600</xdr:colOff>
      <xdr:row>58</xdr:row>
      <xdr:rowOff>123368</xdr:rowOff>
    </xdr:to>
    <xdr:sp macro="" textlink="">
      <xdr:nvSpPr>
        <xdr:cNvPr id="813" name="フローチャート: 判断 812">
          <a:extLst>
            <a:ext uri="{FF2B5EF4-FFF2-40B4-BE49-F238E27FC236}">
              <a16:creationId xmlns:a16="http://schemas.microsoft.com/office/drawing/2014/main" id="{00000000-0008-0000-0600-00002D030000}"/>
            </a:ext>
          </a:extLst>
        </xdr:cNvPr>
        <xdr:cNvSpPr/>
      </xdr:nvSpPr>
      <xdr:spPr>
        <a:xfrm>
          <a:off x="20383500" y="9965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139895</xdr:rowOff>
    </xdr:from>
    <xdr:ext cx="469744"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0199428" y="9741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132385</xdr:rowOff>
    </xdr:from>
    <xdr:to>
      <xdr:col>102</xdr:col>
      <xdr:colOff>114300</xdr:colOff>
      <xdr:row>59</xdr:row>
      <xdr:rowOff>19094</xdr:rowOff>
    </xdr:to>
    <xdr:cxnSp macro="">
      <xdr:nvCxnSpPr>
        <xdr:cNvPr id="815" name="直線コネクタ 814">
          <a:extLst>
            <a:ext uri="{FF2B5EF4-FFF2-40B4-BE49-F238E27FC236}">
              <a16:creationId xmlns:a16="http://schemas.microsoft.com/office/drawing/2014/main" id="{00000000-0008-0000-0600-00002F030000}"/>
            </a:ext>
          </a:extLst>
        </xdr:cNvPr>
        <xdr:cNvCxnSpPr/>
      </xdr:nvCxnSpPr>
      <xdr:spPr>
        <a:xfrm>
          <a:off x="18656300" y="10076485"/>
          <a:ext cx="889000" cy="58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9481</xdr:rowOff>
    </xdr:from>
    <xdr:to>
      <xdr:col>102</xdr:col>
      <xdr:colOff>165100</xdr:colOff>
      <xdr:row>58</xdr:row>
      <xdr:rowOff>111081</xdr:rowOff>
    </xdr:to>
    <xdr:sp macro="" textlink="">
      <xdr:nvSpPr>
        <xdr:cNvPr id="816" name="フローチャート: 判断 815">
          <a:extLst>
            <a:ext uri="{FF2B5EF4-FFF2-40B4-BE49-F238E27FC236}">
              <a16:creationId xmlns:a16="http://schemas.microsoft.com/office/drawing/2014/main" id="{00000000-0008-0000-0600-000030030000}"/>
            </a:ext>
          </a:extLst>
        </xdr:cNvPr>
        <xdr:cNvSpPr/>
      </xdr:nvSpPr>
      <xdr:spPr>
        <a:xfrm>
          <a:off x="19494500" y="9953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127608</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9310428" y="9728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160547</xdr:rowOff>
    </xdr:from>
    <xdr:to>
      <xdr:col>98</xdr:col>
      <xdr:colOff>38100</xdr:colOff>
      <xdr:row>58</xdr:row>
      <xdr:rowOff>90697</xdr:rowOff>
    </xdr:to>
    <xdr:sp macro="" textlink="">
      <xdr:nvSpPr>
        <xdr:cNvPr id="818" name="フローチャート: 判断 817">
          <a:extLst>
            <a:ext uri="{FF2B5EF4-FFF2-40B4-BE49-F238E27FC236}">
              <a16:creationId xmlns:a16="http://schemas.microsoft.com/office/drawing/2014/main" id="{00000000-0008-0000-0600-000032030000}"/>
            </a:ext>
          </a:extLst>
        </xdr:cNvPr>
        <xdr:cNvSpPr/>
      </xdr:nvSpPr>
      <xdr:spPr>
        <a:xfrm>
          <a:off x="18605500" y="993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107224</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421428" y="9708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149269</xdr:rowOff>
    </xdr:from>
    <xdr:to>
      <xdr:col>116</xdr:col>
      <xdr:colOff>114300</xdr:colOff>
      <xdr:row>59</xdr:row>
      <xdr:rowOff>79419</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2110700" y="10093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64196</xdr:rowOff>
    </xdr:from>
    <xdr:ext cx="378565" cy="259045"/>
    <xdr:sp macro="" textlink="">
      <xdr:nvSpPr>
        <xdr:cNvPr id="826" name="貸付金該当値テキスト">
          <a:extLst>
            <a:ext uri="{FF2B5EF4-FFF2-40B4-BE49-F238E27FC236}">
              <a16:creationId xmlns:a16="http://schemas.microsoft.com/office/drawing/2014/main" id="{00000000-0008-0000-0600-00003A030000}"/>
            </a:ext>
          </a:extLst>
        </xdr:cNvPr>
        <xdr:cNvSpPr txBox="1"/>
      </xdr:nvSpPr>
      <xdr:spPr>
        <a:xfrm>
          <a:off x="22212300" y="100082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134601</xdr:rowOff>
    </xdr:from>
    <xdr:to>
      <xdr:col>112</xdr:col>
      <xdr:colOff>38100</xdr:colOff>
      <xdr:row>59</xdr:row>
      <xdr:rowOff>64751</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21272500" y="10078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55878</xdr:rowOff>
    </xdr:from>
    <xdr:ext cx="469744"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21088428" y="10171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134944</xdr:rowOff>
    </xdr:from>
    <xdr:to>
      <xdr:col>107</xdr:col>
      <xdr:colOff>101600</xdr:colOff>
      <xdr:row>59</xdr:row>
      <xdr:rowOff>65094</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20383500" y="10079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56221</xdr:rowOff>
    </xdr:from>
    <xdr:ext cx="469744"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20199428" y="10171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139744</xdr:rowOff>
    </xdr:from>
    <xdr:to>
      <xdr:col>102</xdr:col>
      <xdr:colOff>165100</xdr:colOff>
      <xdr:row>59</xdr:row>
      <xdr:rowOff>69894</xdr:rowOff>
    </xdr:to>
    <xdr:sp macro="" textlink="">
      <xdr:nvSpPr>
        <xdr:cNvPr id="831" name="楕円 830">
          <a:extLst>
            <a:ext uri="{FF2B5EF4-FFF2-40B4-BE49-F238E27FC236}">
              <a16:creationId xmlns:a16="http://schemas.microsoft.com/office/drawing/2014/main" id="{00000000-0008-0000-0600-00003F030000}"/>
            </a:ext>
          </a:extLst>
        </xdr:cNvPr>
        <xdr:cNvSpPr/>
      </xdr:nvSpPr>
      <xdr:spPr>
        <a:xfrm>
          <a:off x="19494500" y="10083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61021</xdr:rowOff>
    </xdr:from>
    <xdr:ext cx="469744"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9310428" y="10176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81585</xdr:rowOff>
    </xdr:from>
    <xdr:to>
      <xdr:col>98</xdr:col>
      <xdr:colOff>38100</xdr:colOff>
      <xdr:row>59</xdr:row>
      <xdr:rowOff>11735</xdr:rowOff>
    </xdr:to>
    <xdr:sp macro="" textlink="">
      <xdr:nvSpPr>
        <xdr:cNvPr id="833" name="楕円 832">
          <a:extLst>
            <a:ext uri="{FF2B5EF4-FFF2-40B4-BE49-F238E27FC236}">
              <a16:creationId xmlns:a16="http://schemas.microsoft.com/office/drawing/2014/main" id="{00000000-0008-0000-0600-000041030000}"/>
            </a:ext>
          </a:extLst>
        </xdr:cNvPr>
        <xdr:cNvSpPr/>
      </xdr:nvSpPr>
      <xdr:spPr>
        <a:xfrm>
          <a:off x="18605500" y="10025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2862</xdr:rowOff>
    </xdr:from>
    <xdr:ext cx="469744"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421428" y="10118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2" name="正方形/長方形 841">
          <a:extLst>
            <a:ext uri="{FF2B5EF4-FFF2-40B4-BE49-F238E27FC236}">
              <a16:creationId xmlns:a16="http://schemas.microsoft.com/office/drawing/2014/main" id="{00000000-0008-0000-0600-00004A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8" name="繰出金グラフ枠">
          <a:extLst>
            <a:ext uri="{FF2B5EF4-FFF2-40B4-BE49-F238E27FC236}">
              <a16:creationId xmlns:a16="http://schemas.microsoft.com/office/drawing/2014/main" id="{00000000-0008-0000-0600-00005A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150140</xdr:rowOff>
    </xdr:from>
    <xdr:to>
      <xdr:col>116</xdr:col>
      <xdr:colOff>62864</xdr:colOff>
      <xdr:row>78</xdr:row>
      <xdr:rowOff>38658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22159595" y="12151640"/>
          <a:ext cx="1269" cy="12601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42485</xdr:rowOff>
    </xdr:from>
    <xdr:ext cx="534377" cy="259045"/>
    <xdr:sp macro="" textlink="">
      <xdr:nvSpPr>
        <xdr:cNvPr id="860" name="繰出金最小値テキスト">
          <a:extLst>
            <a:ext uri="{FF2B5EF4-FFF2-40B4-BE49-F238E27FC236}">
              <a16:creationId xmlns:a16="http://schemas.microsoft.com/office/drawing/2014/main" id="{00000000-0008-0000-0600-00005C030000}"/>
            </a:ext>
          </a:extLst>
        </xdr:cNvPr>
        <xdr:cNvSpPr txBox="1"/>
      </xdr:nvSpPr>
      <xdr:spPr>
        <a:xfrm>
          <a:off x="22212300" y="13415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38658</xdr:rowOff>
    </xdr:from>
    <xdr:to>
      <xdr:col>116</xdr:col>
      <xdr:colOff>152400</xdr:colOff>
      <xdr:row>78</xdr:row>
      <xdr:rowOff>38658</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a:off x="22072600" y="13411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96817</xdr:rowOff>
    </xdr:from>
    <xdr:ext cx="534377" cy="259045"/>
    <xdr:sp macro="" textlink="">
      <xdr:nvSpPr>
        <xdr:cNvPr id="862" name="繰出金最大値テキスト">
          <a:extLst>
            <a:ext uri="{FF2B5EF4-FFF2-40B4-BE49-F238E27FC236}">
              <a16:creationId xmlns:a16="http://schemas.microsoft.com/office/drawing/2014/main" id="{00000000-0008-0000-0600-00005E030000}"/>
            </a:ext>
          </a:extLst>
        </xdr:cNvPr>
        <xdr:cNvSpPr txBox="1"/>
      </xdr:nvSpPr>
      <xdr:spPr>
        <a:xfrm>
          <a:off x="22212300" y="119268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150140</xdr:rowOff>
    </xdr:from>
    <xdr:to>
      <xdr:col>116</xdr:col>
      <xdr:colOff>152400</xdr:colOff>
      <xdr:row>70</xdr:row>
      <xdr:rowOff>150140</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a:off x="22072600" y="12151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96342</xdr:rowOff>
    </xdr:from>
    <xdr:to>
      <xdr:col>116</xdr:col>
      <xdr:colOff>63500</xdr:colOff>
      <xdr:row>73</xdr:row>
      <xdr:rowOff>155245</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21323300" y="12612192"/>
          <a:ext cx="838200" cy="58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64126</xdr:rowOff>
    </xdr:from>
    <xdr:ext cx="534377" cy="259045"/>
    <xdr:sp macro="" textlink="">
      <xdr:nvSpPr>
        <xdr:cNvPr id="865" name="繰出金平均値テキスト">
          <a:extLst>
            <a:ext uri="{FF2B5EF4-FFF2-40B4-BE49-F238E27FC236}">
              <a16:creationId xmlns:a16="http://schemas.microsoft.com/office/drawing/2014/main" id="{00000000-0008-0000-0600-000061030000}"/>
            </a:ext>
          </a:extLst>
        </xdr:cNvPr>
        <xdr:cNvSpPr txBox="1"/>
      </xdr:nvSpPr>
      <xdr:spPr>
        <a:xfrm>
          <a:off x="22212300" y="12751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85699</xdr:rowOff>
    </xdr:from>
    <xdr:to>
      <xdr:col>116</xdr:col>
      <xdr:colOff>114300</xdr:colOff>
      <xdr:row>75</xdr:row>
      <xdr:rowOff>15849</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2110700" y="12772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155245</xdr:rowOff>
    </xdr:from>
    <xdr:to>
      <xdr:col>111</xdr:col>
      <xdr:colOff>177800</xdr:colOff>
      <xdr:row>74</xdr:row>
      <xdr:rowOff>22161</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flipV="1">
          <a:off x="20434300" y="12671095"/>
          <a:ext cx="889000" cy="38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126429</xdr:rowOff>
    </xdr:from>
    <xdr:to>
      <xdr:col>112</xdr:col>
      <xdr:colOff>38100</xdr:colOff>
      <xdr:row>75</xdr:row>
      <xdr:rowOff>56579</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21272500" y="12813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47706</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056111" y="12906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22161</xdr:rowOff>
    </xdr:from>
    <xdr:to>
      <xdr:col>107</xdr:col>
      <xdr:colOff>50800</xdr:colOff>
      <xdr:row>74</xdr:row>
      <xdr:rowOff>52260</xdr:rowOff>
    </xdr:to>
    <xdr:cxnSp macro="">
      <xdr:nvCxnSpPr>
        <xdr:cNvPr id="870" name="直線コネクタ 869">
          <a:extLst>
            <a:ext uri="{FF2B5EF4-FFF2-40B4-BE49-F238E27FC236}">
              <a16:creationId xmlns:a16="http://schemas.microsoft.com/office/drawing/2014/main" id="{00000000-0008-0000-0600-000066030000}"/>
            </a:ext>
          </a:extLst>
        </xdr:cNvPr>
        <xdr:cNvCxnSpPr/>
      </xdr:nvCxnSpPr>
      <xdr:spPr>
        <a:xfrm flipV="1">
          <a:off x="19545300" y="12709461"/>
          <a:ext cx="889000" cy="30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14605</xdr:rowOff>
    </xdr:from>
    <xdr:to>
      <xdr:col>107</xdr:col>
      <xdr:colOff>101600</xdr:colOff>
      <xdr:row>75</xdr:row>
      <xdr:rowOff>116205</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20383500" y="1287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107332</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167111" y="12966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52260</xdr:rowOff>
    </xdr:from>
    <xdr:to>
      <xdr:col>102</xdr:col>
      <xdr:colOff>114300</xdr:colOff>
      <xdr:row>74</xdr:row>
      <xdr:rowOff>75578</xdr:rowOff>
    </xdr:to>
    <xdr:cxnSp macro="">
      <xdr:nvCxnSpPr>
        <xdr:cNvPr id="873" name="直線コネクタ 872">
          <a:extLst>
            <a:ext uri="{FF2B5EF4-FFF2-40B4-BE49-F238E27FC236}">
              <a16:creationId xmlns:a16="http://schemas.microsoft.com/office/drawing/2014/main" id="{00000000-0008-0000-0600-000069030000}"/>
            </a:ext>
          </a:extLst>
        </xdr:cNvPr>
        <xdr:cNvCxnSpPr/>
      </xdr:nvCxnSpPr>
      <xdr:spPr>
        <a:xfrm flipV="1">
          <a:off x="18656300" y="12739560"/>
          <a:ext cx="889000" cy="233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47142</xdr:rowOff>
    </xdr:from>
    <xdr:to>
      <xdr:col>102</xdr:col>
      <xdr:colOff>165100</xdr:colOff>
      <xdr:row>75</xdr:row>
      <xdr:rowOff>148741</xdr:rowOff>
    </xdr:to>
    <xdr:sp macro="" textlink="">
      <xdr:nvSpPr>
        <xdr:cNvPr id="874" name="フローチャート: 判断 873">
          <a:extLst>
            <a:ext uri="{FF2B5EF4-FFF2-40B4-BE49-F238E27FC236}">
              <a16:creationId xmlns:a16="http://schemas.microsoft.com/office/drawing/2014/main" id="{00000000-0008-0000-0600-00006A030000}"/>
            </a:ext>
          </a:extLst>
        </xdr:cNvPr>
        <xdr:cNvSpPr/>
      </xdr:nvSpPr>
      <xdr:spPr>
        <a:xfrm>
          <a:off x="19494500" y="1290589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139870</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9278111" y="129986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63830</xdr:rowOff>
    </xdr:from>
    <xdr:to>
      <xdr:col>98</xdr:col>
      <xdr:colOff>38100</xdr:colOff>
      <xdr:row>75</xdr:row>
      <xdr:rowOff>165430</xdr:rowOff>
    </xdr:to>
    <xdr:sp macro="" textlink="">
      <xdr:nvSpPr>
        <xdr:cNvPr id="876" name="フローチャート: 判断 875">
          <a:extLst>
            <a:ext uri="{FF2B5EF4-FFF2-40B4-BE49-F238E27FC236}">
              <a16:creationId xmlns:a16="http://schemas.microsoft.com/office/drawing/2014/main" id="{00000000-0008-0000-0600-00006C030000}"/>
            </a:ext>
          </a:extLst>
        </xdr:cNvPr>
        <xdr:cNvSpPr/>
      </xdr:nvSpPr>
      <xdr:spPr>
        <a:xfrm>
          <a:off x="18605500" y="129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156557</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389111" y="13015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45542</xdr:rowOff>
    </xdr:from>
    <xdr:to>
      <xdr:col>116</xdr:col>
      <xdr:colOff>114300</xdr:colOff>
      <xdr:row>73</xdr:row>
      <xdr:rowOff>147142</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2110700" y="12561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68419</xdr:rowOff>
    </xdr:from>
    <xdr:ext cx="534377" cy="259045"/>
    <xdr:sp macro="" textlink="">
      <xdr:nvSpPr>
        <xdr:cNvPr id="884" name="繰出金該当値テキスト">
          <a:extLst>
            <a:ext uri="{FF2B5EF4-FFF2-40B4-BE49-F238E27FC236}">
              <a16:creationId xmlns:a16="http://schemas.microsoft.com/office/drawing/2014/main" id="{00000000-0008-0000-0600-000074030000}"/>
            </a:ext>
          </a:extLst>
        </xdr:cNvPr>
        <xdr:cNvSpPr txBox="1"/>
      </xdr:nvSpPr>
      <xdr:spPr>
        <a:xfrm>
          <a:off x="22212300" y="12412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104445</xdr:rowOff>
    </xdr:from>
    <xdr:to>
      <xdr:col>112</xdr:col>
      <xdr:colOff>38100</xdr:colOff>
      <xdr:row>74</xdr:row>
      <xdr:rowOff>34595</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21272500" y="12620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51122</xdr:rowOff>
    </xdr:from>
    <xdr:ext cx="534377"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21056111" y="12395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142811</xdr:rowOff>
    </xdr:from>
    <xdr:to>
      <xdr:col>107</xdr:col>
      <xdr:colOff>101600</xdr:colOff>
      <xdr:row>74</xdr:row>
      <xdr:rowOff>72961</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20383500" y="12658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89488</xdr:rowOff>
    </xdr:from>
    <xdr:ext cx="534377"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20167111" y="12433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1460</xdr:rowOff>
    </xdr:from>
    <xdr:to>
      <xdr:col>102</xdr:col>
      <xdr:colOff>165100</xdr:colOff>
      <xdr:row>74</xdr:row>
      <xdr:rowOff>103060</xdr:rowOff>
    </xdr:to>
    <xdr:sp macro="" textlink="">
      <xdr:nvSpPr>
        <xdr:cNvPr id="889" name="楕円 888">
          <a:extLst>
            <a:ext uri="{FF2B5EF4-FFF2-40B4-BE49-F238E27FC236}">
              <a16:creationId xmlns:a16="http://schemas.microsoft.com/office/drawing/2014/main" id="{00000000-0008-0000-0600-000079030000}"/>
            </a:ext>
          </a:extLst>
        </xdr:cNvPr>
        <xdr:cNvSpPr/>
      </xdr:nvSpPr>
      <xdr:spPr>
        <a:xfrm>
          <a:off x="19494500" y="1268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119587</xdr:rowOff>
    </xdr:from>
    <xdr:ext cx="534377"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9278111" y="12463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24778</xdr:rowOff>
    </xdr:from>
    <xdr:to>
      <xdr:col>98</xdr:col>
      <xdr:colOff>38100</xdr:colOff>
      <xdr:row>74</xdr:row>
      <xdr:rowOff>126378</xdr:rowOff>
    </xdr:to>
    <xdr:sp macro="" textlink="">
      <xdr:nvSpPr>
        <xdr:cNvPr id="891" name="楕円 890">
          <a:extLst>
            <a:ext uri="{FF2B5EF4-FFF2-40B4-BE49-F238E27FC236}">
              <a16:creationId xmlns:a16="http://schemas.microsoft.com/office/drawing/2014/main" id="{00000000-0008-0000-0600-00007B030000}"/>
            </a:ext>
          </a:extLst>
        </xdr:cNvPr>
        <xdr:cNvSpPr/>
      </xdr:nvSpPr>
      <xdr:spPr>
        <a:xfrm>
          <a:off x="18605500" y="12712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142905</xdr:rowOff>
    </xdr:from>
    <xdr:ext cx="534377" cy="259045"/>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389111" y="12487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9" name="正方形/長方形 898">
          <a:extLst>
            <a:ext uri="{FF2B5EF4-FFF2-40B4-BE49-F238E27FC236}">
              <a16:creationId xmlns:a16="http://schemas.microsoft.com/office/drawing/2014/main" id="{00000000-0008-0000-0600-000083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900" name="正方形/長方形 899">
          <a:extLst>
            <a:ext uri="{FF2B5EF4-FFF2-40B4-BE49-F238E27FC236}">
              <a16:creationId xmlns:a16="http://schemas.microsoft.com/office/drawing/2014/main" id="{00000000-0008-0000-0600-000084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7" name="前年度繰上充用金グラフ枠">
          <a:extLst>
            <a:ext uri="{FF2B5EF4-FFF2-40B4-BE49-F238E27FC236}">
              <a16:creationId xmlns:a16="http://schemas.microsoft.com/office/drawing/2014/main" id="{00000000-0008-0000-0600-00008B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9" name="前年度繰上充用金最小値テキスト">
          <a:extLst>
            <a:ext uri="{FF2B5EF4-FFF2-40B4-BE49-F238E27FC236}">
              <a16:creationId xmlns:a16="http://schemas.microsoft.com/office/drawing/2014/main" id="{00000000-0008-0000-0600-00008D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11" name="前年度繰上充用金最大値テキスト">
          <a:extLst>
            <a:ext uri="{FF2B5EF4-FFF2-40B4-BE49-F238E27FC236}">
              <a16:creationId xmlns:a16="http://schemas.microsoft.com/office/drawing/2014/main" id="{00000000-0008-0000-0600-00008F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4" name="前年度繰上充用金平均値テキスト">
          <a:extLst>
            <a:ext uri="{FF2B5EF4-FFF2-40B4-BE49-F238E27FC236}">
              <a16:creationId xmlns:a16="http://schemas.microsoft.com/office/drawing/2014/main" id="{00000000-0008-0000-0600-000092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2" name="直線コネクタ 921">
          <a:extLst>
            <a:ext uri="{FF2B5EF4-FFF2-40B4-BE49-F238E27FC236}">
              <a16:creationId xmlns:a16="http://schemas.microsoft.com/office/drawing/2014/main" id="{00000000-0008-0000-0600-00009A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3" name="フローチャート: 判断 922">
          <a:extLst>
            <a:ext uri="{FF2B5EF4-FFF2-40B4-BE49-F238E27FC236}">
              <a16:creationId xmlns:a16="http://schemas.microsoft.com/office/drawing/2014/main" id="{00000000-0008-0000-0600-00009B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5" name="フローチャート: 判断 924">
          <a:extLst>
            <a:ext uri="{FF2B5EF4-FFF2-40B4-BE49-F238E27FC236}">
              <a16:creationId xmlns:a16="http://schemas.microsoft.com/office/drawing/2014/main" id="{00000000-0008-0000-0600-00009D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3" name="前年度繰上充用金該当値テキスト">
          <a:extLst>
            <a:ext uri="{FF2B5EF4-FFF2-40B4-BE49-F238E27FC236}">
              <a16:creationId xmlns:a16="http://schemas.microsoft.com/office/drawing/2014/main" id="{00000000-0008-0000-0600-0000A5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8" name="楕円 937">
          <a:extLst>
            <a:ext uri="{FF2B5EF4-FFF2-40B4-BE49-F238E27FC236}">
              <a16:creationId xmlns:a16="http://schemas.microsoft.com/office/drawing/2014/main" id="{00000000-0008-0000-0600-0000AA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40" name="楕円 939">
          <a:extLst>
            <a:ext uri="{FF2B5EF4-FFF2-40B4-BE49-F238E27FC236}">
              <a16:creationId xmlns:a16="http://schemas.microsoft.com/office/drawing/2014/main" id="{00000000-0008-0000-0600-0000AC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41" name="テキスト ボックス 940">
          <a:extLst>
            <a:ext uri="{FF2B5EF4-FFF2-40B4-BE49-F238E27FC236}">
              <a16:creationId xmlns:a16="http://schemas.microsoft.com/office/drawing/2014/main" id="{00000000-0008-0000-0600-0000AD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2" name="正方形/長方形 941">
          <a:extLst>
            <a:ext uri="{FF2B5EF4-FFF2-40B4-BE49-F238E27FC236}">
              <a16:creationId xmlns:a16="http://schemas.microsoft.com/office/drawing/2014/main" id="{00000000-0008-0000-0600-0000A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3" name="正方形/長方形 942">
          <a:extLst>
            <a:ext uri="{FF2B5EF4-FFF2-40B4-BE49-F238E27FC236}">
              <a16:creationId xmlns:a16="http://schemas.microsoft.com/office/drawing/2014/main" id="{00000000-0008-0000-0600-0000A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4" name="テキスト ボックス 943">
          <a:extLst>
            <a:ext uri="{FF2B5EF4-FFF2-40B4-BE49-F238E27FC236}">
              <a16:creationId xmlns:a16="http://schemas.microsoft.com/office/drawing/2014/main" id="{00000000-0008-0000-0600-0000B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歳出決算総額は、住民一人当たり</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514,593</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円となっている。主な構成項目である扶助費は、</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184,856</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円となり、前年度から</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5,235</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円の増となっているが、これは国庫補助事業である物価高騰対応重点支援給付金や電力・ガス・食料品等価格高騰重点支援給付金、子育て世帯支援給付金の事業終了に伴う減があったものの、定額減税補足給付金の支給事業実施による増や、私立保育所等運営事業の国単価増によるものである。次に大きな構成項目である物件費は、住民一人当たり</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59,750</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円となっており、前年度から</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2,644</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円の増となっているが、これは情報システム更新事業の増や物件費全体における物価や人件費の高騰によるものである。</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人件費は、住民一人当たり</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55,970</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円となっており、前年度から</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7,000</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円の増となっているが、これは、定年延長に伴う退職手当の増、会計年度任用職員の勤勉手当の増等によるものである。人件費については、類似団体の中でも低い水準となっており、これは、定員管理計画に基づく職員数の削減の取組等によるものであり、今後も、定員管理計画を基本としながら、施設の管理体制の見直し、指定管理者制度の導入、アウトソーシングの活用など行財政改革の取組を推進し、適正な定員管理を継続していく。</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維持補修費は住民一人当たり</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31,158</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円となっており、前年度から</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16,554</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円の増となっているが、これは、記録的な豪雪に伴う除排雪経費の増加によるものである。維持補修費については、類似団体で最も高い水準となっているが、これは豪雪都市である本市特有の事情によるものであり、今後も同様の事由で多額の支出が予想されることから、不断の事業見直しを進めて、持続可能な財政経営に努めていく。</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青森県青森市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263,512
262,074
824.61
139,510,142
135,601,470
3,625,302
70,088,211
112,319,379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10.9
81.6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R06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159512</xdr:rowOff>
    </xdr:from>
    <xdr:to>
      <xdr:col>24</xdr:col>
      <xdr:colOff>62865</xdr:colOff>
      <xdr:row>37</xdr:row>
      <xdr:rowOff>138938</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03012"/>
          <a:ext cx="1270" cy="11795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142765</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486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138938</xdr:rowOff>
    </xdr:from>
    <xdr:to>
      <xdr:col>24</xdr:col>
      <xdr:colOff>152400</xdr:colOff>
      <xdr:row>37</xdr:row>
      <xdr:rowOff>138938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48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106189</xdr:rowOff>
    </xdr:from>
    <xdr:ext cx="469744"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78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2,874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159512</xdr:rowOff>
    </xdr:from>
    <xdr:to>
      <xdr:col>24</xdr:col>
      <xdr:colOff>152400</xdr:colOff>
      <xdr:row>30</xdr:row>
      <xdr:rowOff>159512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03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138938</xdr:rowOff>
    </xdr:from>
    <xdr:to>
      <xdr:col>24</xdr:col>
      <xdr:colOff>63500</xdr:colOff>
      <xdr:row>34</xdr:row>
      <xdr:rowOff>33782</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5796788"/>
          <a:ext cx="838200" cy="66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157243</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865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7366</xdr:rowOff>
    </xdr:from>
    <xdr:to>
      <xdr:col>24</xdr:col>
      <xdr:colOff>114300</xdr:colOff>
      <xdr:row>35</xdr:row>
      <xdr:rowOff>108966</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08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98552</xdr:rowOff>
    </xdr:from>
    <xdr:to>
      <xdr:col>19</xdr:col>
      <xdr:colOff>177800</xdr:colOff>
      <xdr:row>34</xdr:row>
      <xdr:rowOff>33782</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5756402"/>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27940</xdr:rowOff>
    </xdr:from>
    <xdr:to>
      <xdr:col>20</xdr:col>
      <xdr:colOff>38100</xdr:colOff>
      <xdr:row>35</xdr:row>
      <xdr:rowOff>129540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028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120667</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121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98552</xdr:rowOff>
    </xdr:from>
    <xdr:to>
      <xdr:col>15</xdr:col>
      <xdr:colOff>50800</xdr:colOff>
      <xdr:row>33</xdr:row>
      <xdr:rowOff>119126</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5756402"/>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42418</xdr:rowOff>
    </xdr:from>
    <xdr:to>
      <xdr:col>15</xdr:col>
      <xdr:colOff>101600</xdr:colOff>
      <xdr:row>35</xdr:row>
      <xdr:rowOff>144018</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043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135145</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135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119126</xdr:rowOff>
    </xdr:from>
    <xdr:to>
      <xdr:col>10</xdr:col>
      <xdr:colOff>114300</xdr:colOff>
      <xdr:row>34</xdr:row>
      <xdr:rowOff>11684</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577697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56134</xdr:rowOff>
    </xdr:from>
    <xdr:to>
      <xdr:col>10</xdr:col>
      <xdr:colOff>165100</xdr:colOff>
      <xdr:row>35</xdr:row>
      <xdr:rowOff>157734</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056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148861</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149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58420</xdr:rowOff>
    </xdr:from>
    <xdr:to>
      <xdr:col>6</xdr:col>
      <xdr:colOff>38100</xdr:colOff>
      <xdr:row>35</xdr:row>
      <xdr:rowOff>160020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059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151147</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151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88138</xdr:rowOff>
    </xdr:from>
    <xdr:to>
      <xdr:col>24</xdr:col>
      <xdr:colOff>114300</xdr:colOff>
      <xdr:row>34</xdr:row>
      <xdr:rowOff>18288</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574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111015</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5597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154432</xdr:rowOff>
    </xdr:from>
    <xdr:to>
      <xdr:col>20</xdr:col>
      <xdr:colOff>38100</xdr:colOff>
      <xdr:row>34</xdr:row>
      <xdr:rowOff>84582</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5812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101109</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5587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47752</xdr:rowOff>
    </xdr:from>
    <xdr:to>
      <xdr:col>15</xdr:col>
      <xdr:colOff>101600</xdr:colOff>
      <xdr:row>33</xdr:row>
      <xdr:rowOff>149352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5705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31</xdr:row>
      <xdr:rowOff>165879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5480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68326</xdr:rowOff>
    </xdr:from>
    <xdr:to>
      <xdr:col>10</xdr:col>
      <xdr:colOff>165100</xdr:colOff>
      <xdr:row>33</xdr:row>
      <xdr:rowOff>169926</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572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15003</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5501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132334</xdr:rowOff>
    </xdr:from>
    <xdr:to>
      <xdr:col>6</xdr:col>
      <xdr:colOff>38100</xdr:colOff>
      <xdr:row>34</xdr:row>
      <xdr:rowOff>62484</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5790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79011</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5565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53</xdr:row>
      <xdr:rowOff>57671</xdr:rowOff>
    </xdr:from>
    <xdr:to>
      <xdr:col>24</xdr:col>
      <xdr:colOff>62865</xdr:colOff>
      <xdr:row>59</xdr:row>
      <xdr:rowOff>46812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9144521"/>
          <a:ext cx="1270" cy="1017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50639</xdr:rowOff>
    </xdr:from>
    <xdr:ext cx="534377"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166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46812</xdr:rowOff>
    </xdr:from>
    <xdr:to>
      <xdr:col>24</xdr:col>
      <xdr:colOff>152400</xdr:colOff>
      <xdr:row>59</xdr:row>
      <xdr:rowOff>46812</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162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4348</xdr:rowOff>
    </xdr:from>
    <xdr:ext cx="599010"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919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109,959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53</xdr:row>
      <xdr:rowOff>57671</xdr:rowOff>
    </xdr:from>
    <xdr:to>
      <xdr:col>24</xdr:col>
      <xdr:colOff>152400</xdr:colOff>
      <xdr:row>53</xdr:row>
      <xdr:rowOff>57671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9144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26073</xdr:rowOff>
    </xdr:from>
    <xdr:to>
      <xdr:col>24</xdr:col>
      <xdr:colOff>63500</xdr:colOff>
      <xdr:row>58</xdr:row>
      <xdr:rowOff>75794</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9970173"/>
          <a:ext cx="838200" cy="49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129608</xdr:rowOff>
    </xdr:from>
    <xdr:ext cx="534377"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7308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106731</xdr:rowOff>
    </xdr:from>
    <xdr:to>
      <xdr:col>24</xdr:col>
      <xdr:colOff>114300</xdr:colOff>
      <xdr:row>58</xdr:row>
      <xdr:rowOff>36881</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87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75794</xdr:rowOff>
    </xdr:from>
    <xdr:to>
      <xdr:col>19</xdr:col>
      <xdr:colOff>177800</xdr:colOff>
      <xdr:row>58</xdr:row>
      <xdr:rowOff>140373</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2908300" y="10019894"/>
          <a:ext cx="889000" cy="64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168542</xdr:rowOff>
    </xdr:from>
    <xdr:to>
      <xdr:col>20</xdr:col>
      <xdr:colOff>38100</xdr:colOff>
      <xdr:row>58</xdr:row>
      <xdr:rowOff>98692</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941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115219</xdr:rowOff>
    </xdr:from>
    <xdr:ext cx="534377"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530111" y="9716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140373</xdr:rowOff>
    </xdr:from>
    <xdr:to>
      <xdr:col>15</xdr:col>
      <xdr:colOff>50800</xdr:colOff>
      <xdr:row>59</xdr:row>
      <xdr:rowOff>7188</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2019300" y="10084473"/>
          <a:ext cx="889000" cy="38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145872</xdr:rowOff>
    </xdr:from>
    <xdr:to>
      <xdr:col>15</xdr:col>
      <xdr:colOff>101600</xdr:colOff>
      <xdr:row>58</xdr:row>
      <xdr:rowOff>76022</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91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92549</xdr:rowOff>
    </xdr:from>
    <xdr:ext cx="534377"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41111" y="9693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85090</xdr:rowOff>
    </xdr:from>
    <xdr:to>
      <xdr:col>10</xdr:col>
      <xdr:colOff>114300</xdr:colOff>
      <xdr:row>59</xdr:row>
      <xdr:rowOff>7188</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a:off x="1130300" y="8829040"/>
          <a:ext cx="889000" cy="1293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146786</xdr:rowOff>
    </xdr:from>
    <xdr:to>
      <xdr:col>10</xdr:col>
      <xdr:colOff>165100</xdr:colOff>
      <xdr:row>58</xdr:row>
      <xdr:rowOff>76936</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919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93463</xdr:rowOff>
    </xdr:from>
    <xdr:ext cx="534377"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52111" y="9694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124523</xdr:rowOff>
    </xdr:from>
    <xdr:to>
      <xdr:col>6</xdr:col>
      <xdr:colOff>38100</xdr:colOff>
      <xdr:row>51</xdr:row>
      <xdr:rowOff>54673</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869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71200</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8472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146723</xdr:rowOff>
    </xdr:from>
    <xdr:to>
      <xdr:col>24</xdr:col>
      <xdr:colOff>114300</xdr:colOff>
      <xdr:row>58</xdr:row>
      <xdr:rowOff>76873</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919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125150</xdr:rowOff>
    </xdr:from>
    <xdr:ext cx="534377"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897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24994</xdr:rowOff>
    </xdr:from>
    <xdr:to>
      <xdr:col>20</xdr:col>
      <xdr:colOff>38100</xdr:colOff>
      <xdr:row>58</xdr:row>
      <xdr:rowOff>126594</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9969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117721</xdr:rowOff>
    </xdr:from>
    <xdr:ext cx="534377"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530111" y="10061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89573</xdr:rowOff>
    </xdr:from>
    <xdr:to>
      <xdr:col>15</xdr:col>
      <xdr:colOff>101600</xdr:colOff>
      <xdr:row>59</xdr:row>
      <xdr:rowOff>19723</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10033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10850</xdr:rowOff>
    </xdr:from>
    <xdr:ext cx="534377"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41111" y="101264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127838</xdr:rowOff>
    </xdr:from>
    <xdr:to>
      <xdr:col>10</xdr:col>
      <xdr:colOff>165100</xdr:colOff>
      <xdr:row>59</xdr:row>
      <xdr:rowOff>57988</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10071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49115</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752111" y="10164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34290</xdr:rowOff>
    </xdr:from>
    <xdr:to>
      <xdr:col>6</xdr:col>
      <xdr:colOff>38100</xdr:colOff>
      <xdr:row>51</xdr:row>
      <xdr:rowOff>135890</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8778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127017</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88709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a:extLst>
            <a:ext uri="{FF2B5EF4-FFF2-40B4-BE49-F238E27FC236}">
              <a16:creationId xmlns:a16="http://schemas.microsoft.com/office/drawing/2014/main" id="{00000000-0008-0000-07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151046</xdr:rowOff>
    </xdr:from>
    <xdr:to>
      <xdr:col>24</xdr:col>
      <xdr:colOff>62865</xdr:colOff>
      <xdr:row>78</xdr:row>
      <xdr:rowOff>121518</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4633595" y="12323996"/>
          <a:ext cx="1270" cy="1170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125345</xdr:rowOff>
    </xdr:from>
    <xdr:ext cx="599010" cy="259045"/>
    <xdr:sp macro="" textlink="">
      <xdr:nvSpPr>
        <xdr:cNvPr id="173" name="民生費最小値テキスト">
          <a:extLst>
            <a:ext uri="{FF2B5EF4-FFF2-40B4-BE49-F238E27FC236}">
              <a16:creationId xmlns:a16="http://schemas.microsoft.com/office/drawing/2014/main" id="{00000000-0008-0000-0700-0000AD000000}"/>
            </a:ext>
          </a:extLst>
        </xdr:cNvPr>
        <xdr:cNvSpPr txBox="1"/>
      </xdr:nvSpPr>
      <xdr:spPr>
        <a:xfrm>
          <a:off x="4686300" y="13498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162,386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121518</xdr:rowOff>
    </xdr:from>
    <xdr:to>
      <xdr:col>24</xdr:col>
      <xdr:colOff>152400</xdr:colOff>
      <xdr:row>78</xdr:row>
      <xdr:rowOff>121518</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3494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97723</xdr:rowOff>
    </xdr:from>
    <xdr:ext cx="599010" cy="259045"/>
    <xdr:sp macro="" textlink="">
      <xdr:nvSpPr>
        <xdr:cNvPr id="175" name="民生費最大値テキスト">
          <a:extLst>
            <a:ext uri="{FF2B5EF4-FFF2-40B4-BE49-F238E27FC236}">
              <a16:creationId xmlns:a16="http://schemas.microsoft.com/office/drawing/2014/main" id="{00000000-0008-0000-0700-0000AF000000}"/>
            </a:ext>
          </a:extLst>
        </xdr:cNvPr>
        <xdr:cNvSpPr txBox="1"/>
      </xdr:nvSpPr>
      <xdr:spPr>
        <a:xfrm>
          <a:off x="4686300" y="120992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316,011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151046</xdr:rowOff>
    </xdr:from>
    <xdr:to>
      <xdr:col>24</xdr:col>
      <xdr:colOff>152400</xdr:colOff>
      <xdr:row>71</xdr:row>
      <xdr:rowOff>151046</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2323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36974</xdr:rowOff>
    </xdr:from>
    <xdr:to>
      <xdr:col>24</xdr:col>
      <xdr:colOff>63500</xdr:colOff>
      <xdr:row>75</xdr:row>
      <xdr:rowOff>101425</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3797300" y="12895724"/>
          <a:ext cx="838200" cy="64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5537</xdr:rowOff>
    </xdr:from>
    <xdr:ext cx="599010" cy="259045"/>
    <xdr:sp macro="" textlink="">
      <xdr:nvSpPr>
        <xdr:cNvPr id="178" name="民生費平均値テキスト">
          <a:extLst>
            <a:ext uri="{FF2B5EF4-FFF2-40B4-BE49-F238E27FC236}">
              <a16:creationId xmlns:a16="http://schemas.microsoft.com/office/drawing/2014/main" id="{00000000-0008-0000-0700-0000B2000000}"/>
            </a:ext>
          </a:extLst>
        </xdr:cNvPr>
        <xdr:cNvSpPr txBox="1"/>
      </xdr:nvSpPr>
      <xdr:spPr>
        <a:xfrm>
          <a:off x="4686300" y="130357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213,109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27110</xdr:rowOff>
    </xdr:from>
    <xdr:to>
      <xdr:col>24</xdr:col>
      <xdr:colOff>114300</xdr:colOff>
      <xdr:row>76</xdr:row>
      <xdr:rowOff>128710</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4584700" y="1305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101425</xdr:rowOff>
    </xdr:from>
    <xdr:to>
      <xdr:col>19</xdr:col>
      <xdr:colOff>177800</xdr:colOff>
      <xdr:row>76</xdr:row>
      <xdr:rowOff>55423</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908300" y="12960175"/>
          <a:ext cx="889000" cy="12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98409</xdr:rowOff>
    </xdr:from>
    <xdr:to>
      <xdr:col>20</xdr:col>
      <xdr:colOff>38100</xdr:colOff>
      <xdr:row>77</xdr:row>
      <xdr:rowOff>28559</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3746500" y="13128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19686</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3497795" y="13221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142588</xdr:rowOff>
    </xdr:from>
    <xdr:to>
      <xdr:col>15</xdr:col>
      <xdr:colOff>50800</xdr:colOff>
      <xdr:row>76</xdr:row>
      <xdr:rowOff>55423</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2019300" y="13001338"/>
          <a:ext cx="889000" cy="84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3663</xdr:rowOff>
    </xdr:from>
    <xdr:to>
      <xdr:col>15</xdr:col>
      <xdr:colOff>101600</xdr:colOff>
      <xdr:row>77</xdr:row>
      <xdr:rowOff>105263</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2857500" y="13205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96390</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2608795" y="132980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142588</xdr:rowOff>
    </xdr:from>
    <xdr:to>
      <xdr:col>10</xdr:col>
      <xdr:colOff>114300</xdr:colOff>
      <xdr:row>77</xdr:row>
      <xdr:rowOff>5817</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1130300" y="13001338"/>
          <a:ext cx="889000" cy="206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123639</xdr:rowOff>
    </xdr:from>
    <xdr:to>
      <xdr:col>10</xdr:col>
      <xdr:colOff>165100</xdr:colOff>
      <xdr:row>77</xdr:row>
      <xdr:rowOff>53789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968500" y="13153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44916</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1719795" y="13246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147239</xdr:rowOff>
    </xdr:from>
    <xdr:to>
      <xdr:col>6</xdr:col>
      <xdr:colOff>38100</xdr:colOff>
      <xdr:row>78</xdr:row>
      <xdr:rowOff>77389</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079500" y="13348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68516</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830795" y="134416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157624</xdr:rowOff>
    </xdr:from>
    <xdr:to>
      <xdr:col>24</xdr:col>
      <xdr:colOff>114300</xdr:colOff>
      <xdr:row>75</xdr:row>
      <xdr:rowOff>87774</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4584700" y="12844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9051</xdr:rowOff>
    </xdr:from>
    <xdr:ext cx="599010" cy="259045"/>
    <xdr:sp macro="" textlink="">
      <xdr:nvSpPr>
        <xdr:cNvPr id="197" name="民生費該当値テキスト">
          <a:extLst>
            <a:ext uri="{FF2B5EF4-FFF2-40B4-BE49-F238E27FC236}">
              <a16:creationId xmlns:a16="http://schemas.microsoft.com/office/drawing/2014/main" id="{00000000-0008-0000-0700-0000C5000000}"/>
            </a:ext>
          </a:extLst>
        </xdr:cNvPr>
        <xdr:cNvSpPr txBox="1"/>
      </xdr:nvSpPr>
      <xdr:spPr>
        <a:xfrm>
          <a:off x="4686300" y="12696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240,981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50625</xdr:rowOff>
    </xdr:from>
    <xdr:to>
      <xdr:col>20</xdr:col>
      <xdr:colOff>38100</xdr:colOff>
      <xdr:row>75</xdr:row>
      <xdr:rowOff>152225</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3746500" y="1290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168752</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3497795" y="126846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4623</xdr:rowOff>
    </xdr:from>
    <xdr:to>
      <xdr:col>15</xdr:col>
      <xdr:colOff>101600</xdr:colOff>
      <xdr:row>76</xdr:row>
      <xdr:rowOff>106223</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2857500" y="13034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122750</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2608795" y="128100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91788</xdr:rowOff>
    </xdr:from>
    <xdr:to>
      <xdr:col>10</xdr:col>
      <xdr:colOff>165100</xdr:colOff>
      <xdr:row>76</xdr:row>
      <xdr:rowOff>21938</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968500" y="12950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38465</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1719795" y="127257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126467</xdr:rowOff>
    </xdr:from>
    <xdr:to>
      <xdr:col>6</xdr:col>
      <xdr:colOff>38100</xdr:colOff>
      <xdr:row>77</xdr:row>
      <xdr:rowOff>56617</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079500" y="13156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73144</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830795" y="129318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衛生費グラフ枠">
          <a:extLst>
            <a:ext uri="{FF2B5EF4-FFF2-40B4-BE49-F238E27FC236}">
              <a16:creationId xmlns:a16="http://schemas.microsoft.com/office/drawing/2014/main" id="{00000000-0008-0000-07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95535</xdr:rowOff>
    </xdr:from>
    <xdr:to>
      <xdr:col>24</xdr:col>
      <xdr:colOff>62865</xdr:colOff>
      <xdr:row>97</xdr:row>
      <xdr:rowOff>152090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flipV="1">
          <a:off x="4633595" y="15526035"/>
          <a:ext cx="1270" cy="12567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155917</xdr:rowOff>
    </xdr:from>
    <xdr:ext cx="534377" cy="259045"/>
    <xdr:sp macro="" textlink="">
      <xdr:nvSpPr>
        <xdr:cNvPr id="229" name="衛生費最小値テキスト">
          <a:extLst>
            <a:ext uri="{FF2B5EF4-FFF2-40B4-BE49-F238E27FC236}">
              <a16:creationId xmlns:a16="http://schemas.microsoft.com/office/drawing/2014/main" id="{00000000-0008-0000-0700-0000E5000000}"/>
            </a:ext>
          </a:extLst>
        </xdr:cNvPr>
        <xdr:cNvSpPr txBox="1"/>
      </xdr:nvSpPr>
      <xdr:spPr>
        <a:xfrm>
          <a:off x="4686300" y="16786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152090</xdr:rowOff>
    </xdr:from>
    <xdr:to>
      <xdr:col>24</xdr:col>
      <xdr:colOff>152400</xdr:colOff>
      <xdr:row>97</xdr:row>
      <xdr:rowOff>152090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6782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42212</xdr:rowOff>
    </xdr:from>
    <xdr:ext cx="534377" cy="259045"/>
    <xdr:sp macro="" textlink="">
      <xdr:nvSpPr>
        <xdr:cNvPr id="231" name="衛生費最大値テキスト">
          <a:extLst>
            <a:ext uri="{FF2B5EF4-FFF2-40B4-BE49-F238E27FC236}">
              <a16:creationId xmlns:a16="http://schemas.microsoft.com/office/drawing/2014/main" id="{00000000-0008-0000-0700-0000E7000000}"/>
            </a:ext>
          </a:extLst>
        </xdr:cNvPr>
        <xdr:cNvSpPr txBox="1"/>
      </xdr:nvSpPr>
      <xdr:spPr>
        <a:xfrm>
          <a:off x="4686300" y="15301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81,932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95535</xdr:rowOff>
    </xdr:from>
    <xdr:to>
      <xdr:col>24</xdr:col>
      <xdr:colOff>152400</xdr:colOff>
      <xdr:row>90</xdr:row>
      <xdr:rowOff>95535</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5526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89636</xdr:rowOff>
    </xdr:from>
    <xdr:to>
      <xdr:col>24</xdr:col>
      <xdr:colOff>63500</xdr:colOff>
      <xdr:row>96</xdr:row>
      <xdr:rowOff>146397</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3797300" y="16548836"/>
          <a:ext cx="838200" cy="56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12084</xdr:rowOff>
    </xdr:from>
    <xdr:ext cx="534377" cy="259045"/>
    <xdr:sp macro="" textlink="">
      <xdr:nvSpPr>
        <xdr:cNvPr id="234" name="衛生費平均値テキスト">
          <a:extLst>
            <a:ext uri="{FF2B5EF4-FFF2-40B4-BE49-F238E27FC236}">
              <a16:creationId xmlns:a16="http://schemas.microsoft.com/office/drawing/2014/main" id="{00000000-0008-0000-0700-0000EA000000}"/>
            </a:ext>
          </a:extLst>
        </xdr:cNvPr>
        <xdr:cNvSpPr txBox="1"/>
      </xdr:nvSpPr>
      <xdr:spPr>
        <a:xfrm>
          <a:off x="4686300" y="162998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160657</xdr:rowOff>
    </xdr:from>
    <xdr:to>
      <xdr:col>24</xdr:col>
      <xdr:colOff>114300</xdr:colOff>
      <xdr:row>96</xdr:row>
      <xdr:rowOff>90807</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4584700" y="16448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61244</xdr:rowOff>
    </xdr:from>
    <xdr:to>
      <xdr:col>19</xdr:col>
      <xdr:colOff>177800</xdr:colOff>
      <xdr:row>96</xdr:row>
      <xdr:rowOff>146397</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2908300" y="16520444"/>
          <a:ext cx="889000" cy="85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103987</xdr:rowOff>
    </xdr:from>
    <xdr:to>
      <xdr:col>20</xdr:col>
      <xdr:colOff>38100</xdr:colOff>
      <xdr:row>96</xdr:row>
      <xdr:rowOff>34137</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3746500" y="1639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50664</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3530111" y="16166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61244</xdr:rowOff>
    </xdr:from>
    <xdr:to>
      <xdr:col>15</xdr:col>
      <xdr:colOff>50800</xdr:colOff>
      <xdr:row>96</xdr:row>
      <xdr:rowOff>150079</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019300" y="16520444"/>
          <a:ext cx="889000" cy="88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119190</xdr:rowOff>
    </xdr:from>
    <xdr:to>
      <xdr:col>15</xdr:col>
      <xdr:colOff>101600</xdr:colOff>
      <xdr:row>95</xdr:row>
      <xdr:rowOff>49340</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2857500" y="16235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65867</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2641111" y="16010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150079</xdr:rowOff>
    </xdr:from>
    <xdr:to>
      <xdr:col>10</xdr:col>
      <xdr:colOff>114300</xdr:colOff>
      <xdr:row>98</xdr:row>
      <xdr:rowOff>15044</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1130300" y="16609279"/>
          <a:ext cx="889000" cy="207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166326</xdr:rowOff>
    </xdr:from>
    <xdr:to>
      <xdr:col>10</xdr:col>
      <xdr:colOff>165100</xdr:colOff>
      <xdr:row>95</xdr:row>
      <xdr:rowOff>96476</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968500" y="16282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113003</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1752111" y="16057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73995</xdr:rowOff>
    </xdr:from>
    <xdr:to>
      <xdr:col>6</xdr:col>
      <xdr:colOff>38100</xdr:colOff>
      <xdr:row>97</xdr:row>
      <xdr:rowOff>4145</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079500" y="16533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20672</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863111" y="16308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38836</xdr:rowOff>
    </xdr:from>
    <xdr:to>
      <xdr:col>24</xdr:col>
      <xdr:colOff>114300</xdr:colOff>
      <xdr:row>96</xdr:row>
      <xdr:rowOff>140436</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4584700" y="16498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17263</xdr:rowOff>
    </xdr:from>
    <xdr:ext cx="534377" cy="259045"/>
    <xdr:sp macro="" textlink="">
      <xdr:nvSpPr>
        <xdr:cNvPr id="253" name="衛生費該当値テキスト">
          <a:extLst>
            <a:ext uri="{FF2B5EF4-FFF2-40B4-BE49-F238E27FC236}">
              <a16:creationId xmlns:a16="http://schemas.microsoft.com/office/drawing/2014/main" id="{00000000-0008-0000-0700-0000FD000000}"/>
            </a:ext>
          </a:extLst>
        </xdr:cNvPr>
        <xdr:cNvSpPr txBox="1"/>
      </xdr:nvSpPr>
      <xdr:spPr>
        <a:xfrm>
          <a:off x="4686300" y="16476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95597</xdr:rowOff>
    </xdr:from>
    <xdr:to>
      <xdr:col>20</xdr:col>
      <xdr:colOff>38100</xdr:colOff>
      <xdr:row>97</xdr:row>
      <xdr:rowOff>25747</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3746500" y="16554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16874</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3530111" y="16647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10444</xdr:rowOff>
    </xdr:from>
    <xdr:to>
      <xdr:col>15</xdr:col>
      <xdr:colOff>101600</xdr:colOff>
      <xdr:row>96</xdr:row>
      <xdr:rowOff>112044</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2857500" y="16469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103171</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2641111" y="16562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99279</xdr:rowOff>
    </xdr:from>
    <xdr:to>
      <xdr:col>10</xdr:col>
      <xdr:colOff>165100</xdr:colOff>
      <xdr:row>97</xdr:row>
      <xdr:rowOff>29429</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968500" y="16558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20556</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1752111" y="16651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135694</xdr:rowOff>
    </xdr:from>
    <xdr:to>
      <xdr:col>6</xdr:col>
      <xdr:colOff>38100</xdr:colOff>
      <xdr:row>98</xdr:row>
      <xdr:rowOff>65844</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079500" y="16766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56971</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863111" y="16859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労働費グラフ枠">
          <a:extLst>
            <a:ext uri="{FF2B5EF4-FFF2-40B4-BE49-F238E27FC236}">
              <a16:creationId xmlns:a16="http://schemas.microsoft.com/office/drawing/2014/main" id="{00000000-0008-0000-07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42316</xdr:rowOff>
    </xdr:from>
    <xdr:to>
      <xdr:col>54</xdr:col>
      <xdr:colOff>189865</xdr:colOff>
      <xdr:row>38</xdr:row>
      <xdr:rowOff>139700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flipV="1">
          <a:off x="10475595" y="5185816"/>
          <a:ext cx="1270" cy="14689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4" name="労働費最小値テキスト">
          <a:extLst>
            <a:ext uri="{FF2B5EF4-FFF2-40B4-BE49-F238E27FC236}">
              <a16:creationId xmlns:a16="http://schemas.microsoft.com/office/drawing/2014/main" id="{00000000-0008-0000-0700-00001C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160443</xdr:rowOff>
    </xdr:from>
    <xdr:ext cx="469744" cy="259045"/>
    <xdr:sp macro="" textlink="">
      <xdr:nvSpPr>
        <xdr:cNvPr id="286" name="労働費最大値テキスト">
          <a:extLst>
            <a:ext uri="{FF2B5EF4-FFF2-40B4-BE49-F238E27FC236}">
              <a16:creationId xmlns:a16="http://schemas.microsoft.com/office/drawing/2014/main" id="{00000000-0008-0000-0700-00001E010000}"/>
            </a:ext>
          </a:extLst>
        </xdr:cNvPr>
        <xdr:cNvSpPr txBox="1"/>
      </xdr:nvSpPr>
      <xdr:spPr>
        <a:xfrm>
          <a:off x="10528300" y="4961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3,213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42316</xdr:rowOff>
    </xdr:from>
    <xdr:to>
      <xdr:col>55</xdr:col>
      <xdr:colOff>88900</xdr:colOff>
      <xdr:row>30</xdr:row>
      <xdr:rowOff>42316</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5185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163475</xdr:rowOff>
    </xdr:from>
    <xdr:to>
      <xdr:col>55</xdr:col>
      <xdr:colOff>0</xdr:colOff>
      <xdr:row>38</xdr:row>
      <xdr:rowOff>16713</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9639300" y="6507125"/>
          <a:ext cx="838200" cy="24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124579</xdr:rowOff>
    </xdr:from>
    <xdr:ext cx="378565" cy="259045"/>
    <xdr:sp macro="" textlink="">
      <xdr:nvSpPr>
        <xdr:cNvPr id="289" name="労働費平均値テキスト">
          <a:extLst>
            <a:ext uri="{FF2B5EF4-FFF2-40B4-BE49-F238E27FC236}">
              <a16:creationId xmlns:a16="http://schemas.microsoft.com/office/drawing/2014/main" id="{00000000-0008-0000-0700-000021010000}"/>
            </a:ext>
          </a:extLst>
        </xdr:cNvPr>
        <xdr:cNvSpPr txBox="1"/>
      </xdr:nvSpPr>
      <xdr:spPr>
        <a:xfrm>
          <a:off x="10528300" y="612532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101702</xdr:rowOff>
    </xdr:from>
    <xdr:to>
      <xdr:col>55</xdr:col>
      <xdr:colOff>50800</xdr:colOff>
      <xdr:row>37</xdr:row>
      <xdr:rowOff>31852</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10426700" y="6273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163475</xdr:rowOff>
    </xdr:from>
    <xdr:to>
      <xdr:col>50</xdr:col>
      <xdr:colOff>114300</xdr:colOff>
      <xdr:row>38</xdr:row>
      <xdr:rowOff>21286</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8750300" y="6507125"/>
          <a:ext cx="889000" cy="29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122275</xdr:rowOff>
    </xdr:from>
    <xdr:to>
      <xdr:col>50</xdr:col>
      <xdr:colOff>165100</xdr:colOff>
      <xdr:row>37</xdr:row>
      <xdr:rowOff>52425</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9588500" y="6294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68952</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9450017" y="60697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21286</xdr:rowOff>
    </xdr:from>
    <xdr:to>
      <xdr:col>45</xdr:col>
      <xdr:colOff>177800</xdr:colOff>
      <xdr:row>38</xdr:row>
      <xdr:rowOff>25400</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7861300" y="6536386"/>
          <a:ext cx="889000" cy="4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114960</xdr:rowOff>
    </xdr:from>
    <xdr:to>
      <xdr:col>46</xdr:col>
      <xdr:colOff>38100</xdr:colOff>
      <xdr:row>37</xdr:row>
      <xdr:rowOff>45110</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8699500" y="62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61637</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8561017" y="606238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24029</xdr:rowOff>
    </xdr:from>
    <xdr:to>
      <xdr:col>41</xdr:col>
      <xdr:colOff>50800</xdr:colOff>
      <xdr:row>38</xdr:row>
      <xdr:rowOff>25400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6972300" y="6539129"/>
          <a:ext cx="889000" cy="1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99873</xdr:rowOff>
    </xdr:from>
    <xdr:to>
      <xdr:col>41</xdr:col>
      <xdr:colOff>101600</xdr:colOff>
      <xdr:row>37</xdr:row>
      <xdr:rowOff>30023</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7810500" y="6272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46550</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7672017" y="60473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96672</xdr:rowOff>
    </xdr:from>
    <xdr:to>
      <xdr:col>36</xdr:col>
      <xdr:colOff>165100</xdr:colOff>
      <xdr:row>37</xdr:row>
      <xdr:rowOff>26822</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6921500" y="6268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35</xdr:row>
      <xdr:rowOff>43349</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6783017" y="60440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137363</xdr:rowOff>
    </xdr:from>
    <xdr:to>
      <xdr:col>55</xdr:col>
      <xdr:colOff>50800</xdr:colOff>
      <xdr:row>38</xdr:row>
      <xdr:rowOff>67514</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10426700" y="6481013"/>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52290</xdr:rowOff>
    </xdr:from>
    <xdr:ext cx="378565" cy="259045"/>
    <xdr:sp macro="" textlink="">
      <xdr:nvSpPr>
        <xdr:cNvPr id="308" name="労働費該当値テキスト">
          <a:extLst>
            <a:ext uri="{FF2B5EF4-FFF2-40B4-BE49-F238E27FC236}">
              <a16:creationId xmlns:a16="http://schemas.microsoft.com/office/drawing/2014/main" id="{00000000-0008-0000-0700-000034010000}"/>
            </a:ext>
          </a:extLst>
        </xdr:cNvPr>
        <xdr:cNvSpPr txBox="1"/>
      </xdr:nvSpPr>
      <xdr:spPr>
        <a:xfrm>
          <a:off x="10528300" y="63959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112675</xdr:rowOff>
    </xdr:from>
    <xdr:to>
      <xdr:col>50</xdr:col>
      <xdr:colOff>165100</xdr:colOff>
      <xdr:row>38</xdr:row>
      <xdr:rowOff>42825</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9588500" y="6456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33952</xdr:rowOff>
    </xdr:from>
    <xdr:ext cx="378565"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50017" y="65490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141935</xdr:rowOff>
    </xdr:from>
    <xdr:to>
      <xdr:col>46</xdr:col>
      <xdr:colOff>38100</xdr:colOff>
      <xdr:row>38</xdr:row>
      <xdr:rowOff>72086</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8699500" y="64855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63213</xdr:rowOff>
    </xdr:from>
    <xdr:ext cx="378565"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61017" y="65783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146050</xdr:rowOff>
    </xdr:from>
    <xdr:to>
      <xdr:col>41</xdr:col>
      <xdr:colOff>101600</xdr:colOff>
      <xdr:row>38</xdr:row>
      <xdr:rowOff>76200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7810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67327</xdr:rowOff>
    </xdr:from>
    <xdr:ext cx="378565"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7672017" y="6582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144678</xdr:rowOff>
    </xdr:from>
    <xdr:to>
      <xdr:col>36</xdr:col>
      <xdr:colOff>165100</xdr:colOff>
      <xdr:row>38</xdr:row>
      <xdr:rowOff>74828</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6921500" y="6488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65956</xdr:rowOff>
    </xdr:from>
    <xdr:ext cx="378565"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783017" y="65810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35577</xdr:rowOff>
    </xdr:from>
    <xdr:ext cx="46717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136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61900</xdr:rowOff>
    </xdr:from>
    <xdr:to>
      <xdr:col>54</xdr:col>
      <xdr:colOff>189865</xdr:colOff>
      <xdr:row>59</xdr:row>
      <xdr:rowOff>34925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10475595" y="8634400"/>
          <a:ext cx="1270" cy="1516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38752</xdr:rowOff>
    </xdr:from>
    <xdr:ext cx="378565" cy="25904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10528300" y="101543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34925</xdr:rowOff>
    </xdr:from>
    <xdr:to>
      <xdr:col>55</xdr:col>
      <xdr:colOff>88900</xdr:colOff>
      <xdr:row>59</xdr:row>
      <xdr:rowOff>34925</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10150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8577</xdr:rowOff>
    </xdr:from>
    <xdr:ext cx="534377" cy="25904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10528300" y="8409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61900</xdr:rowOff>
    </xdr:from>
    <xdr:to>
      <xdr:col>55</xdr:col>
      <xdr:colOff>88900</xdr:colOff>
      <xdr:row>50</xdr:row>
      <xdr:rowOff>61900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863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80111</xdr:rowOff>
    </xdr:from>
    <xdr:to>
      <xdr:col>55</xdr:col>
      <xdr:colOff>0</xdr:colOff>
      <xdr:row>56</xdr:row>
      <xdr:rowOff>113944</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9639300" y="9681311"/>
          <a:ext cx="838200" cy="33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71899</xdr:rowOff>
    </xdr:from>
    <xdr:ext cx="469744" cy="259045"/>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10528300" y="96730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93472</xdr:rowOff>
    </xdr:from>
    <xdr:to>
      <xdr:col>55</xdr:col>
      <xdr:colOff>50800</xdr:colOff>
      <xdr:row>57</xdr:row>
      <xdr:rowOff>23622</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10426700" y="9694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80111</xdr:rowOff>
    </xdr:from>
    <xdr:to>
      <xdr:col>50</xdr:col>
      <xdr:colOff>114300</xdr:colOff>
      <xdr:row>56</xdr:row>
      <xdr:rowOff>152044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8750300" y="9681311"/>
          <a:ext cx="889000" cy="71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75641</xdr:rowOff>
    </xdr:from>
    <xdr:to>
      <xdr:col>50</xdr:col>
      <xdr:colOff>165100</xdr:colOff>
      <xdr:row>57</xdr:row>
      <xdr:rowOff>5791</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9588500" y="9676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168368</xdr:rowOff>
    </xdr:from>
    <xdr:ext cx="469744"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9404428" y="9769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133680</xdr:rowOff>
    </xdr:from>
    <xdr:to>
      <xdr:col>45</xdr:col>
      <xdr:colOff>177800</xdr:colOff>
      <xdr:row>56</xdr:row>
      <xdr:rowOff>152044</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7861300" y="9734880"/>
          <a:ext cx="889000" cy="18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100406</xdr:rowOff>
    </xdr:from>
    <xdr:to>
      <xdr:col>46</xdr:col>
      <xdr:colOff>38100</xdr:colOff>
      <xdr:row>57</xdr:row>
      <xdr:rowOff>30556</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8699500" y="9701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47083</xdr:rowOff>
    </xdr:from>
    <xdr:ext cx="469744"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8515428" y="9476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131242</xdr:rowOff>
    </xdr:from>
    <xdr:to>
      <xdr:col>41</xdr:col>
      <xdr:colOff>50800</xdr:colOff>
      <xdr:row>56</xdr:row>
      <xdr:rowOff>133680</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6972300" y="9732442"/>
          <a:ext cx="889000" cy="2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107950</xdr:rowOff>
    </xdr:from>
    <xdr:to>
      <xdr:col>41</xdr:col>
      <xdr:colOff>101600</xdr:colOff>
      <xdr:row>57</xdr:row>
      <xdr:rowOff>38100</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810500" y="9709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29227</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26428" y="9801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76632</xdr:rowOff>
    </xdr:from>
    <xdr:to>
      <xdr:col>36</xdr:col>
      <xdr:colOff>165100</xdr:colOff>
      <xdr:row>57</xdr:row>
      <xdr:rowOff>6782</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921500" y="9677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55</xdr:row>
      <xdr:rowOff>23309</xdr:rowOff>
    </xdr:from>
    <xdr:ext cx="469744"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737428" y="9453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63144</xdr:rowOff>
    </xdr:from>
    <xdr:to>
      <xdr:col>55</xdr:col>
      <xdr:colOff>50800</xdr:colOff>
      <xdr:row>56</xdr:row>
      <xdr:rowOff>164744</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10426700" y="9664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86021</xdr:rowOff>
    </xdr:from>
    <xdr:ext cx="469744" cy="25904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10528300" y="9515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29311</xdr:rowOff>
    </xdr:from>
    <xdr:to>
      <xdr:col>50</xdr:col>
      <xdr:colOff>165100</xdr:colOff>
      <xdr:row>56</xdr:row>
      <xdr:rowOff>130911</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9588500" y="963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54</xdr:row>
      <xdr:rowOff>147438</xdr:rowOff>
    </xdr:from>
    <xdr:ext cx="469744"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04428" y="94057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101244</xdr:rowOff>
    </xdr:from>
    <xdr:to>
      <xdr:col>46</xdr:col>
      <xdr:colOff>38100</xdr:colOff>
      <xdr:row>57</xdr:row>
      <xdr:rowOff>31394</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8699500" y="9702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22521</xdr:rowOff>
    </xdr:from>
    <xdr:ext cx="469744"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15428" y="9795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82880</xdr:rowOff>
    </xdr:from>
    <xdr:to>
      <xdr:col>41</xdr:col>
      <xdr:colOff>101600</xdr:colOff>
      <xdr:row>57</xdr:row>
      <xdr:rowOff>13030</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810500" y="968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29557</xdr:rowOff>
    </xdr:from>
    <xdr:ext cx="469744"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626428" y="9459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80442</xdr:rowOff>
    </xdr:from>
    <xdr:to>
      <xdr:col>36</xdr:col>
      <xdr:colOff>165100</xdr:colOff>
      <xdr:row>57</xdr:row>
      <xdr:rowOff>10592</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921500" y="9681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1719</xdr:rowOff>
    </xdr:from>
    <xdr:ext cx="469744"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737428" y="9774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55061</xdr:rowOff>
    </xdr:from>
    <xdr:to>
      <xdr:col>54</xdr:col>
      <xdr:colOff>189865</xdr:colOff>
      <xdr:row>79</xdr:row>
      <xdr:rowOff>30314</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056561"/>
          <a:ext cx="1270" cy="1518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34141</xdr:rowOff>
    </xdr:from>
    <xdr:ext cx="378565"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5786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30314</xdr:rowOff>
    </xdr:from>
    <xdr:to>
      <xdr:col>55</xdr:col>
      <xdr:colOff>88900</xdr:colOff>
      <xdr:row>79</xdr:row>
      <xdr:rowOff>30314</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574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1738</xdr:rowOff>
    </xdr:from>
    <xdr:ext cx="534377"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831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80,443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55061</xdr:rowOff>
    </xdr:from>
    <xdr:to>
      <xdr:col>55</xdr:col>
      <xdr:colOff>88900</xdr:colOff>
      <xdr:row>70</xdr:row>
      <xdr:rowOff>55061</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056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2617</xdr:rowOff>
    </xdr:from>
    <xdr:to>
      <xdr:col>55</xdr:col>
      <xdr:colOff>0</xdr:colOff>
      <xdr:row>78</xdr:row>
      <xdr:rowOff>74149</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9639300" y="13375717"/>
          <a:ext cx="838200" cy="71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119226</xdr:rowOff>
    </xdr:from>
    <xdr:ext cx="534377"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1494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96349</xdr:rowOff>
    </xdr:from>
    <xdr:to>
      <xdr:col>55</xdr:col>
      <xdr:colOff>50800</xdr:colOff>
      <xdr:row>78</xdr:row>
      <xdr:rowOff>26499</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297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14351</xdr:rowOff>
    </xdr:from>
    <xdr:to>
      <xdr:col>50</xdr:col>
      <xdr:colOff>114300</xdr:colOff>
      <xdr:row>78</xdr:row>
      <xdr:rowOff>2617</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216001"/>
          <a:ext cx="889000" cy="159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75927</xdr:rowOff>
    </xdr:from>
    <xdr:to>
      <xdr:col>50</xdr:col>
      <xdr:colOff>165100</xdr:colOff>
      <xdr:row>78</xdr:row>
      <xdr:rowOff>6077</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27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22604</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372111" y="13052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14351</xdr:rowOff>
    </xdr:from>
    <xdr:to>
      <xdr:col>45</xdr:col>
      <xdr:colOff>177800</xdr:colOff>
      <xdr:row>77</xdr:row>
      <xdr:rowOff>151797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216001"/>
          <a:ext cx="889000" cy="137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23330</xdr:rowOff>
    </xdr:from>
    <xdr:to>
      <xdr:col>46</xdr:col>
      <xdr:colOff>38100</xdr:colOff>
      <xdr:row>77</xdr:row>
      <xdr:rowOff>124930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22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116057</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83111" y="13317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96152</xdr:rowOff>
    </xdr:from>
    <xdr:to>
      <xdr:col>41</xdr:col>
      <xdr:colOff>50800</xdr:colOff>
      <xdr:row>77</xdr:row>
      <xdr:rowOff>151797</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6972300" y="13297802"/>
          <a:ext cx="889000" cy="55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163195</xdr:rowOff>
    </xdr:from>
    <xdr:to>
      <xdr:col>41</xdr:col>
      <xdr:colOff>101600</xdr:colOff>
      <xdr:row>77</xdr:row>
      <xdr:rowOff>93345</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19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109872</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594111" y="12968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132257</xdr:rowOff>
    </xdr:from>
    <xdr:to>
      <xdr:col>36</xdr:col>
      <xdr:colOff>165100</xdr:colOff>
      <xdr:row>77</xdr:row>
      <xdr:rowOff>62407</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16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78935</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2937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23349</xdr:rowOff>
    </xdr:from>
    <xdr:to>
      <xdr:col>55</xdr:col>
      <xdr:colOff>50800</xdr:colOff>
      <xdr:row>78</xdr:row>
      <xdr:rowOff>124949</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396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1776</xdr:rowOff>
    </xdr:from>
    <xdr:ext cx="469744"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374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123267</xdr:rowOff>
    </xdr:from>
    <xdr:to>
      <xdr:col>50</xdr:col>
      <xdr:colOff>165100</xdr:colOff>
      <xdr:row>78</xdr:row>
      <xdr:rowOff>53417</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324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44544</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372111" y="13417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135001</xdr:rowOff>
    </xdr:from>
    <xdr:to>
      <xdr:col>46</xdr:col>
      <xdr:colOff>38100</xdr:colOff>
      <xdr:row>77</xdr:row>
      <xdr:rowOff>65151</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165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81678</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483111" y="12940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100997</xdr:rowOff>
    </xdr:from>
    <xdr:to>
      <xdr:col>41</xdr:col>
      <xdr:colOff>101600</xdr:colOff>
      <xdr:row>78</xdr:row>
      <xdr:rowOff>31147</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302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22274</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594111" y="13395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45352</xdr:rowOff>
    </xdr:from>
    <xdr:to>
      <xdr:col>36</xdr:col>
      <xdr:colOff>165100</xdr:colOff>
      <xdr:row>77</xdr:row>
      <xdr:rowOff>146952</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247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138079</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05111" y="13339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66587</xdr:rowOff>
    </xdr:from>
    <xdr:to>
      <xdr:col>54</xdr:col>
      <xdr:colOff>189865</xdr:colOff>
      <xdr:row>98</xdr:row>
      <xdr:rowOff>127260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668537"/>
          <a:ext cx="1270" cy="1260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131087</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933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127260</xdr:rowOff>
    </xdr:from>
    <xdr:to>
      <xdr:col>55</xdr:col>
      <xdr:colOff>88900</xdr:colOff>
      <xdr:row>98</xdr:row>
      <xdr:rowOff>127260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92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13264</xdr:rowOff>
    </xdr:from>
    <xdr:ext cx="534377"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4437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90,838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66587</xdr:rowOff>
    </xdr:from>
    <xdr:to>
      <xdr:col>55</xdr:col>
      <xdr:colOff>88900</xdr:colOff>
      <xdr:row>91</xdr:row>
      <xdr:rowOff>66587</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668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34220</xdr:rowOff>
    </xdr:from>
    <xdr:to>
      <xdr:col>55</xdr:col>
      <xdr:colOff>0</xdr:colOff>
      <xdr:row>96</xdr:row>
      <xdr:rowOff>67768</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321970"/>
          <a:ext cx="838200" cy="204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19017</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4782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40590</xdr:rowOff>
    </xdr:from>
    <xdr:to>
      <xdr:col>55</xdr:col>
      <xdr:colOff>50800</xdr:colOff>
      <xdr:row>96</xdr:row>
      <xdr:rowOff>142190</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499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121431</xdr:rowOff>
    </xdr:from>
    <xdr:to>
      <xdr:col>50</xdr:col>
      <xdr:colOff>114300</xdr:colOff>
      <xdr:row>96</xdr:row>
      <xdr:rowOff>67768</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409181"/>
          <a:ext cx="889000" cy="117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59086</xdr:rowOff>
    </xdr:from>
    <xdr:to>
      <xdr:col>50</xdr:col>
      <xdr:colOff>165100</xdr:colOff>
      <xdr:row>96</xdr:row>
      <xdr:rowOff>160686</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18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151813</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611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40239</xdr:rowOff>
    </xdr:from>
    <xdr:to>
      <xdr:col>45</xdr:col>
      <xdr:colOff>177800</xdr:colOff>
      <xdr:row>95</xdr:row>
      <xdr:rowOff>121431</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7861300" y="16156539"/>
          <a:ext cx="889000" cy="252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44341</xdr:rowOff>
    </xdr:from>
    <xdr:to>
      <xdr:col>46</xdr:col>
      <xdr:colOff>38100</xdr:colOff>
      <xdr:row>96</xdr:row>
      <xdr:rowOff>145941</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03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137068</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596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40239</xdr:rowOff>
    </xdr:from>
    <xdr:to>
      <xdr:col>41</xdr:col>
      <xdr:colOff>50800</xdr:colOff>
      <xdr:row>94</xdr:row>
      <xdr:rowOff>165666</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6972300" y="16156539"/>
          <a:ext cx="889000" cy="125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69335</xdr:rowOff>
    </xdr:from>
    <xdr:to>
      <xdr:col>41</xdr:col>
      <xdr:colOff>101600</xdr:colOff>
      <xdr:row>96</xdr:row>
      <xdr:rowOff>170935</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28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162062</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621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31711</xdr:rowOff>
    </xdr:from>
    <xdr:to>
      <xdr:col>36</xdr:col>
      <xdr:colOff>165100</xdr:colOff>
      <xdr:row>96</xdr:row>
      <xdr:rowOff>133311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490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124438</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583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154870</xdr:rowOff>
    </xdr:from>
    <xdr:to>
      <xdr:col>55</xdr:col>
      <xdr:colOff>50800</xdr:colOff>
      <xdr:row>95</xdr:row>
      <xdr:rowOff>85020</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2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6297</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122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16968</xdr:rowOff>
    </xdr:from>
    <xdr:to>
      <xdr:col>50</xdr:col>
      <xdr:colOff>165100</xdr:colOff>
      <xdr:row>96</xdr:row>
      <xdr:rowOff>118568</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47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135095</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251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70631</xdr:rowOff>
    </xdr:from>
    <xdr:to>
      <xdr:col>46</xdr:col>
      <xdr:colOff>38100</xdr:colOff>
      <xdr:row>96</xdr:row>
      <xdr:rowOff>781</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358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17308</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133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160889</xdr:rowOff>
    </xdr:from>
    <xdr:to>
      <xdr:col>41</xdr:col>
      <xdr:colOff>101600</xdr:colOff>
      <xdr:row>94</xdr:row>
      <xdr:rowOff>91039</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105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107566</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5880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114866</xdr:rowOff>
    </xdr:from>
    <xdr:to>
      <xdr:col>36</xdr:col>
      <xdr:colOff>165100</xdr:colOff>
      <xdr:row>95</xdr:row>
      <xdr:rowOff>45016</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231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61543</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006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27,271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128105</xdr:rowOff>
    </xdr:from>
    <xdr:ext cx="46717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消防費グラフ枠">
          <a:extLst>
            <a:ext uri="{FF2B5EF4-FFF2-40B4-BE49-F238E27FC236}">
              <a16:creationId xmlns:a16="http://schemas.microsoft.com/office/drawing/2014/main" id="{00000000-0008-0000-0700-000002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89408</xdr:rowOff>
    </xdr:from>
    <xdr:to>
      <xdr:col>85</xdr:col>
      <xdr:colOff>126364</xdr:colOff>
      <xdr:row>38</xdr:row>
      <xdr:rowOff>132407</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6317595" y="5232908"/>
          <a:ext cx="1269" cy="14145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136234</xdr:rowOff>
    </xdr:from>
    <xdr:ext cx="534377" cy="259045"/>
    <xdr:sp macro="" textlink="">
      <xdr:nvSpPr>
        <xdr:cNvPr id="516" name="消防費最小値テキスト">
          <a:extLst>
            <a:ext uri="{FF2B5EF4-FFF2-40B4-BE49-F238E27FC236}">
              <a16:creationId xmlns:a16="http://schemas.microsoft.com/office/drawing/2014/main" id="{00000000-0008-0000-0700-000004020000}"/>
            </a:ext>
          </a:extLst>
        </xdr:cNvPr>
        <xdr:cNvSpPr txBox="1"/>
      </xdr:nvSpPr>
      <xdr:spPr>
        <a:xfrm>
          <a:off x="16370300" y="6651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132407</xdr:rowOff>
    </xdr:from>
    <xdr:to>
      <xdr:col>86</xdr:col>
      <xdr:colOff>25400</xdr:colOff>
      <xdr:row>38</xdr:row>
      <xdr:rowOff>132407</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6230600" y="66475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36085</xdr:rowOff>
    </xdr:from>
    <xdr:ext cx="534377" cy="259045"/>
    <xdr:sp macro="" textlink="">
      <xdr:nvSpPr>
        <xdr:cNvPr id="518" name="消防費最大値テキスト">
          <a:extLst>
            <a:ext uri="{FF2B5EF4-FFF2-40B4-BE49-F238E27FC236}">
              <a16:creationId xmlns:a16="http://schemas.microsoft.com/office/drawing/2014/main" id="{00000000-0008-0000-0700-000006020000}"/>
            </a:ext>
          </a:extLst>
        </xdr:cNvPr>
        <xdr:cNvSpPr txBox="1"/>
      </xdr:nvSpPr>
      <xdr:spPr>
        <a:xfrm>
          <a:off x="16370300" y="5008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23,262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89408</xdr:rowOff>
    </xdr:from>
    <xdr:to>
      <xdr:col>86</xdr:col>
      <xdr:colOff>25400</xdr:colOff>
      <xdr:row>30</xdr:row>
      <xdr:rowOff>89408</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5232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19522</xdr:rowOff>
    </xdr:from>
    <xdr:to>
      <xdr:col>85</xdr:col>
      <xdr:colOff>127000</xdr:colOff>
      <xdr:row>35</xdr:row>
      <xdr:rowOff>95504</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5481300" y="6020272"/>
          <a:ext cx="838200" cy="75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169217</xdr:rowOff>
    </xdr:from>
    <xdr:ext cx="534377" cy="259045"/>
    <xdr:sp macro="" textlink="">
      <xdr:nvSpPr>
        <xdr:cNvPr id="521" name="消防費平均値テキスト">
          <a:extLst>
            <a:ext uri="{FF2B5EF4-FFF2-40B4-BE49-F238E27FC236}">
              <a16:creationId xmlns:a16="http://schemas.microsoft.com/office/drawing/2014/main" id="{00000000-0008-0000-0700-000009020000}"/>
            </a:ext>
          </a:extLst>
        </xdr:cNvPr>
        <xdr:cNvSpPr txBox="1"/>
      </xdr:nvSpPr>
      <xdr:spPr>
        <a:xfrm>
          <a:off x="16370300" y="61699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19340</xdr:rowOff>
    </xdr:from>
    <xdr:to>
      <xdr:col>85</xdr:col>
      <xdr:colOff>177800</xdr:colOff>
      <xdr:row>36</xdr:row>
      <xdr:rowOff>120940</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6268700" y="6191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95504</xdr:rowOff>
    </xdr:from>
    <xdr:to>
      <xdr:col>81</xdr:col>
      <xdr:colOff>50800</xdr:colOff>
      <xdr:row>35</xdr:row>
      <xdr:rowOff>106934</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4592300" y="6096254"/>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123734</xdr:rowOff>
    </xdr:from>
    <xdr:to>
      <xdr:col>81</xdr:col>
      <xdr:colOff>101600</xdr:colOff>
      <xdr:row>37</xdr:row>
      <xdr:rowOff>53884</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5430500" y="6295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45011</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5214111" y="6388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64806</xdr:rowOff>
    </xdr:from>
    <xdr:to>
      <xdr:col>76</xdr:col>
      <xdr:colOff>114300</xdr:colOff>
      <xdr:row>35</xdr:row>
      <xdr:rowOff>106934</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3703300" y="6065556"/>
          <a:ext cx="889000" cy="42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25328</xdr:rowOff>
    </xdr:from>
    <xdr:to>
      <xdr:col>76</xdr:col>
      <xdr:colOff>165100</xdr:colOff>
      <xdr:row>37</xdr:row>
      <xdr:rowOff>126928</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4541500" y="6368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118055</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4325111" y="6461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64806</xdr:rowOff>
    </xdr:from>
    <xdr:to>
      <xdr:col>71</xdr:col>
      <xdr:colOff>177800</xdr:colOff>
      <xdr:row>36</xdr:row>
      <xdr:rowOff>8201</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2814300" y="6065556"/>
          <a:ext cx="889000" cy="114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61577</xdr:rowOff>
    </xdr:from>
    <xdr:to>
      <xdr:col>72</xdr:col>
      <xdr:colOff>38100</xdr:colOff>
      <xdr:row>37</xdr:row>
      <xdr:rowOff>163177</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3652500" y="6405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154304</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436111" y="6497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16401</xdr:rowOff>
    </xdr:from>
    <xdr:to>
      <xdr:col>67</xdr:col>
      <xdr:colOff>101600</xdr:colOff>
      <xdr:row>37</xdr:row>
      <xdr:rowOff>118001</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2763500" y="6360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109128</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547111" y="6452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140172</xdr:rowOff>
    </xdr:from>
    <xdr:to>
      <xdr:col>85</xdr:col>
      <xdr:colOff>177800</xdr:colOff>
      <xdr:row>35</xdr:row>
      <xdr:rowOff>70322</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6268700" y="5969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163049</xdr:rowOff>
    </xdr:from>
    <xdr:ext cx="534377" cy="259045"/>
    <xdr:sp macro="" textlink="">
      <xdr:nvSpPr>
        <xdr:cNvPr id="540" name="消防費該当値テキスト">
          <a:extLst>
            <a:ext uri="{FF2B5EF4-FFF2-40B4-BE49-F238E27FC236}">
              <a16:creationId xmlns:a16="http://schemas.microsoft.com/office/drawing/2014/main" id="{00000000-0008-0000-0700-00001C020000}"/>
            </a:ext>
          </a:extLst>
        </xdr:cNvPr>
        <xdr:cNvSpPr txBox="1"/>
      </xdr:nvSpPr>
      <xdr:spPr>
        <a:xfrm>
          <a:off x="16370300" y="5820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44704</xdr:rowOff>
    </xdr:from>
    <xdr:to>
      <xdr:col>81</xdr:col>
      <xdr:colOff>101600</xdr:colOff>
      <xdr:row>35</xdr:row>
      <xdr:rowOff>146304</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5430500" y="604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162831</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14111" y="5820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56134</xdr:rowOff>
    </xdr:from>
    <xdr:to>
      <xdr:col>76</xdr:col>
      <xdr:colOff>165100</xdr:colOff>
      <xdr:row>35</xdr:row>
      <xdr:rowOff>157734</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4541500" y="6056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2811</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4325111" y="5832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14006</xdr:rowOff>
    </xdr:from>
    <xdr:to>
      <xdr:col>72</xdr:col>
      <xdr:colOff>38100</xdr:colOff>
      <xdr:row>35</xdr:row>
      <xdr:rowOff>115606</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3652500" y="6014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132133</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3436111" y="5789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128851</xdr:rowOff>
    </xdr:from>
    <xdr:to>
      <xdr:col>67</xdr:col>
      <xdr:colOff>101600</xdr:colOff>
      <xdr:row>36</xdr:row>
      <xdr:rowOff>59001</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2763500" y="6129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75528</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2547111" y="5904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139700</xdr:rowOff>
    </xdr:from>
    <xdr:to>
      <xdr:col>89</xdr:col>
      <xdr:colOff>177800</xdr:colOff>
      <xdr:row>59</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168927</xdr:rowOff>
    </xdr:from>
    <xdr:ext cx="53129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25400</xdr:rowOff>
    </xdr:from>
    <xdr:to>
      <xdr:col>89</xdr:col>
      <xdr:colOff>177800</xdr:colOff>
      <xdr:row>58</xdr:row>
      <xdr:rowOff>25400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54627</xdr:rowOff>
    </xdr:from>
    <xdr:ext cx="53129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82550</xdr:rowOff>
    </xdr:from>
    <xdr:to>
      <xdr:col>89</xdr:col>
      <xdr:colOff>177800</xdr:colOff>
      <xdr:row>56</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111777</xdr:rowOff>
    </xdr:from>
    <xdr:ext cx="53129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25400</xdr:rowOff>
    </xdr:from>
    <xdr:to>
      <xdr:col>89</xdr:col>
      <xdr:colOff>177800</xdr:colOff>
      <xdr:row>53</xdr:row>
      <xdr:rowOff>25400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54627</xdr:rowOff>
    </xdr:from>
    <xdr:ext cx="531299"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914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82550</xdr:rowOff>
    </xdr:from>
    <xdr:to>
      <xdr:col>89</xdr:col>
      <xdr:colOff>177800</xdr:colOff>
      <xdr:row>51</xdr:row>
      <xdr:rowOff>82550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50</xdr:row>
      <xdr:rowOff>111777</xdr:rowOff>
    </xdr:from>
    <xdr:ext cx="531299"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914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49</xdr:row>
      <xdr:rowOff>139700</xdr:rowOff>
    </xdr:from>
    <xdr:to>
      <xdr:col>89</xdr:col>
      <xdr:colOff>177800</xdr:colOff>
      <xdr:row>49</xdr:row>
      <xdr:rowOff>139700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48</xdr:row>
      <xdr:rowOff>168927</xdr:rowOff>
    </xdr:from>
    <xdr:ext cx="531299"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914701" y="8398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5" name="テキスト ボックス 574">
          <a:extLst>
            <a:ext uri="{FF2B5EF4-FFF2-40B4-BE49-F238E27FC236}">
              <a16:creationId xmlns:a16="http://schemas.microsoft.com/office/drawing/2014/main" id="{00000000-0008-0000-0700-00003F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6" name="教育費グラフ枠">
          <a:extLst>
            <a:ext uri="{FF2B5EF4-FFF2-40B4-BE49-F238E27FC236}">
              <a16:creationId xmlns:a16="http://schemas.microsoft.com/office/drawing/2014/main" id="{00000000-0008-0000-0700-000040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101438</xdr:rowOff>
    </xdr:from>
    <xdr:to>
      <xdr:col>85</xdr:col>
      <xdr:colOff>126364</xdr:colOff>
      <xdr:row>58</xdr:row>
      <xdr:rowOff>124041</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6317595" y="8673938"/>
          <a:ext cx="1269" cy="13942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127868</xdr:rowOff>
    </xdr:from>
    <xdr:ext cx="534377" cy="259045"/>
    <xdr:sp macro="" textlink="">
      <xdr:nvSpPr>
        <xdr:cNvPr id="578" name="教育費最小値テキスト">
          <a:extLst>
            <a:ext uri="{FF2B5EF4-FFF2-40B4-BE49-F238E27FC236}">
              <a16:creationId xmlns:a16="http://schemas.microsoft.com/office/drawing/2014/main" id="{00000000-0008-0000-0700-000042020000}"/>
            </a:ext>
          </a:extLst>
        </xdr:cNvPr>
        <xdr:cNvSpPr txBox="1"/>
      </xdr:nvSpPr>
      <xdr:spPr>
        <a:xfrm>
          <a:off x="16370300" y="10071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36,548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124041</xdr:rowOff>
    </xdr:from>
    <xdr:to>
      <xdr:col>86</xdr:col>
      <xdr:colOff>25400</xdr:colOff>
      <xdr:row>58</xdr:row>
      <xdr:rowOff>124041</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6230600" y="10068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48115</xdr:rowOff>
    </xdr:from>
    <xdr:ext cx="534377" cy="259045"/>
    <xdr:sp macro="" textlink="">
      <xdr:nvSpPr>
        <xdr:cNvPr id="580" name="教育費最大値テキスト">
          <a:extLst>
            <a:ext uri="{FF2B5EF4-FFF2-40B4-BE49-F238E27FC236}">
              <a16:creationId xmlns:a16="http://schemas.microsoft.com/office/drawing/2014/main" id="{00000000-0008-0000-0700-000044020000}"/>
            </a:ext>
          </a:extLst>
        </xdr:cNvPr>
        <xdr:cNvSpPr txBox="1"/>
      </xdr:nvSpPr>
      <xdr:spPr>
        <a:xfrm>
          <a:off x="16370300" y="8449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101438</xdr:rowOff>
    </xdr:from>
    <xdr:to>
      <xdr:col>86</xdr:col>
      <xdr:colOff>25400</xdr:colOff>
      <xdr:row>50</xdr:row>
      <xdr:rowOff>101438</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6230600" y="8673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52</xdr:row>
      <xdr:rowOff>147530</xdr:rowOff>
    </xdr:from>
    <xdr:to>
      <xdr:col>85</xdr:col>
      <xdr:colOff>127000</xdr:colOff>
      <xdr:row>56</xdr:row>
      <xdr:rowOff>24314</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5481300" y="9062930"/>
          <a:ext cx="838200" cy="562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130694</xdr:rowOff>
    </xdr:from>
    <xdr:ext cx="534377" cy="259045"/>
    <xdr:sp macro="" textlink="">
      <xdr:nvSpPr>
        <xdr:cNvPr id="583" name="教育費平均値テキスト">
          <a:extLst>
            <a:ext uri="{FF2B5EF4-FFF2-40B4-BE49-F238E27FC236}">
              <a16:creationId xmlns:a16="http://schemas.microsoft.com/office/drawing/2014/main" id="{00000000-0008-0000-0700-000047020000}"/>
            </a:ext>
          </a:extLst>
        </xdr:cNvPr>
        <xdr:cNvSpPr txBox="1"/>
      </xdr:nvSpPr>
      <xdr:spPr>
        <a:xfrm>
          <a:off x="16370300" y="93889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107817</xdr:rowOff>
    </xdr:from>
    <xdr:to>
      <xdr:col>85</xdr:col>
      <xdr:colOff>177800</xdr:colOff>
      <xdr:row>56</xdr:row>
      <xdr:rowOff>37967</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6268700" y="9537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52</xdr:row>
      <xdr:rowOff>147530</xdr:rowOff>
    </xdr:from>
    <xdr:to>
      <xdr:col>81</xdr:col>
      <xdr:colOff>50800</xdr:colOff>
      <xdr:row>56</xdr:row>
      <xdr:rowOff>77578</xdr:rowOff>
    </xdr:to>
    <xdr:cxnSp macro="">
      <xdr:nvCxnSpPr>
        <xdr:cNvPr id="585" name="直線コネクタ 584">
          <a:extLst>
            <a:ext uri="{FF2B5EF4-FFF2-40B4-BE49-F238E27FC236}">
              <a16:creationId xmlns:a16="http://schemas.microsoft.com/office/drawing/2014/main" id="{00000000-0008-0000-0700-000049020000}"/>
            </a:ext>
          </a:extLst>
        </xdr:cNvPr>
        <xdr:cNvCxnSpPr/>
      </xdr:nvCxnSpPr>
      <xdr:spPr>
        <a:xfrm flipV="1">
          <a:off x="14592300" y="9062930"/>
          <a:ext cx="889000" cy="615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47266</xdr:rowOff>
    </xdr:from>
    <xdr:to>
      <xdr:col>81</xdr:col>
      <xdr:colOff>101600</xdr:colOff>
      <xdr:row>56</xdr:row>
      <xdr:rowOff>148866</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5430500" y="964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139993</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14111" y="9741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77578</xdr:rowOff>
    </xdr:from>
    <xdr:to>
      <xdr:col>76</xdr:col>
      <xdr:colOff>114300</xdr:colOff>
      <xdr:row>56</xdr:row>
      <xdr:rowOff>139471</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flipV="1">
          <a:off x="13703300" y="9678778"/>
          <a:ext cx="889000" cy="61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88357</xdr:rowOff>
    </xdr:from>
    <xdr:to>
      <xdr:col>76</xdr:col>
      <xdr:colOff>165100</xdr:colOff>
      <xdr:row>57</xdr:row>
      <xdr:rowOff>18507</xdr:rowOff>
    </xdr:to>
    <xdr:sp macro="" textlink="">
      <xdr:nvSpPr>
        <xdr:cNvPr id="589" name="フローチャート: 判断 588">
          <a:extLst>
            <a:ext uri="{FF2B5EF4-FFF2-40B4-BE49-F238E27FC236}">
              <a16:creationId xmlns:a16="http://schemas.microsoft.com/office/drawing/2014/main" id="{00000000-0008-0000-0700-00004D020000}"/>
            </a:ext>
          </a:extLst>
        </xdr:cNvPr>
        <xdr:cNvSpPr/>
      </xdr:nvSpPr>
      <xdr:spPr>
        <a:xfrm>
          <a:off x="14541500" y="968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9634</xdr:rowOff>
    </xdr:from>
    <xdr:ext cx="534377"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325111" y="97822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115583</xdr:rowOff>
    </xdr:from>
    <xdr:to>
      <xdr:col>71</xdr:col>
      <xdr:colOff>177800</xdr:colOff>
      <xdr:row>56</xdr:row>
      <xdr:rowOff>139471</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a:off x="12814300" y="9716783"/>
          <a:ext cx="889000" cy="23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132648</xdr:rowOff>
    </xdr:from>
    <xdr:to>
      <xdr:col>72</xdr:col>
      <xdr:colOff>38100</xdr:colOff>
      <xdr:row>57</xdr:row>
      <xdr:rowOff>62798</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3652500" y="973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53925</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3436111" y="9826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77613</xdr:rowOff>
    </xdr:from>
    <xdr:to>
      <xdr:col>67</xdr:col>
      <xdr:colOff>101600</xdr:colOff>
      <xdr:row>57</xdr:row>
      <xdr:rowOff>7763</xdr:rowOff>
    </xdr:to>
    <xdr:sp macro="" textlink="">
      <xdr:nvSpPr>
        <xdr:cNvPr id="594" name="フローチャート: 判断 593">
          <a:extLst>
            <a:ext uri="{FF2B5EF4-FFF2-40B4-BE49-F238E27FC236}">
              <a16:creationId xmlns:a16="http://schemas.microsoft.com/office/drawing/2014/main" id="{00000000-0008-0000-0700-000052020000}"/>
            </a:ext>
          </a:extLst>
        </xdr:cNvPr>
        <xdr:cNvSpPr/>
      </xdr:nvSpPr>
      <xdr:spPr>
        <a:xfrm>
          <a:off x="12763500" y="9678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170340</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2547111" y="9771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144964</xdr:rowOff>
    </xdr:from>
    <xdr:to>
      <xdr:col>85</xdr:col>
      <xdr:colOff>177800</xdr:colOff>
      <xdr:row>56</xdr:row>
      <xdr:rowOff>75114</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6268700" y="9574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123391</xdr:rowOff>
    </xdr:from>
    <xdr:ext cx="534377" cy="259045"/>
    <xdr:sp macro="" textlink="">
      <xdr:nvSpPr>
        <xdr:cNvPr id="602" name="教育費該当値テキスト">
          <a:extLst>
            <a:ext uri="{FF2B5EF4-FFF2-40B4-BE49-F238E27FC236}">
              <a16:creationId xmlns:a16="http://schemas.microsoft.com/office/drawing/2014/main" id="{00000000-0008-0000-0700-00005A020000}"/>
            </a:ext>
          </a:extLst>
        </xdr:cNvPr>
        <xdr:cNvSpPr txBox="1"/>
      </xdr:nvSpPr>
      <xdr:spPr>
        <a:xfrm>
          <a:off x="16370300" y="9553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52</xdr:row>
      <xdr:rowOff>96730</xdr:rowOff>
    </xdr:from>
    <xdr:to>
      <xdr:col>81</xdr:col>
      <xdr:colOff>101600</xdr:colOff>
      <xdr:row>53</xdr:row>
      <xdr:rowOff>26880</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5430500" y="901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51</xdr:row>
      <xdr:rowOff>43407</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5214111" y="8787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26778</xdr:rowOff>
    </xdr:from>
    <xdr:to>
      <xdr:col>76</xdr:col>
      <xdr:colOff>165100</xdr:colOff>
      <xdr:row>56</xdr:row>
      <xdr:rowOff>128378</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4541500" y="9627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144905</xdr:rowOff>
    </xdr:from>
    <xdr:ext cx="534377"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4325111" y="9403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88671</xdr:rowOff>
    </xdr:from>
    <xdr:to>
      <xdr:col>72</xdr:col>
      <xdr:colOff>38100</xdr:colOff>
      <xdr:row>57</xdr:row>
      <xdr:rowOff>18821</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3652500" y="9689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35348</xdr:rowOff>
    </xdr:from>
    <xdr:ext cx="534377"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3436111" y="9465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64783</xdr:rowOff>
    </xdr:from>
    <xdr:to>
      <xdr:col>67</xdr:col>
      <xdr:colOff>101600</xdr:colOff>
      <xdr:row>56</xdr:row>
      <xdr:rowOff>166383</xdr:rowOff>
    </xdr:to>
    <xdr:sp macro="" textlink="">
      <xdr:nvSpPr>
        <xdr:cNvPr id="609" name="楕円 608">
          <a:extLst>
            <a:ext uri="{FF2B5EF4-FFF2-40B4-BE49-F238E27FC236}">
              <a16:creationId xmlns:a16="http://schemas.microsoft.com/office/drawing/2014/main" id="{00000000-0008-0000-0700-000061020000}"/>
            </a:ext>
          </a:extLst>
        </xdr:cNvPr>
        <xdr:cNvSpPr/>
      </xdr:nvSpPr>
      <xdr:spPr>
        <a:xfrm>
          <a:off x="12763500" y="9665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11460</xdr:rowOff>
    </xdr:from>
    <xdr:ext cx="534377" cy="259045"/>
    <xdr:sp macro="" textlink="">
      <xdr:nvSpPr>
        <xdr:cNvPr id="610" name="テキスト ボックス 609">
          <a:extLst>
            <a:ext uri="{FF2B5EF4-FFF2-40B4-BE49-F238E27FC236}">
              <a16:creationId xmlns:a16="http://schemas.microsoft.com/office/drawing/2014/main" id="{00000000-0008-0000-0700-000062020000}"/>
            </a:ext>
          </a:extLst>
        </xdr:cNvPr>
        <xdr:cNvSpPr txBox="1"/>
      </xdr:nvSpPr>
      <xdr:spPr>
        <a:xfrm>
          <a:off x="12547111" y="9441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144434</xdr:rowOff>
    </xdr:from>
    <xdr:ext cx="46717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978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160762</xdr:rowOff>
    </xdr:from>
    <xdr:ext cx="46717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978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5642</xdr:rowOff>
    </xdr:from>
    <xdr:ext cx="467179"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978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32" name="テキスト ボックス 631">
          <a:extLst>
            <a:ext uri="{FF2B5EF4-FFF2-40B4-BE49-F238E27FC236}">
              <a16:creationId xmlns:a16="http://schemas.microsoft.com/office/drawing/2014/main" id="{00000000-0008-0000-0700-000078020000}"/>
            </a:ext>
          </a:extLst>
        </xdr:cNvPr>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5" name="災害復旧費グラフ枠">
          <a:extLst>
            <a:ext uri="{FF2B5EF4-FFF2-40B4-BE49-F238E27FC236}">
              <a16:creationId xmlns:a16="http://schemas.microsoft.com/office/drawing/2014/main" id="{00000000-0008-0000-0700-00007B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5588</xdr:rowOff>
    </xdr:from>
    <xdr:to>
      <xdr:col>85</xdr:col>
      <xdr:colOff>126364</xdr:colOff>
      <xdr:row>79</xdr:row>
      <xdr:rowOff>98879</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flipV="1">
          <a:off x="16317595" y="12178538"/>
          <a:ext cx="1269" cy="146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7" name="災害復旧費最小値テキスト">
          <a:extLst>
            <a:ext uri="{FF2B5EF4-FFF2-40B4-BE49-F238E27FC236}">
              <a16:creationId xmlns:a16="http://schemas.microsoft.com/office/drawing/2014/main" id="{00000000-0008-0000-0700-00007D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123715</xdr:rowOff>
    </xdr:from>
    <xdr:ext cx="534377" cy="259045"/>
    <xdr:sp macro="" textlink="">
      <xdr:nvSpPr>
        <xdr:cNvPr id="639" name="災害復旧費最大値テキスト">
          <a:extLst>
            <a:ext uri="{FF2B5EF4-FFF2-40B4-BE49-F238E27FC236}">
              <a16:creationId xmlns:a16="http://schemas.microsoft.com/office/drawing/2014/main" id="{00000000-0008-0000-0700-00007F020000}"/>
            </a:ext>
          </a:extLst>
        </xdr:cNvPr>
        <xdr:cNvSpPr txBox="1"/>
      </xdr:nvSpPr>
      <xdr:spPr>
        <a:xfrm>
          <a:off x="16370300" y="11953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13,457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5588</xdr:rowOff>
    </xdr:from>
    <xdr:to>
      <xdr:col>86</xdr:col>
      <xdr:colOff>25400</xdr:colOff>
      <xdr:row>71</xdr:row>
      <xdr:rowOff>5588</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6230600" y="121785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69052</xdr:rowOff>
    </xdr:from>
    <xdr:to>
      <xdr:col>85</xdr:col>
      <xdr:colOff>127000</xdr:colOff>
      <xdr:row>79</xdr:row>
      <xdr:rowOff>98879</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5481300" y="13613602"/>
          <a:ext cx="838200" cy="29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127888</xdr:rowOff>
    </xdr:from>
    <xdr:ext cx="469744" cy="259045"/>
    <xdr:sp macro="" textlink="">
      <xdr:nvSpPr>
        <xdr:cNvPr id="642" name="災害復旧費平均値テキスト">
          <a:extLst>
            <a:ext uri="{FF2B5EF4-FFF2-40B4-BE49-F238E27FC236}">
              <a16:creationId xmlns:a16="http://schemas.microsoft.com/office/drawing/2014/main" id="{00000000-0008-0000-0700-000082020000}"/>
            </a:ext>
          </a:extLst>
        </xdr:cNvPr>
        <xdr:cNvSpPr txBox="1"/>
      </xdr:nvSpPr>
      <xdr:spPr>
        <a:xfrm>
          <a:off x="16370300" y="133295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105011</xdr:rowOff>
    </xdr:from>
    <xdr:to>
      <xdr:col>85</xdr:col>
      <xdr:colOff>177800</xdr:colOff>
      <xdr:row>79</xdr:row>
      <xdr:rowOff>35161</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6268700" y="13478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69052</xdr:rowOff>
    </xdr:from>
    <xdr:to>
      <xdr:col>81</xdr:col>
      <xdr:colOff>50800</xdr:colOff>
      <xdr:row>79</xdr:row>
      <xdr:rowOff>88210</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flipV="1">
          <a:off x="14592300" y="13613602"/>
          <a:ext cx="889000" cy="19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99132</xdr:rowOff>
    </xdr:from>
    <xdr:to>
      <xdr:col>81</xdr:col>
      <xdr:colOff>101600</xdr:colOff>
      <xdr:row>79</xdr:row>
      <xdr:rowOff>29282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5430500" y="13472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45809</xdr:rowOff>
    </xdr:from>
    <xdr:ext cx="469744"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46428" y="13247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88210</xdr:rowOff>
    </xdr:from>
    <xdr:to>
      <xdr:col>76</xdr:col>
      <xdr:colOff>114300</xdr:colOff>
      <xdr:row>79</xdr:row>
      <xdr:rowOff>98879</xdr:rowOff>
    </xdr:to>
    <xdr:cxnSp macro="">
      <xdr:nvCxnSpPr>
        <xdr:cNvPr id="647" name="直線コネクタ 646">
          <a:extLst>
            <a:ext uri="{FF2B5EF4-FFF2-40B4-BE49-F238E27FC236}">
              <a16:creationId xmlns:a16="http://schemas.microsoft.com/office/drawing/2014/main" id="{00000000-0008-0000-0700-000087020000}"/>
            </a:ext>
          </a:extLst>
        </xdr:cNvPr>
        <xdr:cNvCxnSpPr/>
      </xdr:nvCxnSpPr>
      <xdr:spPr>
        <a:xfrm flipV="1">
          <a:off x="13703300" y="13632760"/>
          <a:ext cx="889000" cy="10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135491</xdr:rowOff>
    </xdr:from>
    <xdr:to>
      <xdr:col>76</xdr:col>
      <xdr:colOff>165100</xdr:colOff>
      <xdr:row>79</xdr:row>
      <xdr:rowOff>65641</xdr:rowOff>
    </xdr:to>
    <xdr:sp macro="" textlink="">
      <xdr:nvSpPr>
        <xdr:cNvPr id="648" name="フローチャート: 判断 647">
          <a:extLst>
            <a:ext uri="{FF2B5EF4-FFF2-40B4-BE49-F238E27FC236}">
              <a16:creationId xmlns:a16="http://schemas.microsoft.com/office/drawing/2014/main" id="{00000000-0008-0000-0700-000088020000}"/>
            </a:ext>
          </a:extLst>
        </xdr:cNvPr>
        <xdr:cNvSpPr/>
      </xdr:nvSpPr>
      <xdr:spPr>
        <a:xfrm>
          <a:off x="14541500" y="13508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77</xdr:row>
      <xdr:rowOff>82168</xdr:rowOff>
    </xdr:from>
    <xdr:ext cx="378565"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4403017" y="132838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98879</xdr:rowOff>
    </xdr:from>
    <xdr:to>
      <xdr:col>71</xdr:col>
      <xdr:colOff>177800</xdr:colOff>
      <xdr:row>79</xdr:row>
      <xdr:rowOff>98879</xdr:rowOff>
    </xdr:to>
    <xdr:cxnSp macro="">
      <xdr:nvCxnSpPr>
        <xdr:cNvPr id="650" name="直線コネクタ 649">
          <a:extLst>
            <a:ext uri="{FF2B5EF4-FFF2-40B4-BE49-F238E27FC236}">
              <a16:creationId xmlns:a16="http://schemas.microsoft.com/office/drawing/2014/main" id="{00000000-0008-0000-0700-00008A020000}"/>
            </a:ext>
          </a:extLst>
        </xdr:cNvPr>
        <xdr:cNvCxnSpPr/>
      </xdr:nvCxnSpPr>
      <xdr:spPr>
        <a:xfrm>
          <a:off x="12814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73006</xdr:rowOff>
    </xdr:from>
    <xdr:to>
      <xdr:col>72</xdr:col>
      <xdr:colOff>38100</xdr:colOff>
      <xdr:row>79</xdr:row>
      <xdr:rowOff>3156</xdr:rowOff>
    </xdr:to>
    <xdr:sp macro="" textlink="">
      <xdr:nvSpPr>
        <xdr:cNvPr id="651" name="フローチャート: 判断 650">
          <a:extLst>
            <a:ext uri="{FF2B5EF4-FFF2-40B4-BE49-F238E27FC236}">
              <a16:creationId xmlns:a16="http://schemas.microsoft.com/office/drawing/2014/main" id="{00000000-0008-0000-0700-00008B020000}"/>
            </a:ext>
          </a:extLst>
        </xdr:cNvPr>
        <xdr:cNvSpPr/>
      </xdr:nvSpPr>
      <xdr:spPr>
        <a:xfrm>
          <a:off x="13652500" y="13446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19683</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468428" y="13221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64626</xdr:rowOff>
    </xdr:from>
    <xdr:to>
      <xdr:col>67</xdr:col>
      <xdr:colOff>101600</xdr:colOff>
      <xdr:row>77</xdr:row>
      <xdr:rowOff>166226</xdr:rowOff>
    </xdr:to>
    <xdr:sp macro="" textlink="">
      <xdr:nvSpPr>
        <xdr:cNvPr id="653" name="フローチャート: 判断 652">
          <a:extLst>
            <a:ext uri="{FF2B5EF4-FFF2-40B4-BE49-F238E27FC236}">
              <a16:creationId xmlns:a16="http://schemas.microsoft.com/office/drawing/2014/main" id="{00000000-0008-0000-0700-00008D020000}"/>
            </a:ext>
          </a:extLst>
        </xdr:cNvPr>
        <xdr:cNvSpPr/>
      </xdr:nvSpPr>
      <xdr:spPr>
        <a:xfrm>
          <a:off x="12763500" y="13266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76</xdr:row>
      <xdr:rowOff>11303</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579428" y="13041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134456</xdr:rowOff>
    </xdr:from>
    <xdr:ext cx="249299" cy="259045"/>
    <xdr:sp macro="" textlink="">
      <xdr:nvSpPr>
        <xdr:cNvPr id="661" name="災害復旧費該当値テキスト">
          <a:extLst>
            <a:ext uri="{FF2B5EF4-FFF2-40B4-BE49-F238E27FC236}">
              <a16:creationId xmlns:a16="http://schemas.microsoft.com/office/drawing/2014/main" id="{00000000-0008-0000-0700-000095020000}"/>
            </a:ext>
          </a:extLst>
        </xdr:cNvPr>
        <xdr:cNvSpPr txBox="1"/>
      </xdr:nvSpPr>
      <xdr:spPr>
        <a:xfrm>
          <a:off x="16370300" y="135075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18252</xdr:rowOff>
    </xdr:from>
    <xdr:to>
      <xdr:col>81</xdr:col>
      <xdr:colOff>101600</xdr:colOff>
      <xdr:row>79</xdr:row>
      <xdr:rowOff>119852</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5430500" y="13562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110979</xdr:rowOff>
    </xdr:from>
    <xdr:ext cx="378565"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5292017" y="136555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37410</xdr:rowOff>
    </xdr:from>
    <xdr:to>
      <xdr:col>76</xdr:col>
      <xdr:colOff>165100</xdr:colOff>
      <xdr:row>79</xdr:row>
      <xdr:rowOff>139010</xdr:rowOff>
    </xdr:to>
    <xdr:sp macro="" textlink="">
      <xdr:nvSpPr>
        <xdr:cNvPr id="664" name="楕円 663">
          <a:extLst>
            <a:ext uri="{FF2B5EF4-FFF2-40B4-BE49-F238E27FC236}">
              <a16:creationId xmlns:a16="http://schemas.microsoft.com/office/drawing/2014/main" id="{00000000-0008-0000-0700-000098020000}"/>
            </a:ext>
          </a:extLst>
        </xdr:cNvPr>
        <xdr:cNvSpPr/>
      </xdr:nvSpPr>
      <xdr:spPr>
        <a:xfrm>
          <a:off x="14541500" y="13581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79</xdr:row>
      <xdr:rowOff>130137</xdr:rowOff>
    </xdr:from>
    <xdr:ext cx="313932"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4435333" y="136746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66" name="楕円 665">
          <a:extLst>
            <a:ext uri="{FF2B5EF4-FFF2-40B4-BE49-F238E27FC236}">
              <a16:creationId xmlns:a16="http://schemas.microsoft.com/office/drawing/2014/main" id="{00000000-0008-0000-0700-00009A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48079</xdr:rowOff>
    </xdr:from>
    <xdr:to>
      <xdr:col>67</xdr:col>
      <xdr:colOff>101600</xdr:colOff>
      <xdr:row>79</xdr:row>
      <xdr:rowOff>149679</xdr:rowOff>
    </xdr:to>
    <xdr:sp macro="" textlink="">
      <xdr:nvSpPr>
        <xdr:cNvPr id="668" name="楕円 667">
          <a:extLst>
            <a:ext uri="{FF2B5EF4-FFF2-40B4-BE49-F238E27FC236}">
              <a16:creationId xmlns:a16="http://schemas.microsoft.com/office/drawing/2014/main" id="{00000000-0008-0000-0700-00009C020000}"/>
            </a:ext>
          </a:extLst>
        </xdr:cNvPr>
        <xdr:cNvSpPr/>
      </xdr:nvSpPr>
      <xdr:spPr>
        <a:xfrm>
          <a:off x="12763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140806</xdr:rowOff>
    </xdr:from>
    <xdr:ext cx="249299"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689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98</xdr:row>
      <xdr:rowOff>139700</xdr:rowOff>
    </xdr:from>
    <xdr:to>
      <xdr:col>89</xdr:col>
      <xdr:colOff>177800</xdr:colOff>
      <xdr:row>98</xdr:row>
      <xdr:rowOff>139700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97</xdr:row>
      <xdr:rowOff>168927</xdr:rowOff>
    </xdr:from>
    <xdr:ext cx="53129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914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a:extLst>
            <a:ext uri="{FF2B5EF4-FFF2-40B4-BE49-F238E27FC236}">
              <a16:creationId xmlns:a16="http://schemas.microsoft.com/office/drawing/2014/main" id="{00000000-0008-0000-0700-0000B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41287</xdr:rowOff>
    </xdr:from>
    <xdr:to>
      <xdr:col>85</xdr:col>
      <xdr:colOff>126364</xdr:colOff>
      <xdr:row>99</xdr:row>
      <xdr:rowOff>39230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6317595" y="15814687"/>
          <a:ext cx="1269" cy="11980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43057</xdr:rowOff>
    </xdr:from>
    <xdr:ext cx="534377" cy="259045"/>
    <xdr:sp macro="" textlink="">
      <xdr:nvSpPr>
        <xdr:cNvPr id="693" name="公債費最小値テキスト">
          <a:extLst>
            <a:ext uri="{FF2B5EF4-FFF2-40B4-BE49-F238E27FC236}">
              <a16:creationId xmlns:a16="http://schemas.microsoft.com/office/drawing/2014/main" id="{00000000-0008-0000-0700-0000B5020000}"/>
            </a:ext>
          </a:extLst>
        </xdr:cNvPr>
        <xdr:cNvSpPr txBox="1"/>
      </xdr:nvSpPr>
      <xdr:spPr>
        <a:xfrm>
          <a:off x="16370300" y="170166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39230</xdr:rowOff>
    </xdr:from>
    <xdr:to>
      <xdr:col>86</xdr:col>
      <xdr:colOff>25400</xdr:colOff>
      <xdr:row>99</xdr:row>
      <xdr:rowOff>39230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7012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159414</xdr:rowOff>
    </xdr:from>
    <xdr:ext cx="534377" cy="259045"/>
    <xdr:sp macro="" textlink="">
      <xdr:nvSpPr>
        <xdr:cNvPr id="695" name="公債費最大値テキスト">
          <a:extLst>
            <a:ext uri="{FF2B5EF4-FFF2-40B4-BE49-F238E27FC236}">
              <a16:creationId xmlns:a16="http://schemas.microsoft.com/office/drawing/2014/main" id="{00000000-0008-0000-0700-0000B7020000}"/>
            </a:ext>
          </a:extLst>
        </xdr:cNvPr>
        <xdr:cNvSpPr txBox="1"/>
      </xdr:nvSpPr>
      <xdr:spPr>
        <a:xfrm>
          <a:off x="16370300" y="15589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69,305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92</xdr:row>
      <xdr:rowOff>41287</xdr:rowOff>
    </xdr:from>
    <xdr:to>
      <xdr:col>86</xdr:col>
      <xdr:colOff>25400</xdr:colOff>
      <xdr:row>92</xdr:row>
      <xdr:rowOff>41287</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5814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30497</xdr:rowOff>
    </xdr:from>
    <xdr:to>
      <xdr:col>85</xdr:col>
      <xdr:colOff>127000</xdr:colOff>
      <xdr:row>95</xdr:row>
      <xdr:rowOff>32121</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5481300" y="16318247"/>
          <a:ext cx="838200" cy="1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16623</xdr:rowOff>
    </xdr:from>
    <xdr:ext cx="534377" cy="259045"/>
    <xdr:sp macro="" textlink="">
      <xdr:nvSpPr>
        <xdr:cNvPr id="698" name="公債費平均値テキスト">
          <a:extLst>
            <a:ext uri="{FF2B5EF4-FFF2-40B4-BE49-F238E27FC236}">
              <a16:creationId xmlns:a16="http://schemas.microsoft.com/office/drawing/2014/main" id="{00000000-0008-0000-0700-0000BA020000}"/>
            </a:ext>
          </a:extLst>
        </xdr:cNvPr>
        <xdr:cNvSpPr txBox="1"/>
      </xdr:nvSpPr>
      <xdr:spPr>
        <a:xfrm>
          <a:off x="16370300" y="164758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38196</xdr:rowOff>
    </xdr:from>
    <xdr:to>
      <xdr:col>85</xdr:col>
      <xdr:colOff>177800</xdr:colOff>
      <xdr:row>96</xdr:row>
      <xdr:rowOff>139796</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6268700" y="16497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23092</xdr:rowOff>
    </xdr:from>
    <xdr:to>
      <xdr:col>81</xdr:col>
      <xdr:colOff>50800</xdr:colOff>
      <xdr:row>95</xdr:row>
      <xdr:rowOff>32121</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4592300" y="16310842"/>
          <a:ext cx="889000" cy="9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31635</xdr:rowOff>
    </xdr:from>
    <xdr:to>
      <xdr:col>81</xdr:col>
      <xdr:colOff>101600</xdr:colOff>
      <xdr:row>96</xdr:row>
      <xdr:rowOff>133235</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5430500" y="1649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124362</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14111" y="16583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147038</xdr:rowOff>
    </xdr:from>
    <xdr:to>
      <xdr:col>76</xdr:col>
      <xdr:colOff>114300</xdr:colOff>
      <xdr:row>95</xdr:row>
      <xdr:rowOff>23092</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a:off x="13703300" y="16263338"/>
          <a:ext cx="889000" cy="47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29280</xdr:rowOff>
    </xdr:from>
    <xdr:to>
      <xdr:col>76</xdr:col>
      <xdr:colOff>165100</xdr:colOff>
      <xdr:row>96</xdr:row>
      <xdr:rowOff>130880</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4541500" y="16488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122007</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325111" y="16581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107993</xdr:rowOff>
    </xdr:from>
    <xdr:to>
      <xdr:col>71</xdr:col>
      <xdr:colOff>177800</xdr:colOff>
      <xdr:row>94</xdr:row>
      <xdr:rowOff>147038</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a:off x="12814300" y="16224293"/>
          <a:ext cx="889000" cy="39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32779</xdr:rowOff>
    </xdr:from>
    <xdr:to>
      <xdr:col>72</xdr:col>
      <xdr:colOff>38100</xdr:colOff>
      <xdr:row>96</xdr:row>
      <xdr:rowOff>134379</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3652500" y="16491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125506</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436111" y="16584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49307</xdr:rowOff>
    </xdr:from>
    <xdr:to>
      <xdr:col>67</xdr:col>
      <xdr:colOff>101600</xdr:colOff>
      <xdr:row>96</xdr:row>
      <xdr:rowOff>150907</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2763500" y="1650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142034</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547111" y="16601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151147</xdr:rowOff>
    </xdr:from>
    <xdr:to>
      <xdr:col>85</xdr:col>
      <xdr:colOff>177800</xdr:colOff>
      <xdr:row>95</xdr:row>
      <xdr:rowOff>81297</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6268700" y="16267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2574</xdr:rowOff>
    </xdr:from>
    <xdr:ext cx="534377" cy="259045"/>
    <xdr:sp macro="" textlink="">
      <xdr:nvSpPr>
        <xdr:cNvPr id="717" name="公債費該当値テキスト">
          <a:extLst>
            <a:ext uri="{FF2B5EF4-FFF2-40B4-BE49-F238E27FC236}">
              <a16:creationId xmlns:a16="http://schemas.microsoft.com/office/drawing/2014/main" id="{00000000-0008-0000-0700-0000CD020000}"/>
            </a:ext>
          </a:extLst>
        </xdr:cNvPr>
        <xdr:cNvSpPr txBox="1"/>
      </xdr:nvSpPr>
      <xdr:spPr>
        <a:xfrm>
          <a:off x="16370300" y="16118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152771</xdr:rowOff>
    </xdr:from>
    <xdr:to>
      <xdr:col>81</xdr:col>
      <xdr:colOff>101600</xdr:colOff>
      <xdr:row>95</xdr:row>
      <xdr:rowOff>82921</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5430500" y="16269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99448</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5214111" y="16044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143742</xdr:rowOff>
    </xdr:from>
    <xdr:to>
      <xdr:col>76</xdr:col>
      <xdr:colOff>165100</xdr:colOff>
      <xdr:row>95</xdr:row>
      <xdr:rowOff>73892</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4541500" y="16260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90419</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4325111" y="160352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96238</xdr:rowOff>
    </xdr:from>
    <xdr:to>
      <xdr:col>72</xdr:col>
      <xdr:colOff>38100</xdr:colOff>
      <xdr:row>95</xdr:row>
      <xdr:rowOff>26388</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3652500" y="16212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42915</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3436111" y="15987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57193</xdr:rowOff>
    </xdr:from>
    <xdr:to>
      <xdr:col>67</xdr:col>
      <xdr:colOff>101600</xdr:colOff>
      <xdr:row>94</xdr:row>
      <xdr:rowOff>158793</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2763500" y="16173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3870</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2547111" y="15948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8" name="諸支出金グラフ枠">
          <a:extLst>
            <a:ext uri="{FF2B5EF4-FFF2-40B4-BE49-F238E27FC236}">
              <a16:creationId xmlns:a16="http://schemas.microsoft.com/office/drawing/2014/main" id="{00000000-0008-0000-0700-0000E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91884</xdr:rowOff>
    </xdr:from>
    <xdr:to>
      <xdr:col>116</xdr:col>
      <xdr:colOff>62864</xdr:colOff>
      <xdr:row>39</xdr:row>
      <xdr:rowOff>44450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flipV="1">
          <a:off x="22159595" y="5235384"/>
          <a:ext cx="1269" cy="1495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0" name="諸支出金最小値テキスト">
          <a:extLst>
            <a:ext uri="{FF2B5EF4-FFF2-40B4-BE49-F238E27FC236}">
              <a16:creationId xmlns:a16="http://schemas.microsoft.com/office/drawing/2014/main" id="{00000000-0008-0000-0700-0000EE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38561</xdr:rowOff>
    </xdr:from>
    <xdr:ext cx="469744" cy="259045"/>
    <xdr:sp macro="" textlink="">
      <xdr:nvSpPr>
        <xdr:cNvPr id="752" name="諸支出金最大値テキスト">
          <a:extLst>
            <a:ext uri="{FF2B5EF4-FFF2-40B4-BE49-F238E27FC236}">
              <a16:creationId xmlns:a16="http://schemas.microsoft.com/office/drawing/2014/main" id="{00000000-0008-0000-0700-0000F0020000}"/>
            </a:ext>
          </a:extLst>
        </xdr:cNvPr>
        <xdr:cNvSpPr txBox="1"/>
      </xdr:nvSpPr>
      <xdr:spPr>
        <a:xfrm>
          <a:off x="22212300" y="5010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7,851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91884</xdr:rowOff>
    </xdr:from>
    <xdr:to>
      <xdr:col>116</xdr:col>
      <xdr:colOff>152400</xdr:colOff>
      <xdr:row>30</xdr:row>
      <xdr:rowOff>91884</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5235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35</xdr:row>
      <xdr:rowOff>2349</xdr:rowOff>
    </xdr:from>
    <xdr:to>
      <xdr:col>116</xdr:col>
      <xdr:colOff>63500</xdr:colOff>
      <xdr:row>36</xdr:row>
      <xdr:rowOff>129032</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flipV="1">
          <a:off x="21323300" y="6003099"/>
          <a:ext cx="838200" cy="298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67136</xdr:rowOff>
    </xdr:from>
    <xdr:ext cx="378565" cy="259045"/>
    <xdr:sp macro="" textlink="">
      <xdr:nvSpPr>
        <xdr:cNvPr id="755" name="諸支出金平均値テキスト">
          <a:extLst>
            <a:ext uri="{FF2B5EF4-FFF2-40B4-BE49-F238E27FC236}">
              <a16:creationId xmlns:a16="http://schemas.microsoft.com/office/drawing/2014/main" id="{00000000-0008-0000-0700-0000F3020000}"/>
            </a:ext>
          </a:extLst>
        </xdr:cNvPr>
        <xdr:cNvSpPr txBox="1"/>
      </xdr:nvSpPr>
      <xdr:spPr>
        <a:xfrm>
          <a:off x="22212300" y="658223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88709</xdr:rowOff>
    </xdr:from>
    <xdr:to>
      <xdr:col>116</xdr:col>
      <xdr:colOff>114300</xdr:colOff>
      <xdr:row>39</xdr:row>
      <xdr:rowOff>18859</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22110700" y="6603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115507</xdr:rowOff>
    </xdr:from>
    <xdr:to>
      <xdr:col>111</xdr:col>
      <xdr:colOff>177800</xdr:colOff>
      <xdr:row>36</xdr:row>
      <xdr:rowOff>129032</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20434300" y="6116257"/>
          <a:ext cx="889000" cy="184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116713</xdr:rowOff>
    </xdr:from>
    <xdr:to>
      <xdr:col>112</xdr:col>
      <xdr:colOff>38100</xdr:colOff>
      <xdr:row>39</xdr:row>
      <xdr:rowOff>46863</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1272500" y="6631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39</xdr:row>
      <xdr:rowOff>37990</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1134017" y="67245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34</xdr:row>
      <xdr:rowOff>169799</xdr:rowOff>
    </xdr:from>
    <xdr:to>
      <xdr:col>107</xdr:col>
      <xdr:colOff>50800</xdr:colOff>
      <xdr:row>35</xdr:row>
      <xdr:rowOff>115507</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9545300" y="5999099"/>
          <a:ext cx="889000" cy="117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143573</xdr:rowOff>
    </xdr:from>
    <xdr:to>
      <xdr:col>107</xdr:col>
      <xdr:colOff>101600</xdr:colOff>
      <xdr:row>38</xdr:row>
      <xdr:rowOff>73723</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20383500" y="6487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64850</xdr:rowOff>
    </xdr:from>
    <xdr:ext cx="469744"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199428" y="6579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34</xdr:row>
      <xdr:rowOff>169799</xdr:rowOff>
    </xdr:from>
    <xdr:to>
      <xdr:col>102</xdr:col>
      <xdr:colOff>114300</xdr:colOff>
      <xdr:row>35</xdr:row>
      <xdr:rowOff>141224</xdr:rowOff>
    </xdr:to>
    <xdr:cxnSp macro="">
      <xdr:nvCxnSpPr>
        <xdr:cNvPr id="763" name="直線コネクタ 762">
          <a:extLst>
            <a:ext uri="{FF2B5EF4-FFF2-40B4-BE49-F238E27FC236}">
              <a16:creationId xmlns:a16="http://schemas.microsoft.com/office/drawing/2014/main" id="{00000000-0008-0000-0700-0000FB020000}"/>
            </a:ext>
          </a:extLst>
        </xdr:cNvPr>
        <xdr:cNvCxnSpPr/>
      </xdr:nvCxnSpPr>
      <xdr:spPr>
        <a:xfrm flipV="1">
          <a:off x="18656300" y="5999099"/>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110045</xdr:rowOff>
    </xdr:from>
    <xdr:to>
      <xdr:col>102</xdr:col>
      <xdr:colOff>165100</xdr:colOff>
      <xdr:row>39</xdr:row>
      <xdr:rowOff>40195</xdr:rowOff>
    </xdr:to>
    <xdr:sp macro="" textlink="">
      <xdr:nvSpPr>
        <xdr:cNvPr id="764" name="フローチャート: 判断 763">
          <a:extLst>
            <a:ext uri="{FF2B5EF4-FFF2-40B4-BE49-F238E27FC236}">
              <a16:creationId xmlns:a16="http://schemas.microsoft.com/office/drawing/2014/main" id="{00000000-0008-0000-0700-0000FC020000}"/>
            </a:ext>
          </a:extLst>
        </xdr:cNvPr>
        <xdr:cNvSpPr/>
      </xdr:nvSpPr>
      <xdr:spPr>
        <a:xfrm>
          <a:off x="19494500" y="6625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31322</xdr:rowOff>
    </xdr:from>
    <xdr:ext cx="378565"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356017" y="67178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111379</xdr:rowOff>
    </xdr:from>
    <xdr:to>
      <xdr:col>98</xdr:col>
      <xdr:colOff>38100</xdr:colOff>
      <xdr:row>39</xdr:row>
      <xdr:rowOff>41529</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8605500" y="6626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32656</xdr:rowOff>
    </xdr:from>
    <xdr:ext cx="378565"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8467017" y="67192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34</xdr:row>
      <xdr:rowOff>122999</xdr:rowOff>
    </xdr:from>
    <xdr:to>
      <xdr:col>116</xdr:col>
      <xdr:colOff>114300</xdr:colOff>
      <xdr:row>35</xdr:row>
      <xdr:rowOff>53149</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22110700" y="5952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33</xdr:row>
      <xdr:rowOff>145876</xdr:rowOff>
    </xdr:from>
    <xdr:ext cx="469744" cy="259045"/>
    <xdr:sp macro="" textlink="">
      <xdr:nvSpPr>
        <xdr:cNvPr id="774" name="諸支出金該当値テキスト">
          <a:extLst>
            <a:ext uri="{FF2B5EF4-FFF2-40B4-BE49-F238E27FC236}">
              <a16:creationId xmlns:a16="http://schemas.microsoft.com/office/drawing/2014/main" id="{00000000-0008-0000-0700-000006030000}"/>
            </a:ext>
          </a:extLst>
        </xdr:cNvPr>
        <xdr:cNvSpPr txBox="1"/>
      </xdr:nvSpPr>
      <xdr:spPr>
        <a:xfrm>
          <a:off x="22212300" y="5803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78232</xdr:rowOff>
    </xdr:from>
    <xdr:to>
      <xdr:col>112</xdr:col>
      <xdr:colOff>38100</xdr:colOff>
      <xdr:row>37</xdr:row>
      <xdr:rowOff>8382</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1272500" y="6250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24909</xdr:rowOff>
    </xdr:from>
    <xdr:ext cx="469744"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21088428" y="6025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35</xdr:row>
      <xdr:rowOff>64707</xdr:rowOff>
    </xdr:from>
    <xdr:to>
      <xdr:col>107</xdr:col>
      <xdr:colOff>101600</xdr:colOff>
      <xdr:row>35</xdr:row>
      <xdr:rowOff>166307</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0383500" y="6065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34</xdr:row>
      <xdr:rowOff>11384</xdr:rowOff>
    </xdr:from>
    <xdr:ext cx="469744"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0199428" y="5840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34</xdr:row>
      <xdr:rowOff>118999</xdr:rowOff>
    </xdr:from>
    <xdr:to>
      <xdr:col>102</xdr:col>
      <xdr:colOff>165100</xdr:colOff>
      <xdr:row>35</xdr:row>
      <xdr:rowOff>49149</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19494500" y="5948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33</xdr:row>
      <xdr:rowOff>65676</xdr:rowOff>
    </xdr:from>
    <xdr:ext cx="469744"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9310428" y="57235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35</xdr:row>
      <xdr:rowOff>90424</xdr:rowOff>
    </xdr:from>
    <xdr:to>
      <xdr:col>98</xdr:col>
      <xdr:colOff>38100</xdr:colOff>
      <xdr:row>36</xdr:row>
      <xdr:rowOff>20574</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8605500" y="6091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37101</xdr:rowOff>
    </xdr:from>
    <xdr:ext cx="469744"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421428" y="58664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7" name="前年度繰上充用金グラフ枠">
          <a:extLst>
            <a:ext uri="{FF2B5EF4-FFF2-40B4-BE49-F238E27FC236}">
              <a16:creationId xmlns:a16="http://schemas.microsoft.com/office/drawing/2014/main" id="{00000000-0008-0000-0700-00001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9" name="前年度繰上充用金最小値テキスト">
          <a:extLst>
            <a:ext uri="{FF2B5EF4-FFF2-40B4-BE49-F238E27FC236}">
              <a16:creationId xmlns:a16="http://schemas.microsoft.com/office/drawing/2014/main" id="{00000000-0008-0000-0700-00001F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1" name="前年度繰上充用金最大値テキスト">
          <a:extLst>
            <a:ext uri="{FF2B5EF4-FFF2-40B4-BE49-F238E27FC236}">
              <a16:creationId xmlns:a16="http://schemas.microsoft.com/office/drawing/2014/main" id="{00000000-0008-0000-0700-000021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4" name="前年度繰上充用金平均値テキスト">
          <a:extLst>
            <a:ext uri="{FF2B5EF4-FFF2-40B4-BE49-F238E27FC236}">
              <a16:creationId xmlns:a16="http://schemas.microsoft.com/office/drawing/2014/main" id="{00000000-0008-0000-0700-000024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3" name="フローチャート: 判断 812">
          <a:extLst>
            <a:ext uri="{FF2B5EF4-FFF2-40B4-BE49-F238E27FC236}">
              <a16:creationId xmlns:a16="http://schemas.microsoft.com/office/drawing/2014/main" id="{00000000-0008-0000-0700-00002D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3" name="前年度繰上充用金該当値テキスト">
          <a:extLst>
            <a:ext uri="{FF2B5EF4-FFF2-40B4-BE49-F238E27FC236}">
              <a16:creationId xmlns:a16="http://schemas.microsoft.com/office/drawing/2014/main" id="{00000000-0008-0000-0700-000037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4" name="楕円 823">
          <a:extLst>
            <a:ext uri="{FF2B5EF4-FFF2-40B4-BE49-F238E27FC236}">
              <a16:creationId xmlns:a16="http://schemas.microsoft.com/office/drawing/2014/main" id="{00000000-0008-0000-0700-000038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6" name="楕円 825">
          <a:extLst>
            <a:ext uri="{FF2B5EF4-FFF2-40B4-BE49-F238E27FC236}">
              <a16:creationId xmlns:a16="http://schemas.microsoft.com/office/drawing/2014/main" id="{00000000-0008-0000-0700-00003A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8" name="楕円 827">
          <a:extLst>
            <a:ext uri="{FF2B5EF4-FFF2-40B4-BE49-F238E27FC236}">
              <a16:creationId xmlns:a16="http://schemas.microsoft.com/office/drawing/2014/main" id="{00000000-0008-0000-0700-00003C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0" name="楕円 829">
          <a:extLst>
            <a:ext uri="{FF2B5EF4-FFF2-40B4-BE49-F238E27FC236}">
              <a16:creationId xmlns:a16="http://schemas.microsoft.com/office/drawing/2014/main" id="{00000000-0008-0000-0700-00003E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2" name="正方形/長方形 831">
          <a:extLst>
            <a:ext uri="{FF2B5EF4-FFF2-40B4-BE49-F238E27FC236}">
              <a16:creationId xmlns:a16="http://schemas.microsoft.com/office/drawing/2014/main" id="{00000000-0008-0000-0700-000040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3" name="正方形/長方形 832">
          <a:extLst>
            <a:ext uri="{FF2B5EF4-FFF2-40B4-BE49-F238E27FC236}">
              <a16:creationId xmlns:a16="http://schemas.microsoft.com/office/drawing/2014/main" id="{00000000-0008-0000-0700-000041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4" name="テキスト ボックス 833">
          <a:extLst>
            <a:ext uri="{FF2B5EF4-FFF2-40B4-BE49-F238E27FC236}">
              <a16:creationId xmlns:a16="http://schemas.microsoft.com/office/drawing/2014/main" id="{00000000-0008-0000-0700-000042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民生費は、類似団体と比較して一人当たりコストが高い状況が続いており、昨年度に比べ</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8,458</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円増の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240,981</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円となっている。これは、児童福祉費における保育無償化による保育所等運営費の増、社会福祉費における対象者の増等に連動した自立支援給付費の増が主な要因となっている。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青森県青森市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latin typeface="ＭＳ ゴシック" pitchFamily="49" charset="-128"/>
              <a:ea typeface="ＭＳ ゴシック" pitchFamily="49" charset="-128"/>
            </a:rPr>
            <a:t>　豪雪災害による除排雪経費の増や給与改定等による人件費の増を賄うために財政調整基金の取崩しが増加し、地方特例交付金や地方消費税交付金、普通交付税等の増により実質収支額は黒字を確保したものの、財政調整基金残高は減少、標準財政規模比における実質単年度収支は</a:t>
          </a:r>
          <a:r>
            <a:rPr kumimoji="1" lang="en-US" altLang="ja-JP" sz="1200">
              <a:solidFill>
                <a:schemeClr val="tx1"/>
              </a:solidFill>
              <a:latin typeface="ＭＳ ゴシック" pitchFamily="49" charset="-128"/>
              <a:ea typeface="ＭＳ ゴシック" pitchFamily="49" charset="-128"/>
            </a:rPr>
            <a:t>7.04</a:t>
          </a:r>
          <a:r>
            <a:rPr kumimoji="1" lang="ja-JP" altLang="en-US" sz="1200">
              <a:solidFill>
                <a:schemeClr val="tx1"/>
              </a:solidFill>
              <a:latin typeface="ＭＳ ゴシック" pitchFamily="49" charset="-128"/>
              <a:ea typeface="ＭＳ ゴシック" pitchFamily="49" charset="-128"/>
            </a:rPr>
            <a:t>ポイント減少した。今後も臨時的、突発的に生じる財政需要に備えるため、より一層の行財政改革の取組により、自主財源の確保や経費節減に努め、健全な財政運営を図っていく。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青森県青森市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tx1"/>
              </a:solidFill>
              <a:latin typeface="ＭＳ ゴシック" pitchFamily="49" charset="-128"/>
              <a:ea typeface="ＭＳ ゴシック" pitchFamily="49" charset="-128"/>
            </a:rPr>
            <a:t>　病院事業会計において、国庫補助金の減少や職員人件費の増加等により収益が悪化、自動車運送事業会計においては横ばいの状況であるが、経営改善計画の見直しを図り、収益改善に努めていくこととしている。また、母子父子寡婦福祉資金貸付金特別会計の赤字部分については、純計上収支均衡となっているものである。</a:t>
          </a:r>
        </a:p>
        <a:p>
          <a:r>
            <a:rPr kumimoji="1" lang="ja-JP" altLang="en-US" sz="1400">
              <a:solidFill>
                <a:schemeClr val="tx1"/>
              </a:solidFill>
              <a:latin typeface="ＭＳ ゴシック" pitchFamily="49" charset="-128"/>
              <a:ea typeface="ＭＳ ゴシック" pitchFamily="49" charset="-128"/>
            </a:rPr>
            <a:t>　公営企業及び準公営企業については、公営企業の基本に則り、中期的な経営計画に基づき、積極的な収入確保と経費削減による経営基盤の強化を図ることにより自律的な経営が原則となっており、その結果として一般会計からの負担が適正な水準となるように見直すこととしている。</a:t>
          </a:r>
        </a:p>
        <a:p>
          <a:r>
            <a:rPr kumimoji="1" lang="ja-JP" altLang="en-US" sz="1400">
              <a:solidFill>
                <a:schemeClr val="tx1"/>
              </a:solidFill>
              <a:latin typeface="ＭＳ ゴシック" pitchFamily="49" charset="-128"/>
              <a:ea typeface="ＭＳ ゴシック" pitchFamily="49" charset="-128"/>
            </a:rPr>
            <a:t>　水道事業会計は、事業のコスト削減をはじめ、起債償還額のピークを超えたことに伴う歳出減少により実質収支が黒字で、標準財政規模に占める割合が最も大きく、次に割合が大きい一般会計も、建設事業費等の経費削減や交付税措置のある有利な起債の活用により、安定的な財政運営に努めている。今後も行財政改革プランに基づき、補助金･負担金の見直しと財源の確保、公債費の適正化、公営企業・準公営企業の見直しなどにより、行政の効率化に努め財政の健全化を図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zoomScale="70" zoomScaleNormal="70" workbookViewId="0">
      <selection activeCell="B18" sqref="B18:V18"/>
    </sheetView>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77</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78</v>
      </c>
      <c r="C2" s="170"/>
      <c r="D2" s="171"/>
    </row>
    <row r="3" spans="1:119" ht="18.75" customHeight="1" thickBot="1" x14ac:dyDescent="0.2">
      <c r="A3" s="169"/>
      <c r="B3" s="592" t="s">
        <v>79</v>
      </c>
      <c r="C3" s="593"/>
      <c r="D3" s="593"/>
      <c r="E3" s="594"/>
      <c r="F3" s="594"/>
      <c r="G3" s="594"/>
      <c r="H3" s="594"/>
      <c r="I3" s="594"/>
      <c r="J3" s="594"/>
      <c r="K3" s="594"/>
      <c r="L3" s="594" t="s">
        <v>80</v>
      </c>
      <c r="M3" s="594"/>
      <c r="N3" s="594"/>
      <c r="O3" s="594"/>
      <c r="P3" s="594"/>
      <c r="Q3" s="594"/>
      <c r="R3" s="597"/>
      <c r="S3" s="597"/>
      <c r="T3" s="597"/>
      <c r="U3" s="597"/>
      <c r="V3" s="598"/>
      <c r="W3" s="488" t="s">
        <v>81</v>
      </c>
      <c r="X3" s="489"/>
      <c r="Y3" s="489"/>
      <c r="Z3" s="489"/>
      <c r="AA3" s="489"/>
      <c r="AB3" s="593"/>
      <c r="AC3" s="597" t="s">
        <v>82</v>
      </c>
      <c r="AD3" s="489"/>
      <c r="AE3" s="489"/>
      <c r="AF3" s="489"/>
      <c r="AG3" s="489"/>
      <c r="AH3" s="489"/>
      <c r="AI3" s="489"/>
      <c r="AJ3" s="489"/>
      <c r="AK3" s="489"/>
      <c r="AL3" s="559"/>
      <c r="AM3" s="488" t="s">
        <v>83</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84</v>
      </c>
      <c r="BO3" s="489"/>
      <c r="BP3" s="489"/>
      <c r="BQ3" s="489"/>
      <c r="BR3" s="489"/>
      <c r="BS3" s="489"/>
      <c r="BT3" s="489"/>
      <c r="BU3" s="559"/>
      <c r="BV3" s="488" t="s">
        <v>85</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86</v>
      </c>
      <c r="CU3" s="489"/>
      <c r="CV3" s="489"/>
      <c r="CW3" s="489"/>
      <c r="CX3" s="489"/>
      <c r="CY3" s="489"/>
      <c r="CZ3" s="489"/>
      <c r="DA3" s="559"/>
      <c r="DB3" s="488" t="s">
        <v>87</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88</v>
      </c>
      <c r="AZ4" s="446"/>
      <c r="BA4" s="446"/>
      <c r="BB4" s="446"/>
      <c r="BC4" s="446"/>
      <c r="BD4" s="446"/>
      <c r="BE4" s="446"/>
      <c r="BF4" s="446"/>
      <c r="BG4" s="446"/>
      <c r="BH4" s="446"/>
      <c r="BI4" s="446"/>
      <c r="BJ4" s="446"/>
      <c r="BK4" s="446"/>
      <c r="BL4" s="446"/>
      <c r="BM4" s="447"/>
      <c r="BN4" s="448">
        <v>139510142</v>
      </c>
      <c r="BO4" s="449"/>
      <c r="BP4" s="449"/>
      <c r="BQ4" s="449"/>
      <c r="BR4" s="449"/>
      <c r="BS4" s="449"/>
      <c r="BT4" s="449"/>
      <c r="BU4" s="450"/>
      <c r="BV4" s="448">
        <v>143081111</v>
      </c>
      <c r="BW4" s="449"/>
      <c r="BX4" s="449"/>
      <c r="BY4" s="449"/>
      <c r="BZ4" s="449"/>
      <c r="CA4" s="449"/>
      <c r="CB4" s="449"/>
      <c r="CC4" s="450"/>
      <c r="CD4" s="585" t="s">
        <v>89</v>
      </c>
      <c r="CE4" s="586"/>
      <c r="CF4" s="586"/>
      <c r="CG4" s="586"/>
      <c r="CH4" s="586"/>
      <c r="CI4" s="586"/>
      <c r="CJ4" s="586"/>
      <c r="CK4" s="586"/>
      <c r="CL4" s="586"/>
      <c r="CM4" s="586"/>
      <c r="CN4" s="586"/>
      <c r="CO4" s="586"/>
      <c r="CP4" s="586"/>
      <c r="CQ4" s="586"/>
      <c r="CR4" s="586"/>
      <c r="CS4" s="587"/>
      <c r="CT4" s="588">
        <v>5.2</v>
      </c>
      <c r="CU4" s="589"/>
      <c r="CV4" s="589"/>
      <c r="CW4" s="589"/>
      <c r="CX4" s="589"/>
      <c r="CY4" s="589"/>
      <c r="CZ4" s="589"/>
      <c r="DA4" s="590"/>
      <c r="DB4" s="588">
        <v>8.6999999999999993</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90</v>
      </c>
      <c r="AN5" s="376"/>
      <c r="AO5" s="376"/>
      <c r="AP5" s="376"/>
      <c r="AQ5" s="376"/>
      <c r="AR5" s="376"/>
      <c r="AS5" s="376"/>
      <c r="AT5" s="377"/>
      <c r="AU5" s="477" t="s">
        <v>91</v>
      </c>
      <c r="AV5" s="478"/>
      <c r="AW5" s="478"/>
      <c r="AX5" s="478"/>
      <c r="AY5" s="433" t="s">
        <v>92</v>
      </c>
      <c r="AZ5" s="434"/>
      <c r="BA5" s="434"/>
      <c r="BB5" s="434"/>
      <c r="BC5" s="434"/>
      <c r="BD5" s="434"/>
      <c r="BE5" s="434"/>
      <c r="BF5" s="434"/>
      <c r="BG5" s="434"/>
      <c r="BH5" s="434"/>
      <c r="BI5" s="434"/>
      <c r="BJ5" s="434"/>
      <c r="BK5" s="434"/>
      <c r="BL5" s="434"/>
      <c r="BM5" s="435"/>
      <c r="BN5" s="419">
        <v>135601470</v>
      </c>
      <c r="BO5" s="420"/>
      <c r="BP5" s="420"/>
      <c r="BQ5" s="420"/>
      <c r="BR5" s="420"/>
      <c r="BS5" s="420"/>
      <c r="BT5" s="420"/>
      <c r="BU5" s="421"/>
      <c r="BV5" s="419">
        <v>136641299</v>
      </c>
      <c r="BW5" s="420"/>
      <c r="BX5" s="420"/>
      <c r="BY5" s="420"/>
      <c r="BZ5" s="420"/>
      <c r="CA5" s="420"/>
      <c r="CB5" s="420"/>
      <c r="CC5" s="421"/>
      <c r="CD5" s="459" t="s">
        <v>93</v>
      </c>
      <c r="CE5" s="379"/>
      <c r="CF5" s="379"/>
      <c r="CG5" s="379"/>
      <c r="CH5" s="379"/>
      <c r="CI5" s="379"/>
      <c r="CJ5" s="379"/>
      <c r="CK5" s="379"/>
      <c r="CL5" s="379"/>
      <c r="CM5" s="379"/>
      <c r="CN5" s="379"/>
      <c r="CO5" s="379"/>
      <c r="CP5" s="379"/>
      <c r="CQ5" s="379"/>
      <c r="CR5" s="379"/>
      <c r="CS5" s="460"/>
      <c r="CT5" s="416">
        <v>92.4</v>
      </c>
      <c r="CU5" s="417"/>
      <c r="CV5" s="417"/>
      <c r="CW5" s="417"/>
      <c r="CX5" s="417"/>
      <c r="CY5" s="417"/>
      <c r="CZ5" s="417"/>
      <c r="DA5" s="418"/>
      <c r="DB5" s="416">
        <v>92.1</v>
      </c>
      <c r="DC5" s="417"/>
      <c r="DD5" s="417"/>
      <c r="DE5" s="417"/>
      <c r="DF5" s="417"/>
      <c r="DG5" s="417"/>
      <c r="DH5" s="417"/>
      <c r="DI5" s="418"/>
    </row>
    <row r="6" spans="1:119" ht="18.75" customHeight="1" x14ac:dyDescent="0.15">
      <c r="A6" s="169"/>
      <c r="B6" s="565" t="s">
        <v>94</v>
      </c>
      <c r="C6" s="406"/>
      <c r="D6" s="406"/>
      <c r="E6" s="566"/>
      <c r="F6" s="566"/>
      <c r="G6" s="566"/>
      <c r="H6" s="566"/>
      <c r="I6" s="566"/>
      <c r="J6" s="566"/>
      <c r="K6" s="566"/>
      <c r="L6" s="566" t="s">
        <v>95</v>
      </c>
      <c r="M6" s="566"/>
      <c r="N6" s="566"/>
      <c r="O6" s="566"/>
      <c r="P6" s="566"/>
      <c r="Q6" s="566"/>
      <c r="R6" s="404"/>
      <c r="S6" s="404"/>
      <c r="T6" s="404"/>
      <c r="U6" s="404"/>
      <c r="V6" s="572"/>
      <c r="W6" s="509" t="s">
        <v>96</v>
      </c>
      <c r="X6" s="405"/>
      <c r="Y6" s="405"/>
      <c r="Z6" s="405"/>
      <c r="AA6" s="405"/>
      <c r="AB6" s="406"/>
      <c r="AC6" s="577" t="s">
        <v>97</v>
      </c>
      <c r="AD6" s="578"/>
      <c r="AE6" s="578"/>
      <c r="AF6" s="578"/>
      <c r="AG6" s="578"/>
      <c r="AH6" s="578"/>
      <c r="AI6" s="578"/>
      <c r="AJ6" s="578"/>
      <c r="AK6" s="578"/>
      <c r="AL6" s="579"/>
      <c r="AM6" s="476" t="s">
        <v>98</v>
      </c>
      <c r="AN6" s="376"/>
      <c r="AO6" s="376"/>
      <c r="AP6" s="376"/>
      <c r="AQ6" s="376"/>
      <c r="AR6" s="376"/>
      <c r="AS6" s="376"/>
      <c r="AT6" s="377"/>
      <c r="AU6" s="477" t="s">
        <v>91</v>
      </c>
      <c r="AV6" s="478"/>
      <c r="AW6" s="478"/>
      <c r="AX6" s="478"/>
      <c r="AY6" s="433" t="s">
        <v>99</v>
      </c>
      <c r="AZ6" s="434"/>
      <c r="BA6" s="434"/>
      <c r="BB6" s="434"/>
      <c r="BC6" s="434"/>
      <c r="BD6" s="434"/>
      <c r="BE6" s="434"/>
      <c r="BF6" s="434"/>
      <c r="BG6" s="434"/>
      <c r="BH6" s="434"/>
      <c r="BI6" s="434"/>
      <c r="BJ6" s="434"/>
      <c r="BK6" s="434"/>
      <c r="BL6" s="434"/>
      <c r="BM6" s="435"/>
      <c r="BN6" s="419">
        <v>3908672</v>
      </c>
      <c r="BO6" s="420"/>
      <c r="BP6" s="420"/>
      <c r="BQ6" s="420"/>
      <c r="BR6" s="420"/>
      <c r="BS6" s="420"/>
      <c r="BT6" s="420"/>
      <c r="BU6" s="421"/>
      <c r="BV6" s="419">
        <v>6439812</v>
      </c>
      <c r="BW6" s="420"/>
      <c r="BX6" s="420"/>
      <c r="BY6" s="420"/>
      <c r="BZ6" s="420"/>
      <c r="CA6" s="420"/>
      <c r="CB6" s="420"/>
      <c r="CC6" s="421"/>
      <c r="CD6" s="459" t="s">
        <v>100</v>
      </c>
      <c r="CE6" s="379"/>
      <c r="CF6" s="379"/>
      <c r="CG6" s="379"/>
      <c r="CH6" s="379"/>
      <c r="CI6" s="379"/>
      <c r="CJ6" s="379"/>
      <c r="CK6" s="379"/>
      <c r="CL6" s="379"/>
      <c r="CM6" s="379"/>
      <c r="CN6" s="379"/>
      <c r="CO6" s="379"/>
      <c r="CP6" s="379"/>
      <c r="CQ6" s="379"/>
      <c r="CR6" s="379"/>
      <c r="CS6" s="460"/>
      <c r="CT6" s="562">
        <v>93.2</v>
      </c>
      <c r="CU6" s="563"/>
      <c r="CV6" s="563"/>
      <c r="CW6" s="563"/>
      <c r="CX6" s="563"/>
      <c r="CY6" s="563"/>
      <c r="CZ6" s="563"/>
      <c r="DA6" s="564"/>
      <c r="DB6" s="562">
        <v>94</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101</v>
      </c>
      <c r="AN7" s="376"/>
      <c r="AO7" s="376"/>
      <c r="AP7" s="376"/>
      <c r="AQ7" s="376"/>
      <c r="AR7" s="376"/>
      <c r="AS7" s="376"/>
      <c r="AT7" s="377"/>
      <c r="AU7" s="477" t="s">
        <v>91</v>
      </c>
      <c r="AV7" s="478"/>
      <c r="AW7" s="478"/>
      <c r="AX7" s="478"/>
      <c r="AY7" s="433" t="s">
        <v>102</v>
      </c>
      <c r="AZ7" s="434"/>
      <c r="BA7" s="434"/>
      <c r="BB7" s="434"/>
      <c r="BC7" s="434"/>
      <c r="BD7" s="434"/>
      <c r="BE7" s="434"/>
      <c r="BF7" s="434"/>
      <c r="BG7" s="434"/>
      <c r="BH7" s="434"/>
      <c r="BI7" s="434"/>
      <c r="BJ7" s="434"/>
      <c r="BK7" s="434"/>
      <c r="BL7" s="434"/>
      <c r="BM7" s="435"/>
      <c r="BN7" s="419">
        <v>283370</v>
      </c>
      <c r="BO7" s="420"/>
      <c r="BP7" s="420"/>
      <c r="BQ7" s="420"/>
      <c r="BR7" s="420"/>
      <c r="BS7" s="420"/>
      <c r="BT7" s="420"/>
      <c r="BU7" s="421"/>
      <c r="BV7" s="419">
        <v>414546</v>
      </c>
      <c r="BW7" s="420"/>
      <c r="BX7" s="420"/>
      <c r="BY7" s="420"/>
      <c r="BZ7" s="420"/>
      <c r="CA7" s="420"/>
      <c r="CB7" s="420"/>
      <c r="CC7" s="421"/>
      <c r="CD7" s="459" t="s">
        <v>103</v>
      </c>
      <c r="CE7" s="379"/>
      <c r="CF7" s="379"/>
      <c r="CG7" s="379"/>
      <c r="CH7" s="379"/>
      <c r="CI7" s="379"/>
      <c r="CJ7" s="379"/>
      <c r="CK7" s="379"/>
      <c r="CL7" s="379"/>
      <c r="CM7" s="379"/>
      <c r="CN7" s="379"/>
      <c r="CO7" s="379"/>
      <c r="CP7" s="379"/>
      <c r="CQ7" s="379"/>
      <c r="CR7" s="379"/>
      <c r="CS7" s="460"/>
      <c r="CT7" s="419">
        <v>70088211</v>
      </c>
      <c r="CU7" s="420"/>
      <c r="CV7" s="420"/>
      <c r="CW7" s="420"/>
      <c r="CX7" s="420"/>
      <c r="CY7" s="420"/>
      <c r="CZ7" s="420"/>
      <c r="DA7" s="421"/>
      <c r="DB7" s="419">
        <v>68981617</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104</v>
      </c>
      <c r="AN8" s="376"/>
      <c r="AO8" s="376"/>
      <c r="AP8" s="376"/>
      <c r="AQ8" s="376"/>
      <c r="AR8" s="376"/>
      <c r="AS8" s="376"/>
      <c r="AT8" s="377"/>
      <c r="AU8" s="477" t="s">
        <v>91</v>
      </c>
      <c r="AV8" s="478"/>
      <c r="AW8" s="478"/>
      <c r="AX8" s="478"/>
      <c r="AY8" s="433" t="s">
        <v>105</v>
      </c>
      <c r="AZ8" s="434"/>
      <c r="BA8" s="434"/>
      <c r="BB8" s="434"/>
      <c r="BC8" s="434"/>
      <c r="BD8" s="434"/>
      <c r="BE8" s="434"/>
      <c r="BF8" s="434"/>
      <c r="BG8" s="434"/>
      <c r="BH8" s="434"/>
      <c r="BI8" s="434"/>
      <c r="BJ8" s="434"/>
      <c r="BK8" s="434"/>
      <c r="BL8" s="434"/>
      <c r="BM8" s="435"/>
      <c r="BN8" s="419">
        <v>3625302</v>
      </c>
      <c r="BO8" s="420"/>
      <c r="BP8" s="420"/>
      <c r="BQ8" s="420"/>
      <c r="BR8" s="420"/>
      <c r="BS8" s="420"/>
      <c r="BT8" s="420"/>
      <c r="BU8" s="421"/>
      <c r="BV8" s="419">
        <v>6025266</v>
      </c>
      <c r="BW8" s="420"/>
      <c r="BX8" s="420"/>
      <c r="BY8" s="420"/>
      <c r="BZ8" s="420"/>
      <c r="CA8" s="420"/>
      <c r="CB8" s="420"/>
      <c r="CC8" s="421"/>
      <c r="CD8" s="459" t="s">
        <v>106</v>
      </c>
      <c r="CE8" s="379"/>
      <c r="CF8" s="379"/>
      <c r="CG8" s="379"/>
      <c r="CH8" s="379"/>
      <c r="CI8" s="379"/>
      <c r="CJ8" s="379"/>
      <c r="CK8" s="379"/>
      <c r="CL8" s="379"/>
      <c r="CM8" s="379"/>
      <c r="CN8" s="379"/>
      <c r="CO8" s="379"/>
      <c r="CP8" s="379"/>
      <c r="CQ8" s="379"/>
      <c r="CR8" s="379"/>
      <c r="CS8" s="460"/>
      <c r="CT8" s="522">
        <v>0.55000000000000004</v>
      </c>
      <c r="CU8" s="523"/>
      <c r="CV8" s="523"/>
      <c r="CW8" s="523"/>
      <c r="CX8" s="523"/>
      <c r="CY8" s="523"/>
      <c r="CZ8" s="523"/>
      <c r="DA8" s="524"/>
      <c r="DB8" s="522">
        <v>0.55000000000000004</v>
      </c>
      <c r="DC8" s="523"/>
      <c r="DD8" s="523"/>
      <c r="DE8" s="523"/>
      <c r="DF8" s="523"/>
      <c r="DG8" s="523"/>
      <c r="DH8" s="523"/>
      <c r="DI8" s="524"/>
    </row>
    <row r="9" spans="1:119" ht="18.75" customHeight="1" thickBot="1" x14ac:dyDescent="0.2">
      <c r="A9" s="169"/>
      <c r="B9" s="551" t="s">
        <v>107</v>
      </c>
      <c r="C9" s="552"/>
      <c r="D9" s="552"/>
      <c r="E9" s="552"/>
      <c r="F9" s="552"/>
      <c r="G9" s="552"/>
      <c r="H9" s="552"/>
      <c r="I9" s="552"/>
      <c r="J9" s="552"/>
      <c r="K9" s="470"/>
      <c r="L9" s="553" t="s">
        <v>108</v>
      </c>
      <c r="M9" s="554"/>
      <c r="N9" s="554"/>
      <c r="O9" s="554"/>
      <c r="P9" s="554"/>
      <c r="Q9" s="555"/>
      <c r="R9" s="556">
        <v>275192</v>
      </c>
      <c r="S9" s="557"/>
      <c r="T9" s="557"/>
      <c r="U9" s="557"/>
      <c r="V9" s="558"/>
      <c r="W9" s="488" t="s">
        <v>109</v>
      </c>
      <c r="X9" s="489"/>
      <c r="Y9" s="489"/>
      <c r="Z9" s="489"/>
      <c r="AA9" s="489"/>
      <c r="AB9" s="489"/>
      <c r="AC9" s="489"/>
      <c r="AD9" s="489"/>
      <c r="AE9" s="489"/>
      <c r="AF9" s="489"/>
      <c r="AG9" s="489"/>
      <c r="AH9" s="489"/>
      <c r="AI9" s="489"/>
      <c r="AJ9" s="489"/>
      <c r="AK9" s="489"/>
      <c r="AL9" s="559"/>
      <c r="AM9" s="476" t="s">
        <v>110</v>
      </c>
      <c r="AN9" s="376"/>
      <c r="AO9" s="376"/>
      <c r="AP9" s="376"/>
      <c r="AQ9" s="376"/>
      <c r="AR9" s="376"/>
      <c r="AS9" s="376"/>
      <c r="AT9" s="377"/>
      <c r="AU9" s="477" t="s">
        <v>91</v>
      </c>
      <c r="AV9" s="478"/>
      <c r="AW9" s="478"/>
      <c r="AX9" s="478"/>
      <c r="AY9" s="433" t="s">
        <v>111</v>
      </c>
      <c r="AZ9" s="434"/>
      <c r="BA9" s="434"/>
      <c r="BB9" s="434"/>
      <c r="BC9" s="434"/>
      <c r="BD9" s="434"/>
      <c r="BE9" s="434"/>
      <c r="BF9" s="434"/>
      <c r="BG9" s="434"/>
      <c r="BH9" s="434"/>
      <c r="BI9" s="434"/>
      <c r="BJ9" s="434"/>
      <c r="BK9" s="434"/>
      <c r="BL9" s="434"/>
      <c r="BM9" s="435"/>
      <c r="BN9" s="419">
        <v>-2399964</v>
      </c>
      <c r="BO9" s="420"/>
      <c r="BP9" s="420"/>
      <c r="BQ9" s="420"/>
      <c r="BR9" s="420"/>
      <c r="BS9" s="420"/>
      <c r="BT9" s="420"/>
      <c r="BU9" s="421"/>
      <c r="BV9" s="419">
        <v>873805</v>
      </c>
      <c r="BW9" s="420"/>
      <c r="BX9" s="420"/>
      <c r="BY9" s="420"/>
      <c r="BZ9" s="420"/>
      <c r="CA9" s="420"/>
      <c r="CB9" s="420"/>
      <c r="CC9" s="421"/>
      <c r="CD9" s="459" t="s">
        <v>112</v>
      </c>
      <c r="CE9" s="379"/>
      <c r="CF9" s="379"/>
      <c r="CG9" s="379"/>
      <c r="CH9" s="379"/>
      <c r="CI9" s="379"/>
      <c r="CJ9" s="379"/>
      <c r="CK9" s="379"/>
      <c r="CL9" s="379"/>
      <c r="CM9" s="379"/>
      <c r="CN9" s="379"/>
      <c r="CO9" s="379"/>
      <c r="CP9" s="379"/>
      <c r="CQ9" s="379"/>
      <c r="CR9" s="379"/>
      <c r="CS9" s="460"/>
      <c r="CT9" s="416">
        <v>13.2</v>
      </c>
      <c r="CU9" s="417"/>
      <c r="CV9" s="417"/>
      <c r="CW9" s="417"/>
      <c r="CX9" s="417"/>
      <c r="CY9" s="417"/>
      <c r="CZ9" s="417"/>
      <c r="DA9" s="418"/>
      <c r="DB9" s="416">
        <v>14</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113</v>
      </c>
      <c r="M10" s="376"/>
      <c r="N10" s="376"/>
      <c r="O10" s="376"/>
      <c r="P10" s="376"/>
      <c r="Q10" s="377"/>
      <c r="R10" s="372">
        <v>287648</v>
      </c>
      <c r="S10" s="373"/>
      <c r="T10" s="373"/>
      <c r="U10" s="373"/>
      <c r="V10" s="432"/>
      <c r="W10" s="560"/>
      <c r="X10" s="370"/>
      <c r="Y10" s="370"/>
      <c r="Z10" s="370"/>
      <c r="AA10" s="370"/>
      <c r="AB10" s="370"/>
      <c r="AC10" s="370"/>
      <c r="AD10" s="370"/>
      <c r="AE10" s="370"/>
      <c r="AF10" s="370"/>
      <c r="AG10" s="370"/>
      <c r="AH10" s="370"/>
      <c r="AI10" s="370"/>
      <c r="AJ10" s="370"/>
      <c r="AK10" s="370"/>
      <c r="AL10" s="561"/>
      <c r="AM10" s="476" t="s">
        <v>114</v>
      </c>
      <c r="AN10" s="376"/>
      <c r="AO10" s="376"/>
      <c r="AP10" s="376"/>
      <c r="AQ10" s="376"/>
      <c r="AR10" s="376"/>
      <c r="AS10" s="376"/>
      <c r="AT10" s="377"/>
      <c r="AU10" s="477" t="s">
        <v>91</v>
      </c>
      <c r="AV10" s="478"/>
      <c r="AW10" s="478"/>
      <c r="AX10" s="478"/>
      <c r="AY10" s="433" t="s">
        <v>115</v>
      </c>
      <c r="AZ10" s="434"/>
      <c r="BA10" s="434"/>
      <c r="BB10" s="434"/>
      <c r="BC10" s="434"/>
      <c r="BD10" s="434"/>
      <c r="BE10" s="434"/>
      <c r="BF10" s="434"/>
      <c r="BG10" s="434"/>
      <c r="BH10" s="434"/>
      <c r="BI10" s="434"/>
      <c r="BJ10" s="434"/>
      <c r="BK10" s="434"/>
      <c r="BL10" s="434"/>
      <c r="BM10" s="435"/>
      <c r="BN10" s="419">
        <v>4775</v>
      </c>
      <c r="BO10" s="420"/>
      <c r="BP10" s="420"/>
      <c r="BQ10" s="420"/>
      <c r="BR10" s="420"/>
      <c r="BS10" s="420"/>
      <c r="BT10" s="420"/>
      <c r="BU10" s="421"/>
      <c r="BV10" s="419">
        <v>258</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120</v>
      </c>
      <c r="AV11" s="478"/>
      <c r="AW11" s="478"/>
      <c r="AX11" s="478"/>
      <c r="AY11" s="433" t="s">
        <v>121</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122</v>
      </c>
      <c r="CE11" s="379"/>
      <c r="CF11" s="379"/>
      <c r="CG11" s="379"/>
      <c r="CH11" s="379"/>
      <c r="CI11" s="379"/>
      <c r="CJ11" s="379"/>
      <c r="CK11" s="379"/>
      <c r="CL11" s="379"/>
      <c r="CM11" s="379"/>
      <c r="CN11" s="379"/>
      <c r="CO11" s="379"/>
      <c r="CP11" s="379"/>
      <c r="CQ11" s="379"/>
      <c r="CR11" s="379"/>
      <c r="CS11" s="460"/>
      <c r="CT11" s="522" t="s">
        <v>123</v>
      </c>
      <c r="CU11" s="523"/>
      <c r="CV11" s="523"/>
      <c r="CW11" s="523"/>
      <c r="CX11" s="523"/>
      <c r="CY11" s="523"/>
      <c r="CZ11" s="523"/>
      <c r="DA11" s="524"/>
      <c r="DB11" s="522" t="s">
        <v>123</v>
      </c>
      <c r="DC11" s="523"/>
      <c r="DD11" s="523"/>
      <c r="DE11" s="523"/>
      <c r="DF11" s="523"/>
      <c r="DG11" s="523"/>
      <c r="DH11" s="523"/>
      <c r="DI11" s="524"/>
    </row>
    <row r="12" spans="1:119" ht="18.75" customHeight="1" x14ac:dyDescent="0.15">
      <c r="A12" s="169"/>
      <c r="B12" s="525" t="s">
        <v>124</v>
      </c>
      <c r="C12" s="526"/>
      <c r="D12" s="526"/>
      <c r="E12" s="526"/>
      <c r="F12" s="526"/>
      <c r="G12" s="526"/>
      <c r="H12" s="526"/>
      <c r="I12" s="526"/>
      <c r="J12" s="526"/>
      <c r="K12" s="527"/>
      <c r="L12" s="534" t="s">
        <v>125</v>
      </c>
      <c r="M12" s="535"/>
      <c r="N12" s="535"/>
      <c r="O12" s="535"/>
      <c r="P12" s="535"/>
      <c r="Q12" s="536"/>
      <c r="R12" s="537">
        <v>263512</v>
      </c>
      <c r="S12" s="538"/>
      <c r="T12" s="538"/>
      <c r="U12" s="538"/>
      <c r="V12" s="539"/>
      <c r="W12" s="540" t="s">
        <v>1</v>
      </c>
      <c r="X12" s="478"/>
      <c r="Y12" s="478"/>
      <c r="Z12" s="478"/>
      <c r="AA12" s="478"/>
      <c r="AB12" s="541"/>
      <c r="AC12" s="542" t="s">
        <v>126</v>
      </c>
      <c r="AD12" s="543"/>
      <c r="AE12" s="543"/>
      <c r="AF12" s="543"/>
      <c r="AG12" s="544"/>
      <c r="AH12" s="542" t="s">
        <v>127</v>
      </c>
      <c r="AI12" s="543"/>
      <c r="AJ12" s="543"/>
      <c r="AK12" s="543"/>
      <c r="AL12" s="545"/>
      <c r="AM12" s="476" t="s">
        <v>128</v>
      </c>
      <c r="AN12" s="376"/>
      <c r="AO12" s="376"/>
      <c r="AP12" s="376"/>
      <c r="AQ12" s="376"/>
      <c r="AR12" s="376"/>
      <c r="AS12" s="376"/>
      <c r="AT12" s="377"/>
      <c r="AU12" s="477" t="s">
        <v>91</v>
      </c>
      <c r="AV12" s="478"/>
      <c r="AW12" s="478"/>
      <c r="AX12" s="478"/>
      <c r="AY12" s="433" t="s">
        <v>129</v>
      </c>
      <c r="AZ12" s="434"/>
      <c r="BA12" s="434"/>
      <c r="BB12" s="434"/>
      <c r="BC12" s="434"/>
      <c r="BD12" s="434"/>
      <c r="BE12" s="434"/>
      <c r="BF12" s="434"/>
      <c r="BG12" s="434"/>
      <c r="BH12" s="434"/>
      <c r="BI12" s="434"/>
      <c r="BJ12" s="434"/>
      <c r="BK12" s="434"/>
      <c r="BL12" s="434"/>
      <c r="BM12" s="435"/>
      <c r="BN12" s="419">
        <v>4526562</v>
      </c>
      <c r="BO12" s="420"/>
      <c r="BP12" s="420"/>
      <c r="BQ12" s="420"/>
      <c r="BR12" s="420"/>
      <c r="BS12" s="420"/>
      <c r="BT12" s="420"/>
      <c r="BU12" s="421"/>
      <c r="BV12" s="419">
        <v>2834818</v>
      </c>
      <c r="BW12" s="420"/>
      <c r="BX12" s="420"/>
      <c r="BY12" s="420"/>
      <c r="BZ12" s="420"/>
      <c r="CA12" s="420"/>
      <c r="CB12" s="420"/>
      <c r="CC12" s="421"/>
      <c r="CD12" s="459" t="s">
        <v>130</v>
      </c>
      <c r="CE12" s="379"/>
      <c r="CF12" s="379"/>
      <c r="CG12" s="379"/>
      <c r="CH12" s="379"/>
      <c r="CI12" s="379"/>
      <c r="CJ12" s="379"/>
      <c r="CK12" s="379"/>
      <c r="CL12" s="379"/>
      <c r="CM12" s="379"/>
      <c r="CN12" s="379"/>
      <c r="CO12" s="379"/>
      <c r="CP12" s="379"/>
      <c r="CQ12" s="379"/>
      <c r="CR12" s="379"/>
      <c r="CS12" s="460"/>
      <c r="CT12" s="522" t="s">
        <v>123</v>
      </c>
      <c r="CU12" s="523"/>
      <c r="CV12" s="523"/>
      <c r="CW12" s="523"/>
      <c r="CX12" s="523"/>
      <c r="CY12" s="523"/>
      <c r="CZ12" s="523"/>
      <c r="DA12" s="524"/>
      <c r="DB12" s="522" t="s">
        <v>123</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131</v>
      </c>
      <c r="N13" s="504"/>
      <c r="O13" s="504"/>
      <c r="P13" s="504"/>
      <c r="Q13" s="505"/>
      <c r="R13" s="506">
        <v>262074</v>
      </c>
      <c r="S13" s="507"/>
      <c r="T13" s="507"/>
      <c r="U13" s="507"/>
      <c r="V13" s="508"/>
      <c r="W13" s="509" t="s">
        <v>132</v>
      </c>
      <c r="X13" s="405"/>
      <c r="Y13" s="405"/>
      <c r="Z13" s="405"/>
      <c r="AA13" s="405"/>
      <c r="AB13" s="406"/>
      <c r="AC13" s="372">
        <v>3432</v>
      </c>
      <c r="AD13" s="373"/>
      <c r="AE13" s="373"/>
      <c r="AF13" s="373"/>
      <c r="AG13" s="374"/>
      <c r="AH13" s="372">
        <v>3956</v>
      </c>
      <c r="AI13" s="373"/>
      <c r="AJ13" s="373"/>
      <c r="AK13" s="373"/>
      <c r="AL13" s="432"/>
      <c r="AM13" s="476" t="s">
        <v>133</v>
      </c>
      <c r="AN13" s="376"/>
      <c r="AO13" s="376"/>
      <c r="AP13" s="376"/>
      <c r="AQ13" s="376"/>
      <c r="AR13" s="376"/>
      <c r="AS13" s="376"/>
      <c r="AT13" s="377"/>
      <c r="AU13" s="477" t="s">
        <v>120</v>
      </c>
      <c r="AV13" s="478"/>
      <c r="AW13" s="478"/>
      <c r="AX13" s="478"/>
      <c r="AY13" s="433" t="s">
        <v>134</v>
      </c>
      <c r="AZ13" s="434"/>
      <c r="BA13" s="434"/>
      <c r="BB13" s="434"/>
      <c r="BC13" s="434"/>
      <c r="BD13" s="434"/>
      <c r="BE13" s="434"/>
      <c r="BF13" s="434"/>
      <c r="BG13" s="434"/>
      <c r="BH13" s="434"/>
      <c r="BI13" s="434"/>
      <c r="BJ13" s="434"/>
      <c r="BK13" s="434"/>
      <c r="BL13" s="434"/>
      <c r="BM13" s="435"/>
      <c r="BN13" s="419">
        <v>-6921751</v>
      </c>
      <c r="BO13" s="420"/>
      <c r="BP13" s="420"/>
      <c r="BQ13" s="420"/>
      <c r="BR13" s="420"/>
      <c r="BS13" s="420"/>
      <c r="BT13" s="420"/>
      <c r="BU13" s="421"/>
      <c r="BV13" s="419">
        <v>-1960755</v>
      </c>
      <c r="BW13" s="420"/>
      <c r="BX13" s="420"/>
      <c r="BY13" s="420"/>
      <c r="BZ13" s="420"/>
      <c r="CA13" s="420"/>
      <c r="CB13" s="420"/>
      <c r="CC13" s="421"/>
      <c r="CD13" s="459" t="s">
        <v>135</v>
      </c>
      <c r="CE13" s="379"/>
      <c r="CF13" s="379"/>
      <c r="CG13" s="379"/>
      <c r="CH13" s="379"/>
      <c r="CI13" s="379"/>
      <c r="CJ13" s="379"/>
      <c r="CK13" s="379"/>
      <c r="CL13" s="379"/>
      <c r="CM13" s="379"/>
      <c r="CN13" s="379"/>
      <c r="CO13" s="379"/>
      <c r="CP13" s="379"/>
      <c r="CQ13" s="379"/>
      <c r="CR13" s="379"/>
      <c r="CS13" s="460"/>
      <c r="CT13" s="416">
        <v>10.9</v>
      </c>
      <c r="CU13" s="417"/>
      <c r="CV13" s="417"/>
      <c r="CW13" s="417"/>
      <c r="CX13" s="417"/>
      <c r="CY13" s="417"/>
      <c r="CZ13" s="417"/>
      <c r="DA13" s="418"/>
      <c r="DB13" s="416">
        <v>11.3</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136</v>
      </c>
      <c r="M14" s="546"/>
      <c r="N14" s="546"/>
      <c r="O14" s="546"/>
      <c r="P14" s="546"/>
      <c r="Q14" s="547"/>
      <c r="R14" s="506">
        <v>267520</v>
      </c>
      <c r="S14" s="507"/>
      <c r="T14" s="507"/>
      <c r="U14" s="507"/>
      <c r="V14" s="508"/>
      <c r="W14" s="510"/>
      <c r="X14" s="408"/>
      <c r="Y14" s="408"/>
      <c r="Z14" s="408"/>
      <c r="AA14" s="408"/>
      <c r="AB14" s="409"/>
      <c r="AC14" s="499">
        <v>2.8</v>
      </c>
      <c r="AD14" s="500"/>
      <c r="AE14" s="500"/>
      <c r="AF14" s="500"/>
      <c r="AG14" s="501"/>
      <c r="AH14" s="499">
        <v>3.1</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137</v>
      </c>
      <c r="CE14" s="457"/>
      <c r="CF14" s="457"/>
      <c r="CG14" s="457"/>
      <c r="CH14" s="457"/>
      <c r="CI14" s="457"/>
      <c r="CJ14" s="457"/>
      <c r="CK14" s="457"/>
      <c r="CL14" s="457"/>
      <c r="CM14" s="457"/>
      <c r="CN14" s="457"/>
      <c r="CO14" s="457"/>
      <c r="CP14" s="457"/>
      <c r="CQ14" s="457"/>
      <c r="CR14" s="457"/>
      <c r="CS14" s="458"/>
      <c r="CT14" s="516">
        <v>81.599999999999994</v>
      </c>
      <c r="CU14" s="517"/>
      <c r="CV14" s="517"/>
      <c r="CW14" s="517"/>
      <c r="CX14" s="517"/>
      <c r="CY14" s="517"/>
      <c r="CZ14" s="517"/>
      <c r="DA14" s="518"/>
      <c r="DB14" s="516">
        <v>79.7</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131</v>
      </c>
      <c r="N15" s="504"/>
      <c r="O15" s="504"/>
      <c r="P15" s="504"/>
      <c r="Q15" s="505"/>
      <c r="R15" s="506">
        <v>266238</v>
      </c>
      <c r="S15" s="507"/>
      <c r="T15" s="507"/>
      <c r="U15" s="507"/>
      <c r="V15" s="508"/>
      <c r="W15" s="509" t="s">
        <v>138</v>
      </c>
      <c r="X15" s="405"/>
      <c r="Y15" s="405"/>
      <c r="Z15" s="405"/>
      <c r="AA15" s="405"/>
      <c r="AB15" s="406"/>
      <c r="AC15" s="372">
        <v>17964</v>
      </c>
      <c r="AD15" s="373"/>
      <c r="AE15" s="373"/>
      <c r="AF15" s="373"/>
      <c r="AG15" s="374"/>
      <c r="AH15" s="372">
        <v>19050</v>
      </c>
      <c r="AI15" s="373"/>
      <c r="AJ15" s="373"/>
      <c r="AK15" s="373"/>
      <c r="AL15" s="432"/>
      <c r="AM15" s="476"/>
      <c r="AN15" s="376"/>
      <c r="AO15" s="376"/>
      <c r="AP15" s="376"/>
      <c r="AQ15" s="376"/>
      <c r="AR15" s="376"/>
      <c r="AS15" s="376"/>
      <c r="AT15" s="377"/>
      <c r="AU15" s="477"/>
      <c r="AV15" s="478"/>
      <c r="AW15" s="478"/>
      <c r="AX15" s="478"/>
      <c r="AY15" s="445" t="s">
        <v>139</v>
      </c>
      <c r="AZ15" s="446"/>
      <c r="BA15" s="446"/>
      <c r="BB15" s="446"/>
      <c r="BC15" s="446"/>
      <c r="BD15" s="446"/>
      <c r="BE15" s="446"/>
      <c r="BF15" s="446"/>
      <c r="BG15" s="446"/>
      <c r="BH15" s="446"/>
      <c r="BI15" s="446"/>
      <c r="BJ15" s="446"/>
      <c r="BK15" s="446"/>
      <c r="BL15" s="446"/>
      <c r="BM15" s="447"/>
      <c r="BN15" s="448">
        <v>33171794</v>
      </c>
      <c r="BO15" s="449"/>
      <c r="BP15" s="449"/>
      <c r="BQ15" s="449"/>
      <c r="BR15" s="449"/>
      <c r="BS15" s="449"/>
      <c r="BT15" s="449"/>
      <c r="BU15" s="450"/>
      <c r="BV15" s="448">
        <v>32513279</v>
      </c>
      <c r="BW15" s="449"/>
      <c r="BX15" s="449"/>
      <c r="BY15" s="449"/>
      <c r="BZ15" s="449"/>
      <c r="CA15" s="449"/>
      <c r="CB15" s="449"/>
      <c r="CC15" s="450"/>
      <c r="CD15" s="519" t="s">
        <v>140</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141</v>
      </c>
      <c r="M16" s="494"/>
      <c r="N16" s="494"/>
      <c r="O16" s="494"/>
      <c r="P16" s="494"/>
      <c r="Q16" s="495"/>
      <c r="R16" s="496" t="s">
        <v>142</v>
      </c>
      <c r="S16" s="497"/>
      <c r="T16" s="497"/>
      <c r="U16" s="497"/>
      <c r="V16" s="498"/>
      <c r="W16" s="510"/>
      <c r="X16" s="408"/>
      <c r="Y16" s="408"/>
      <c r="Z16" s="408"/>
      <c r="AA16" s="408"/>
      <c r="AB16" s="409"/>
      <c r="AC16" s="499">
        <v>14.5</v>
      </c>
      <c r="AD16" s="500"/>
      <c r="AE16" s="500"/>
      <c r="AF16" s="500"/>
      <c r="AG16" s="501"/>
      <c r="AH16" s="499">
        <v>15.1</v>
      </c>
      <c r="AI16" s="500"/>
      <c r="AJ16" s="500"/>
      <c r="AK16" s="500"/>
      <c r="AL16" s="502"/>
      <c r="AM16" s="476"/>
      <c r="AN16" s="376"/>
      <c r="AO16" s="376"/>
      <c r="AP16" s="376"/>
      <c r="AQ16" s="376"/>
      <c r="AR16" s="376"/>
      <c r="AS16" s="376"/>
      <c r="AT16" s="377"/>
      <c r="AU16" s="477"/>
      <c r="AV16" s="478"/>
      <c r="AW16" s="478"/>
      <c r="AX16" s="478"/>
      <c r="AY16" s="433" t="s">
        <v>143</v>
      </c>
      <c r="AZ16" s="434"/>
      <c r="BA16" s="434"/>
      <c r="BB16" s="434"/>
      <c r="BC16" s="434"/>
      <c r="BD16" s="434"/>
      <c r="BE16" s="434"/>
      <c r="BF16" s="434"/>
      <c r="BG16" s="434"/>
      <c r="BH16" s="434"/>
      <c r="BI16" s="434"/>
      <c r="BJ16" s="434"/>
      <c r="BK16" s="434"/>
      <c r="BL16" s="434"/>
      <c r="BM16" s="435"/>
      <c r="BN16" s="419">
        <v>60747078</v>
      </c>
      <c r="BO16" s="420"/>
      <c r="BP16" s="420"/>
      <c r="BQ16" s="420"/>
      <c r="BR16" s="420"/>
      <c r="BS16" s="420"/>
      <c r="BT16" s="420"/>
      <c r="BU16" s="421"/>
      <c r="BV16" s="419">
        <v>59170422</v>
      </c>
      <c r="BW16" s="420"/>
      <c r="BX16" s="420"/>
      <c r="BY16" s="420"/>
      <c r="BZ16" s="420"/>
      <c r="CA16" s="420"/>
      <c r="CB16" s="420"/>
      <c r="CC16" s="421"/>
      <c r="CD16" s="182"/>
      <c r="CE16" s="451" t="s">
        <v>144</v>
      </c>
      <c r="CF16" s="451"/>
      <c r="CG16" s="451"/>
      <c r="CH16" s="451"/>
      <c r="CI16" s="451"/>
      <c r="CJ16" s="451"/>
      <c r="CK16" s="451"/>
      <c r="CL16" s="451"/>
      <c r="CM16" s="451"/>
      <c r="CN16" s="451"/>
      <c r="CO16" s="451"/>
      <c r="CP16" s="451"/>
      <c r="CQ16" s="451"/>
      <c r="CR16" s="451"/>
      <c r="CS16" s="452"/>
      <c r="CT16" s="416">
        <v>13.5</v>
      </c>
      <c r="CU16" s="417"/>
      <c r="CV16" s="417"/>
      <c r="CW16" s="417"/>
      <c r="CX16" s="417"/>
      <c r="CY16" s="417"/>
      <c r="CZ16" s="417"/>
      <c r="DA16" s="418"/>
      <c r="DB16" s="416">
        <v>3.7</v>
      </c>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145</v>
      </c>
      <c r="N17" s="513"/>
      <c r="O17" s="513"/>
      <c r="P17" s="513"/>
      <c r="Q17" s="514"/>
      <c r="R17" s="496" t="s">
        <v>146</v>
      </c>
      <c r="S17" s="497"/>
      <c r="T17" s="497"/>
      <c r="U17" s="497"/>
      <c r="V17" s="498"/>
      <c r="W17" s="509" t="s">
        <v>147</v>
      </c>
      <c r="X17" s="405"/>
      <c r="Y17" s="405"/>
      <c r="Z17" s="405"/>
      <c r="AA17" s="405"/>
      <c r="AB17" s="406"/>
      <c r="AC17" s="372">
        <v>102517</v>
      </c>
      <c r="AD17" s="373"/>
      <c r="AE17" s="373"/>
      <c r="AF17" s="373"/>
      <c r="AG17" s="374"/>
      <c r="AH17" s="372">
        <v>102763</v>
      </c>
      <c r="AI17" s="373"/>
      <c r="AJ17" s="373"/>
      <c r="AK17" s="373"/>
      <c r="AL17" s="432"/>
      <c r="AM17" s="476"/>
      <c r="AN17" s="376"/>
      <c r="AO17" s="376"/>
      <c r="AP17" s="376"/>
      <c r="AQ17" s="376"/>
      <c r="AR17" s="376"/>
      <c r="AS17" s="376"/>
      <c r="AT17" s="377"/>
      <c r="AU17" s="477"/>
      <c r="AV17" s="478"/>
      <c r="AW17" s="478"/>
      <c r="AX17" s="478"/>
      <c r="AY17" s="433" t="s">
        <v>148</v>
      </c>
      <c r="AZ17" s="434"/>
      <c r="BA17" s="434"/>
      <c r="BB17" s="434"/>
      <c r="BC17" s="434"/>
      <c r="BD17" s="434"/>
      <c r="BE17" s="434"/>
      <c r="BF17" s="434"/>
      <c r="BG17" s="434"/>
      <c r="BH17" s="434"/>
      <c r="BI17" s="434"/>
      <c r="BJ17" s="434"/>
      <c r="BK17" s="434"/>
      <c r="BL17" s="434"/>
      <c r="BM17" s="435"/>
      <c r="BN17" s="419">
        <v>41772625</v>
      </c>
      <c r="BO17" s="420"/>
      <c r="BP17" s="420"/>
      <c r="BQ17" s="420"/>
      <c r="BR17" s="420"/>
      <c r="BS17" s="420"/>
      <c r="BT17" s="420"/>
      <c r="BU17" s="421"/>
      <c r="BV17" s="419">
        <v>40927051</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149</v>
      </c>
      <c r="C18" s="470"/>
      <c r="D18" s="470"/>
      <c r="E18" s="471"/>
      <c r="F18" s="471"/>
      <c r="G18" s="471"/>
      <c r="H18" s="471"/>
      <c r="I18" s="471"/>
      <c r="J18" s="471"/>
      <c r="K18" s="471"/>
      <c r="L18" s="472">
        <v>824.61</v>
      </c>
      <c r="M18" s="472"/>
      <c r="N18" s="472"/>
      <c r="O18" s="472"/>
      <c r="P18" s="472"/>
      <c r="Q18" s="472"/>
      <c r="R18" s="473"/>
      <c r="S18" s="473"/>
      <c r="T18" s="473"/>
      <c r="U18" s="473"/>
      <c r="V18" s="474"/>
      <c r="W18" s="490"/>
      <c r="X18" s="491"/>
      <c r="Y18" s="491"/>
      <c r="Z18" s="491"/>
      <c r="AA18" s="491"/>
      <c r="AB18" s="515"/>
      <c r="AC18" s="389">
        <v>82.7</v>
      </c>
      <c r="AD18" s="390"/>
      <c r="AE18" s="390"/>
      <c r="AF18" s="390"/>
      <c r="AG18" s="475"/>
      <c r="AH18" s="389">
        <v>81.7</v>
      </c>
      <c r="AI18" s="390"/>
      <c r="AJ18" s="390"/>
      <c r="AK18" s="390"/>
      <c r="AL18" s="391"/>
      <c r="AM18" s="476"/>
      <c r="AN18" s="376"/>
      <c r="AO18" s="376"/>
      <c r="AP18" s="376"/>
      <c r="AQ18" s="376"/>
      <c r="AR18" s="376"/>
      <c r="AS18" s="376"/>
      <c r="AT18" s="377"/>
      <c r="AU18" s="477"/>
      <c r="AV18" s="478"/>
      <c r="AW18" s="478"/>
      <c r="AX18" s="478"/>
      <c r="AY18" s="433" t="s">
        <v>150</v>
      </c>
      <c r="AZ18" s="434"/>
      <c r="BA18" s="434"/>
      <c r="BB18" s="434"/>
      <c r="BC18" s="434"/>
      <c r="BD18" s="434"/>
      <c r="BE18" s="434"/>
      <c r="BF18" s="434"/>
      <c r="BG18" s="434"/>
      <c r="BH18" s="434"/>
      <c r="BI18" s="434"/>
      <c r="BJ18" s="434"/>
      <c r="BK18" s="434"/>
      <c r="BL18" s="434"/>
      <c r="BM18" s="435"/>
      <c r="BN18" s="419">
        <v>67772391</v>
      </c>
      <c r="BO18" s="420"/>
      <c r="BP18" s="420"/>
      <c r="BQ18" s="420"/>
      <c r="BR18" s="420"/>
      <c r="BS18" s="420"/>
      <c r="BT18" s="420"/>
      <c r="BU18" s="421"/>
      <c r="BV18" s="419">
        <v>66197925</v>
      </c>
      <c r="BW18" s="420"/>
      <c r="BX18" s="420"/>
      <c r="BY18" s="420"/>
      <c r="BZ18" s="420"/>
      <c r="CA18" s="420"/>
      <c r="CB18" s="420"/>
      <c r="CC18" s="421"/>
      <c r="CD18" s="182"/>
      <c r="CE18" s="451" t="s">
        <v>151</v>
      </c>
      <c r="CF18" s="451"/>
      <c r="CG18" s="451"/>
      <c r="CH18" s="451"/>
      <c r="CI18" s="451"/>
      <c r="CJ18" s="451"/>
      <c r="CK18" s="451"/>
      <c r="CL18" s="451"/>
      <c r="CM18" s="451"/>
      <c r="CN18" s="451"/>
      <c r="CO18" s="451"/>
      <c r="CP18" s="451"/>
      <c r="CQ18" s="451"/>
      <c r="CR18" s="451"/>
      <c r="CS18" s="452"/>
      <c r="CT18" s="416">
        <v>5.9</v>
      </c>
      <c r="CU18" s="417"/>
      <c r="CV18" s="417"/>
      <c r="CW18" s="417"/>
      <c r="CX18" s="417"/>
      <c r="CY18" s="417"/>
      <c r="CZ18" s="417"/>
      <c r="DA18" s="418"/>
      <c r="DB18" s="416">
        <v>6.9</v>
      </c>
      <c r="DC18" s="417"/>
      <c r="DD18" s="417"/>
      <c r="DE18" s="417"/>
      <c r="DF18" s="417"/>
      <c r="DG18" s="417"/>
      <c r="DH18" s="417"/>
      <c r="DI18" s="418"/>
    </row>
    <row r="19" spans="1:113" ht="18.75" customHeight="1" thickBot="1" x14ac:dyDescent="0.2">
      <c r="A19" s="169"/>
      <c r="B19" s="469" t="s">
        <v>152</v>
      </c>
      <c r="C19" s="470"/>
      <c r="D19" s="470"/>
      <c r="E19" s="471"/>
      <c r="F19" s="471"/>
      <c r="G19" s="471"/>
      <c r="H19" s="471"/>
      <c r="I19" s="471"/>
      <c r="J19" s="471"/>
      <c r="K19" s="471"/>
      <c r="L19" s="479">
        <v>334</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153</v>
      </c>
      <c r="AZ19" s="434"/>
      <c r="BA19" s="434"/>
      <c r="BB19" s="434"/>
      <c r="BC19" s="434"/>
      <c r="BD19" s="434"/>
      <c r="BE19" s="434"/>
      <c r="BF19" s="434"/>
      <c r="BG19" s="434"/>
      <c r="BH19" s="434"/>
      <c r="BI19" s="434"/>
      <c r="BJ19" s="434"/>
      <c r="BK19" s="434"/>
      <c r="BL19" s="434"/>
      <c r="BM19" s="435"/>
      <c r="BN19" s="419">
        <v>92928614</v>
      </c>
      <c r="BO19" s="420"/>
      <c r="BP19" s="420"/>
      <c r="BQ19" s="420"/>
      <c r="BR19" s="420"/>
      <c r="BS19" s="420"/>
      <c r="BT19" s="420"/>
      <c r="BU19" s="421"/>
      <c r="BV19" s="419">
        <v>89200105</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154</v>
      </c>
      <c r="C20" s="470"/>
      <c r="D20" s="470"/>
      <c r="E20" s="471"/>
      <c r="F20" s="471"/>
      <c r="G20" s="471"/>
      <c r="H20" s="471"/>
      <c r="I20" s="471"/>
      <c r="J20" s="471"/>
      <c r="K20" s="471"/>
      <c r="L20" s="479">
        <v>118483</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155</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156</v>
      </c>
      <c r="C22" s="396"/>
      <c r="D22" s="397"/>
      <c r="E22" s="404" t="s">
        <v>1</v>
      </c>
      <c r="F22" s="405"/>
      <c r="G22" s="405"/>
      <c r="H22" s="405"/>
      <c r="I22" s="405"/>
      <c r="J22" s="405"/>
      <c r="K22" s="406"/>
      <c r="L22" s="404" t="s">
        <v>157</v>
      </c>
      <c r="M22" s="405"/>
      <c r="N22" s="405"/>
      <c r="O22" s="405"/>
      <c r="P22" s="406"/>
      <c r="Q22" s="410" t="s">
        <v>158</v>
      </c>
      <c r="R22" s="411"/>
      <c r="S22" s="411"/>
      <c r="T22" s="411"/>
      <c r="U22" s="411"/>
      <c r="V22" s="412"/>
      <c r="W22" s="461" t="s">
        <v>159</v>
      </c>
      <c r="X22" s="396"/>
      <c r="Y22" s="397"/>
      <c r="Z22" s="404" t="s">
        <v>1</v>
      </c>
      <c r="AA22" s="405"/>
      <c r="AB22" s="405"/>
      <c r="AC22" s="405"/>
      <c r="AD22" s="405"/>
      <c r="AE22" s="405"/>
      <c r="AF22" s="405"/>
      <c r="AG22" s="406"/>
      <c r="AH22" s="422" t="s">
        <v>160</v>
      </c>
      <c r="AI22" s="405"/>
      <c r="AJ22" s="405"/>
      <c r="AK22" s="405"/>
      <c r="AL22" s="406"/>
      <c r="AM22" s="422" t="s">
        <v>161</v>
      </c>
      <c r="AN22" s="423"/>
      <c r="AO22" s="423"/>
      <c r="AP22" s="423"/>
      <c r="AQ22" s="423"/>
      <c r="AR22" s="424"/>
      <c r="AS22" s="410" t="s">
        <v>158</v>
      </c>
      <c r="AT22" s="411"/>
      <c r="AU22" s="411"/>
      <c r="AV22" s="411"/>
      <c r="AW22" s="411"/>
      <c r="AX22" s="428"/>
      <c r="AY22" s="445" t="s">
        <v>162</v>
      </c>
      <c r="AZ22" s="446"/>
      <c r="BA22" s="446"/>
      <c r="BB22" s="446"/>
      <c r="BC22" s="446"/>
      <c r="BD22" s="446"/>
      <c r="BE22" s="446"/>
      <c r="BF22" s="446"/>
      <c r="BG22" s="446"/>
      <c r="BH22" s="446"/>
      <c r="BI22" s="446"/>
      <c r="BJ22" s="446"/>
      <c r="BK22" s="446"/>
      <c r="BL22" s="446"/>
      <c r="BM22" s="447"/>
      <c r="BN22" s="448">
        <v>112319379</v>
      </c>
      <c r="BO22" s="449"/>
      <c r="BP22" s="449"/>
      <c r="BQ22" s="449"/>
      <c r="BR22" s="449"/>
      <c r="BS22" s="449"/>
      <c r="BT22" s="449"/>
      <c r="BU22" s="450"/>
      <c r="BV22" s="448">
        <v>119805696</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163</v>
      </c>
      <c r="AZ23" s="434"/>
      <c r="BA23" s="434"/>
      <c r="BB23" s="434"/>
      <c r="BC23" s="434"/>
      <c r="BD23" s="434"/>
      <c r="BE23" s="434"/>
      <c r="BF23" s="434"/>
      <c r="BG23" s="434"/>
      <c r="BH23" s="434"/>
      <c r="BI23" s="434"/>
      <c r="BJ23" s="434"/>
      <c r="BK23" s="434"/>
      <c r="BL23" s="434"/>
      <c r="BM23" s="435"/>
      <c r="BN23" s="419">
        <v>78889930</v>
      </c>
      <c r="BO23" s="420"/>
      <c r="BP23" s="420"/>
      <c r="BQ23" s="420"/>
      <c r="BR23" s="420"/>
      <c r="BS23" s="420"/>
      <c r="BT23" s="420"/>
      <c r="BU23" s="421"/>
      <c r="BV23" s="419">
        <v>84131098</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164</v>
      </c>
      <c r="F24" s="376"/>
      <c r="G24" s="376"/>
      <c r="H24" s="376"/>
      <c r="I24" s="376"/>
      <c r="J24" s="376"/>
      <c r="K24" s="377"/>
      <c r="L24" s="372">
        <v>1</v>
      </c>
      <c r="M24" s="373"/>
      <c r="N24" s="373"/>
      <c r="O24" s="373"/>
      <c r="P24" s="374"/>
      <c r="Q24" s="372">
        <v>10000</v>
      </c>
      <c r="R24" s="373"/>
      <c r="S24" s="373"/>
      <c r="T24" s="373"/>
      <c r="U24" s="373"/>
      <c r="V24" s="374"/>
      <c r="W24" s="462"/>
      <c r="X24" s="399"/>
      <c r="Y24" s="400"/>
      <c r="Z24" s="375" t="s">
        <v>165</v>
      </c>
      <c r="AA24" s="376"/>
      <c r="AB24" s="376"/>
      <c r="AC24" s="376"/>
      <c r="AD24" s="376"/>
      <c r="AE24" s="376"/>
      <c r="AF24" s="376"/>
      <c r="AG24" s="377"/>
      <c r="AH24" s="372">
        <v>1432</v>
      </c>
      <c r="AI24" s="373"/>
      <c r="AJ24" s="373"/>
      <c r="AK24" s="373"/>
      <c r="AL24" s="374"/>
      <c r="AM24" s="372">
        <v>4619632</v>
      </c>
      <c r="AN24" s="373"/>
      <c r="AO24" s="373"/>
      <c r="AP24" s="373"/>
      <c r="AQ24" s="373"/>
      <c r="AR24" s="374"/>
      <c r="AS24" s="372">
        <v>3226</v>
      </c>
      <c r="AT24" s="373"/>
      <c r="AU24" s="373"/>
      <c r="AV24" s="373"/>
      <c r="AW24" s="373"/>
      <c r="AX24" s="432"/>
      <c r="AY24" s="392" t="s">
        <v>166</v>
      </c>
      <c r="AZ24" s="393"/>
      <c r="BA24" s="393"/>
      <c r="BB24" s="393"/>
      <c r="BC24" s="393"/>
      <c r="BD24" s="393"/>
      <c r="BE24" s="393"/>
      <c r="BF24" s="393"/>
      <c r="BG24" s="393"/>
      <c r="BH24" s="393"/>
      <c r="BI24" s="393"/>
      <c r="BJ24" s="393"/>
      <c r="BK24" s="393"/>
      <c r="BL24" s="393"/>
      <c r="BM24" s="394"/>
      <c r="BN24" s="419">
        <v>68925406</v>
      </c>
      <c r="BO24" s="420"/>
      <c r="BP24" s="420"/>
      <c r="BQ24" s="420"/>
      <c r="BR24" s="420"/>
      <c r="BS24" s="420"/>
      <c r="BT24" s="420"/>
      <c r="BU24" s="421"/>
      <c r="BV24" s="419">
        <v>72953216</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167</v>
      </c>
      <c r="F25" s="376"/>
      <c r="G25" s="376"/>
      <c r="H25" s="376"/>
      <c r="I25" s="376"/>
      <c r="J25" s="376"/>
      <c r="K25" s="377"/>
      <c r="L25" s="372">
        <v>2</v>
      </c>
      <c r="M25" s="373"/>
      <c r="N25" s="373"/>
      <c r="O25" s="373"/>
      <c r="P25" s="374"/>
      <c r="Q25" s="372">
        <v>7880</v>
      </c>
      <c r="R25" s="373"/>
      <c r="S25" s="373"/>
      <c r="T25" s="373"/>
      <c r="U25" s="373"/>
      <c r="V25" s="374"/>
      <c r="W25" s="462"/>
      <c r="X25" s="399"/>
      <c r="Y25" s="400"/>
      <c r="Z25" s="375" t="s">
        <v>168</v>
      </c>
      <c r="AA25" s="376"/>
      <c r="AB25" s="376"/>
      <c r="AC25" s="376"/>
      <c r="AD25" s="376"/>
      <c r="AE25" s="376"/>
      <c r="AF25" s="376"/>
      <c r="AG25" s="377"/>
      <c r="AH25" s="372" t="s">
        <v>123</v>
      </c>
      <c r="AI25" s="373"/>
      <c r="AJ25" s="373"/>
      <c r="AK25" s="373"/>
      <c r="AL25" s="374"/>
      <c r="AM25" s="372" t="s">
        <v>123</v>
      </c>
      <c r="AN25" s="373"/>
      <c r="AO25" s="373"/>
      <c r="AP25" s="373"/>
      <c r="AQ25" s="373"/>
      <c r="AR25" s="374"/>
      <c r="AS25" s="372" t="s">
        <v>123</v>
      </c>
      <c r="AT25" s="373"/>
      <c r="AU25" s="373"/>
      <c r="AV25" s="373"/>
      <c r="AW25" s="373"/>
      <c r="AX25" s="432"/>
      <c r="AY25" s="445" t="s">
        <v>169</v>
      </c>
      <c r="AZ25" s="446"/>
      <c r="BA25" s="446"/>
      <c r="BB25" s="446"/>
      <c r="BC25" s="446"/>
      <c r="BD25" s="446"/>
      <c r="BE25" s="446"/>
      <c r="BF25" s="446"/>
      <c r="BG25" s="446"/>
      <c r="BH25" s="446"/>
      <c r="BI25" s="446"/>
      <c r="BJ25" s="446"/>
      <c r="BK25" s="446"/>
      <c r="BL25" s="446"/>
      <c r="BM25" s="447"/>
      <c r="BN25" s="448">
        <v>33801310</v>
      </c>
      <c r="BO25" s="449"/>
      <c r="BP25" s="449"/>
      <c r="BQ25" s="449"/>
      <c r="BR25" s="449"/>
      <c r="BS25" s="449"/>
      <c r="BT25" s="449"/>
      <c r="BU25" s="450"/>
      <c r="BV25" s="448">
        <v>30839794</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170</v>
      </c>
      <c r="F26" s="376"/>
      <c r="G26" s="376"/>
      <c r="H26" s="376"/>
      <c r="I26" s="376"/>
      <c r="J26" s="376"/>
      <c r="K26" s="377"/>
      <c r="L26" s="372">
        <v>1</v>
      </c>
      <c r="M26" s="373"/>
      <c r="N26" s="373"/>
      <c r="O26" s="373"/>
      <c r="P26" s="374"/>
      <c r="Q26" s="372">
        <v>6605</v>
      </c>
      <c r="R26" s="373"/>
      <c r="S26" s="373"/>
      <c r="T26" s="373"/>
      <c r="U26" s="373"/>
      <c r="V26" s="374"/>
      <c r="W26" s="462"/>
      <c r="X26" s="399"/>
      <c r="Y26" s="400"/>
      <c r="Z26" s="375" t="s">
        <v>171</v>
      </c>
      <c r="AA26" s="430"/>
      <c r="AB26" s="430"/>
      <c r="AC26" s="430"/>
      <c r="AD26" s="430"/>
      <c r="AE26" s="430"/>
      <c r="AF26" s="430"/>
      <c r="AG26" s="431"/>
      <c r="AH26" s="372">
        <v>178</v>
      </c>
      <c r="AI26" s="373"/>
      <c r="AJ26" s="373"/>
      <c r="AK26" s="373"/>
      <c r="AL26" s="374"/>
      <c r="AM26" s="372">
        <v>652192</v>
      </c>
      <c r="AN26" s="373"/>
      <c r="AO26" s="373"/>
      <c r="AP26" s="373"/>
      <c r="AQ26" s="373"/>
      <c r="AR26" s="374"/>
      <c r="AS26" s="372">
        <v>3664</v>
      </c>
      <c r="AT26" s="373"/>
      <c r="AU26" s="373"/>
      <c r="AV26" s="373"/>
      <c r="AW26" s="373"/>
      <c r="AX26" s="432"/>
      <c r="AY26" s="459" t="s">
        <v>172</v>
      </c>
      <c r="AZ26" s="379"/>
      <c r="BA26" s="379"/>
      <c r="BB26" s="379"/>
      <c r="BC26" s="379"/>
      <c r="BD26" s="379"/>
      <c r="BE26" s="379"/>
      <c r="BF26" s="379"/>
      <c r="BG26" s="379"/>
      <c r="BH26" s="379"/>
      <c r="BI26" s="379"/>
      <c r="BJ26" s="379"/>
      <c r="BK26" s="379"/>
      <c r="BL26" s="379"/>
      <c r="BM26" s="460"/>
      <c r="BN26" s="419">
        <v>440000</v>
      </c>
      <c r="BO26" s="420"/>
      <c r="BP26" s="420"/>
      <c r="BQ26" s="420"/>
      <c r="BR26" s="420"/>
      <c r="BS26" s="420"/>
      <c r="BT26" s="420"/>
      <c r="BU26" s="421"/>
      <c r="BV26" s="419">
        <v>440000</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173</v>
      </c>
      <c r="F27" s="376"/>
      <c r="G27" s="376"/>
      <c r="H27" s="376"/>
      <c r="I27" s="376"/>
      <c r="J27" s="376"/>
      <c r="K27" s="377"/>
      <c r="L27" s="372">
        <v>1</v>
      </c>
      <c r="M27" s="373"/>
      <c r="N27" s="373"/>
      <c r="O27" s="373"/>
      <c r="P27" s="374"/>
      <c r="Q27" s="372">
        <v>6580</v>
      </c>
      <c r="R27" s="373"/>
      <c r="S27" s="373"/>
      <c r="T27" s="373"/>
      <c r="U27" s="373"/>
      <c r="V27" s="374"/>
      <c r="W27" s="462"/>
      <c r="X27" s="399"/>
      <c r="Y27" s="400"/>
      <c r="Z27" s="375" t="s">
        <v>174</v>
      </c>
      <c r="AA27" s="376"/>
      <c r="AB27" s="376"/>
      <c r="AC27" s="376"/>
      <c r="AD27" s="376"/>
      <c r="AE27" s="376"/>
      <c r="AF27" s="376"/>
      <c r="AG27" s="377"/>
      <c r="AH27" s="372">
        <v>24</v>
      </c>
      <c r="AI27" s="373"/>
      <c r="AJ27" s="373"/>
      <c r="AK27" s="373"/>
      <c r="AL27" s="374"/>
      <c r="AM27" s="372">
        <v>94728</v>
      </c>
      <c r="AN27" s="373"/>
      <c r="AO27" s="373"/>
      <c r="AP27" s="373"/>
      <c r="AQ27" s="373"/>
      <c r="AR27" s="374"/>
      <c r="AS27" s="372">
        <v>3947</v>
      </c>
      <c r="AT27" s="373"/>
      <c r="AU27" s="373"/>
      <c r="AV27" s="373"/>
      <c r="AW27" s="373"/>
      <c r="AX27" s="432"/>
      <c r="AY27" s="456" t="s">
        <v>175</v>
      </c>
      <c r="AZ27" s="457"/>
      <c r="BA27" s="457"/>
      <c r="BB27" s="457"/>
      <c r="BC27" s="457"/>
      <c r="BD27" s="457"/>
      <c r="BE27" s="457"/>
      <c r="BF27" s="457"/>
      <c r="BG27" s="457"/>
      <c r="BH27" s="457"/>
      <c r="BI27" s="457"/>
      <c r="BJ27" s="457"/>
      <c r="BK27" s="457"/>
      <c r="BL27" s="457"/>
      <c r="BM27" s="458"/>
      <c r="BN27" s="453" t="s">
        <v>123</v>
      </c>
      <c r="BO27" s="454"/>
      <c r="BP27" s="454"/>
      <c r="BQ27" s="454"/>
      <c r="BR27" s="454"/>
      <c r="BS27" s="454"/>
      <c r="BT27" s="454"/>
      <c r="BU27" s="455"/>
      <c r="BV27" s="453" t="s">
        <v>123</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176</v>
      </c>
      <c r="F28" s="376"/>
      <c r="G28" s="376"/>
      <c r="H28" s="376"/>
      <c r="I28" s="376"/>
      <c r="J28" s="376"/>
      <c r="K28" s="377"/>
      <c r="L28" s="372">
        <v>1</v>
      </c>
      <c r="M28" s="373"/>
      <c r="N28" s="373"/>
      <c r="O28" s="373"/>
      <c r="P28" s="374"/>
      <c r="Q28" s="372">
        <v>6030</v>
      </c>
      <c r="R28" s="373"/>
      <c r="S28" s="373"/>
      <c r="T28" s="373"/>
      <c r="U28" s="373"/>
      <c r="V28" s="374"/>
      <c r="W28" s="462"/>
      <c r="X28" s="399"/>
      <c r="Y28" s="400"/>
      <c r="Z28" s="375" t="s">
        <v>177</v>
      </c>
      <c r="AA28" s="376"/>
      <c r="AB28" s="376"/>
      <c r="AC28" s="376"/>
      <c r="AD28" s="376"/>
      <c r="AE28" s="376"/>
      <c r="AF28" s="376"/>
      <c r="AG28" s="377"/>
      <c r="AH28" s="372" t="s">
        <v>123</v>
      </c>
      <c r="AI28" s="373"/>
      <c r="AJ28" s="373"/>
      <c r="AK28" s="373"/>
      <c r="AL28" s="374"/>
      <c r="AM28" s="372" t="s">
        <v>123</v>
      </c>
      <c r="AN28" s="373"/>
      <c r="AO28" s="373"/>
      <c r="AP28" s="373"/>
      <c r="AQ28" s="373"/>
      <c r="AR28" s="374"/>
      <c r="AS28" s="372" t="s">
        <v>123</v>
      </c>
      <c r="AT28" s="373"/>
      <c r="AU28" s="373"/>
      <c r="AV28" s="373"/>
      <c r="AW28" s="373"/>
      <c r="AX28" s="432"/>
      <c r="AY28" s="436" t="s">
        <v>178</v>
      </c>
      <c r="AZ28" s="437"/>
      <c r="BA28" s="437"/>
      <c r="BB28" s="438"/>
      <c r="BC28" s="445" t="s">
        <v>46</v>
      </c>
      <c r="BD28" s="446"/>
      <c r="BE28" s="446"/>
      <c r="BF28" s="446"/>
      <c r="BG28" s="446"/>
      <c r="BH28" s="446"/>
      <c r="BI28" s="446"/>
      <c r="BJ28" s="446"/>
      <c r="BK28" s="446"/>
      <c r="BL28" s="446"/>
      <c r="BM28" s="447"/>
      <c r="BN28" s="448">
        <v>3928762</v>
      </c>
      <c r="BO28" s="449"/>
      <c r="BP28" s="449"/>
      <c r="BQ28" s="449"/>
      <c r="BR28" s="449"/>
      <c r="BS28" s="449"/>
      <c r="BT28" s="449"/>
      <c r="BU28" s="450"/>
      <c r="BV28" s="448">
        <v>5350549</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179</v>
      </c>
      <c r="F29" s="376"/>
      <c r="G29" s="376"/>
      <c r="H29" s="376"/>
      <c r="I29" s="376"/>
      <c r="J29" s="376"/>
      <c r="K29" s="377"/>
      <c r="L29" s="372">
        <v>30</v>
      </c>
      <c r="M29" s="373"/>
      <c r="N29" s="373"/>
      <c r="O29" s="373"/>
      <c r="P29" s="374"/>
      <c r="Q29" s="372">
        <v>5800</v>
      </c>
      <c r="R29" s="373"/>
      <c r="S29" s="373"/>
      <c r="T29" s="373"/>
      <c r="U29" s="373"/>
      <c r="V29" s="374"/>
      <c r="W29" s="463"/>
      <c r="X29" s="464"/>
      <c r="Y29" s="465"/>
      <c r="Z29" s="375" t="s">
        <v>180</v>
      </c>
      <c r="AA29" s="376"/>
      <c r="AB29" s="376"/>
      <c r="AC29" s="376"/>
      <c r="AD29" s="376"/>
      <c r="AE29" s="376"/>
      <c r="AF29" s="376"/>
      <c r="AG29" s="377"/>
      <c r="AH29" s="372">
        <v>1456</v>
      </c>
      <c r="AI29" s="373"/>
      <c r="AJ29" s="373"/>
      <c r="AK29" s="373"/>
      <c r="AL29" s="374"/>
      <c r="AM29" s="372">
        <v>4714360</v>
      </c>
      <c r="AN29" s="373"/>
      <c r="AO29" s="373"/>
      <c r="AP29" s="373"/>
      <c r="AQ29" s="373"/>
      <c r="AR29" s="374"/>
      <c r="AS29" s="372">
        <v>3238</v>
      </c>
      <c r="AT29" s="373"/>
      <c r="AU29" s="373"/>
      <c r="AV29" s="373"/>
      <c r="AW29" s="373"/>
      <c r="AX29" s="432"/>
      <c r="AY29" s="439"/>
      <c r="AZ29" s="440"/>
      <c r="BA29" s="440"/>
      <c r="BB29" s="441"/>
      <c r="BC29" s="433" t="s">
        <v>181</v>
      </c>
      <c r="BD29" s="434"/>
      <c r="BE29" s="434"/>
      <c r="BF29" s="434"/>
      <c r="BG29" s="434"/>
      <c r="BH29" s="434"/>
      <c r="BI29" s="434"/>
      <c r="BJ29" s="434"/>
      <c r="BK29" s="434"/>
      <c r="BL29" s="434"/>
      <c r="BM29" s="435"/>
      <c r="BN29" s="419">
        <v>849605</v>
      </c>
      <c r="BO29" s="420"/>
      <c r="BP29" s="420"/>
      <c r="BQ29" s="420"/>
      <c r="BR29" s="420"/>
      <c r="BS29" s="420"/>
      <c r="BT29" s="420"/>
      <c r="BU29" s="421"/>
      <c r="BV29" s="419">
        <v>580755</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182</v>
      </c>
      <c r="X30" s="387"/>
      <c r="Y30" s="387"/>
      <c r="Z30" s="387"/>
      <c r="AA30" s="387"/>
      <c r="AB30" s="387"/>
      <c r="AC30" s="387"/>
      <c r="AD30" s="387"/>
      <c r="AE30" s="387"/>
      <c r="AF30" s="387"/>
      <c r="AG30" s="388"/>
      <c r="AH30" s="389">
        <v>96.2</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4489550</v>
      </c>
      <c r="BO30" s="454"/>
      <c r="BP30" s="454"/>
      <c r="BQ30" s="454"/>
      <c r="BR30" s="454"/>
      <c r="BS30" s="454"/>
      <c r="BT30" s="454"/>
      <c r="BU30" s="455"/>
      <c r="BV30" s="453">
        <v>4235742</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183</v>
      </c>
      <c r="D32" s="378"/>
      <c r="E32" s="378"/>
      <c r="F32" s="378"/>
      <c r="G32" s="378"/>
      <c r="H32" s="378"/>
      <c r="I32" s="378"/>
      <c r="J32" s="378"/>
      <c r="K32" s="378"/>
      <c r="L32" s="378"/>
      <c r="M32" s="378"/>
      <c r="N32" s="378"/>
      <c r="O32" s="378"/>
      <c r="P32" s="378"/>
      <c r="Q32" s="378"/>
      <c r="R32" s="378"/>
      <c r="S32" s="378"/>
      <c r="U32" s="379" t="s">
        <v>184</v>
      </c>
      <c r="V32" s="379"/>
      <c r="W32" s="379"/>
      <c r="X32" s="379"/>
      <c r="Y32" s="379"/>
      <c r="Z32" s="379"/>
      <c r="AA32" s="379"/>
      <c r="AB32" s="379"/>
      <c r="AC32" s="379"/>
      <c r="AD32" s="379"/>
      <c r="AE32" s="379"/>
      <c r="AF32" s="379"/>
      <c r="AG32" s="379"/>
      <c r="AH32" s="379"/>
      <c r="AI32" s="379"/>
      <c r="AJ32" s="379"/>
      <c r="AK32" s="379"/>
      <c r="AM32" s="379" t="s">
        <v>185</v>
      </c>
      <c r="AN32" s="379"/>
      <c r="AO32" s="379"/>
      <c r="AP32" s="379"/>
      <c r="AQ32" s="379"/>
      <c r="AR32" s="379"/>
      <c r="AS32" s="379"/>
      <c r="AT32" s="379"/>
      <c r="AU32" s="379"/>
      <c r="AV32" s="379"/>
      <c r="AW32" s="379"/>
      <c r="AX32" s="379"/>
      <c r="AY32" s="379"/>
      <c r="AZ32" s="379"/>
      <c r="BA32" s="379"/>
      <c r="BB32" s="379"/>
      <c r="BC32" s="379"/>
      <c r="BE32" s="379" t="s">
        <v>186</v>
      </c>
      <c r="BF32" s="379"/>
      <c r="BG32" s="379"/>
      <c r="BH32" s="379"/>
      <c r="BI32" s="379"/>
      <c r="BJ32" s="379"/>
      <c r="BK32" s="379"/>
      <c r="BL32" s="379"/>
      <c r="BM32" s="379"/>
      <c r="BN32" s="379"/>
      <c r="BO32" s="379"/>
      <c r="BP32" s="379"/>
      <c r="BQ32" s="379"/>
      <c r="BR32" s="379"/>
      <c r="BS32" s="379"/>
      <c r="BT32" s="379"/>
      <c r="BU32" s="379"/>
      <c r="BW32" s="379" t="s">
        <v>187</v>
      </c>
      <c r="BX32" s="379"/>
      <c r="BY32" s="379"/>
      <c r="BZ32" s="379"/>
      <c r="CA32" s="379"/>
      <c r="CB32" s="379"/>
      <c r="CC32" s="379"/>
      <c r="CD32" s="379"/>
      <c r="CE32" s="379"/>
      <c r="CF32" s="379"/>
      <c r="CG32" s="379"/>
      <c r="CH32" s="379"/>
      <c r="CI32" s="379"/>
      <c r="CJ32" s="379"/>
      <c r="CK32" s="379"/>
      <c r="CL32" s="379"/>
      <c r="CM32" s="379"/>
      <c r="CO32" s="379" t="s">
        <v>188</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189</v>
      </c>
      <c r="D33" s="371"/>
      <c r="E33" s="370" t="s">
        <v>190</v>
      </c>
      <c r="F33" s="370"/>
      <c r="G33" s="370"/>
      <c r="H33" s="370"/>
      <c r="I33" s="370"/>
      <c r="J33" s="370"/>
      <c r="K33" s="370"/>
      <c r="L33" s="370"/>
      <c r="M33" s="370"/>
      <c r="N33" s="370"/>
      <c r="O33" s="370"/>
      <c r="P33" s="370"/>
      <c r="Q33" s="370"/>
      <c r="R33" s="370"/>
      <c r="S33" s="370"/>
      <c r="T33" s="194"/>
      <c r="U33" s="371" t="s">
        <v>189</v>
      </c>
      <c r="V33" s="371"/>
      <c r="W33" s="370" t="s">
        <v>190</v>
      </c>
      <c r="X33" s="370"/>
      <c r="Y33" s="370"/>
      <c r="Z33" s="370"/>
      <c r="AA33" s="370"/>
      <c r="AB33" s="370"/>
      <c r="AC33" s="370"/>
      <c r="AD33" s="370"/>
      <c r="AE33" s="370"/>
      <c r="AF33" s="370"/>
      <c r="AG33" s="370"/>
      <c r="AH33" s="370"/>
      <c r="AI33" s="370"/>
      <c r="AJ33" s="370"/>
      <c r="AK33" s="370"/>
      <c r="AL33" s="194"/>
      <c r="AM33" s="371" t="s">
        <v>189</v>
      </c>
      <c r="AN33" s="371"/>
      <c r="AO33" s="370" t="s">
        <v>190</v>
      </c>
      <c r="AP33" s="370"/>
      <c r="AQ33" s="370"/>
      <c r="AR33" s="370"/>
      <c r="AS33" s="370"/>
      <c r="AT33" s="370"/>
      <c r="AU33" s="370"/>
      <c r="AV33" s="370"/>
      <c r="AW33" s="370"/>
      <c r="AX33" s="370"/>
      <c r="AY33" s="370"/>
      <c r="AZ33" s="370"/>
      <c r="BA33" s="370"/>
      <c r="BB33" s="370"/>
      <c r="BC33" s="370"/>
      <c r="BD33" s="195"/>
      <c r="BE33" s="370" t="s">
        <v>191</v>
      </c>
      <c r="BF33" s="370"/>
      <c r="BG33" s="370" t="s">
        <v>192</v>
      </c>
      <c r="BH33" s="370"/>
      <c r="BI33" s="370"/>
      <c r="BJ33" s="370"/>
      <c r="BK33" s="370"/>
      <c r="BL33" s="370"/>
      <c r="BM33" s="370"/>
      <c r="BN33" s="370"/>
      <c r="BO33" s="370"/>
      <c r="BP33" s="370"/>
      <c r="BQ33" s="370"/>
      <c r="BR33" s="370"/>
      <c r="BS33" s="370"/>
      <c r="BT33" s="370"/>
      <c r="BU33" s="370"/>
      <c r="BV33" s="195"/>
      <c r="BW33" s="371" t="s">
        <v>191</v>
      </c>
      <c r="BX33" s="371"/>
      <c r="BY33" s="370" t="s">
        <v>193</v>
      </c>
      <c r="BZ33" s="370"/>
      <c r="CA33" s="370"/>
      <c r="CB33" s="370"/>
      <c r="CC33" s="370"/>
      <c r="CD33" s="370"/>
      <c r="CE33" s="370"/>
      <c r="CF33" s="370"/>
      <c r="CG33" s="370"/>
      <c r="CH33" s="370"/>
      <c r="CI33" s="370"/>
      <c r="CJ33" s="370"/>
      <c r="CK33" s="370"/>
      <c r="CL33" s="370"/>
      <c r="CM33" s="370"/>
      <c r="CN33" s="194"/>
      <c r="CO33" s="371" t="s">
        <v>189</v>
      </c>
      <c r="CP33" s="371"/>
      <c r="CQ33" s="370" t="s">
        <v>194</v>
      </c>
      <c r="CR33" s="370"/>
      <c r="CS33" s="370"/>
      <c r="CT33" s="370"/>
      <c r="CU33" s="370"/>
      <c r="CV33" s="370"/>
      <c r="CW33" s="370"/>
      <c r="CX33" s="370"/>
      <c r="CY33" s="370"/>
      <c r="CZ33" s="370"/>
      <c r="DA33" s="370"/>
      <c r="DB33" s="370"/>
      <c r="DC33" s="370"/>
      <c r="DD33" s="370"/>
      <c r="DE33" s="370"/>
      <c r="DF33" s="194"/>
      <c r="DG33" s="369" t="s">
        <v>195</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3</v>
      </c>
      <c r="V34" s="367"/>
      <c r="W34" s="368" t="str">
        <f>IF('各会計、関係団体の財政状況及び健全化判断比率'!B28="","",'各会計、関係団体の財政状況及び健全化判断比率'!B28)</f>
        <v>競輪事業特別会計</v>
      </c>
      <c r="X34" s="368"/>
      <c r="Y34" s="368"/>
      <c r="Z34" s="368"/>
      <c r="AA34" s="368"/>
      <c r="AB34" s="368"/>
      <c r="AC34" s="368"/>
      <c r="AD34" s="368"/>
      <c r="AE34" s="368"/>
      <c r="AF34" s="368"/>
      <c r="AG34" s="368"/>
      <c r="AH34" s="368"/>
      <c r="AI34" s="368"/>
      <c r="AJ34" s="368"/>
      <c r="AK34" s="368"/>
      <c r="AL34" s="169"/>
      <c r="AM34" s="367">
        <f>IF(AO34="","",MAX(C34:D43,U34:V43)+1)</f>
        <v>8</v>
      </c>
      <c r="AN34" s="367"/>
      <c r="AO34" s="368" t="str">
        <f>IF('各会計、関係団体の財政状況及び健全化判断比率'!B33="","",'各会計、関係団体の財政状況及び健全化判断比率'!B33)</f>
        <v>病院事業会計</v>
      </c>
      <c r="AP34" s="368"/>
      <c r="AQ34" s="368"/>
      <c r="AR34" s="368"/>
      <c r="AS34" s="368"/>
      <c r="AT34" s="368"/>
      <c r="AU34" s="368"/>
      <c r="AV34" s="368"/>
      <c r="AW34" s="368"/>
      <c r="AX34" s="368"/>
      <c r="AY34" s="368"/>
      <c r="AZ34" s="368"/>
      <c r="BA34" s="368"/>
      <c r="BB34" s="368"/>
      <c r="BC34" s="368"/>
      <c r="BD34" s="169"/>
      <c r="BE34" s="367">
        <f>IF(BG34="","",MAX(C34:D43,U34:V43,AM34:AN43)+1)</f>
        <v>13</v>
      </c>
      <c r="BF34" s="367"/>
      <c r="BG34" s="368" t="str">
        <f>IF('各会計、関係団体の財政状況及び健全化判断比率'!B38="","",'各会計、関係団体の財政状況及び健全化判断比率'!B38)</f>
        <v>卸売市場事業特別会計</v>
      </c>
      <c r="BH34" s="368"/>
      <c r="BI34" s="368"/>
      <c r="BJ34" s="368"/>
      <c r="BK34" s="368"/>
      <c r="BL34" s="368"/>
      <c r="BM34" s="368"/>
      <c r="BN34" s="368"/>
      <c r="BO34" s="368"/>
      <c r="BP34" s="368"/>
      <c r="BQ34" s="368"/>
      <c r="BR34" s="368"/>
      <c r="BS34" s="368"/>
      <c r="BT34" s="368"/>
      <c r="BU34" s="368"/>
      <c r="BV34" s="169"/>
      <c r="BW34" s="367">
        <f>IF(BY34="","",MAX(C34:D43,U34:V43,AM34:AN43,BE34:BF43)+1)</f>
        <v>15</v>
      </c>
      <c r="BX34" s="367"/>
      <c r="BY34" s="368" t="str">
        <f>IF('各会計、関係団体の財政状況及び健全化判断比率'!B68="","",'各会計、関係団体の財政状況及び健全化判断比率'!B68)</f>
        <v>青森地域広域事務組合</v>
      </c>
      <c r="BZ34" s="368"/>
      <c r="CA34" s="368"/>
      <c r="CB34" s="368"/>
      <c r="CC34" s="368"/>
      <c r="CD34" s="368"/>
      <c r="CE34" s="368"/>
      <c r="CF34" s="368"/>
      <c r="CG34" s="368"/>
      <c r="CH34" s="368"/>
      <c r="CI34" s="368"/>
      <c r="CJ34" s="368"/>
      <c r="CK34" s="368"/>
      <c r="CL34" s="368"/>
      <c r="CM34" s="368"/>
      <c r="CN34" s="169"/>
      <c r="CO34" s="367">
        <f>IF(CQ34="","",MAX(C34:D43,U34:V43,AM34:AN43,BE34:BF43,BW34:BX43)+1)</f>
        <v>22</v>
      </c>
      <c r="CP34" s="367"/>
      <c r="CQ34" s="368" t="str">
        <f>IF('各会計、関係団体の財政状況及び健全化判断比率'!BS7="","",'各会計、関係団体の財政状況及び健全化判断比率'!BS7)</f>
        <v>一般財団法人青森市文化観光振興財団</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15">
      <c r="A35" s="169"/>
      <c r="B35" s="193"/>
      <c r="C35" s="367">
        <f>IF(E35="","",C34+1)</f>
        <v>2</v>
      </c>
      <c r="D35" s="367"/>
      <c r="E35" s="368" t="str">
        <f>IF('各会計、関係団体の財政状況及び健全化判断比率'!B8="","",'各会計、関係団体の財政状況及び健全化判断比率'!B8)</f>
        <v>母子父子寡婦福祉資金貸付金特別会計</v>
      </c>
      <c r="F35" s="368"/>
      <c r="G35" s="368"/>
      <c r="H35" s="368"/>
      <c r="I35" s="368"/>
      <c r="J35" s="368"/>
      <c r="K35" s="368"/>
      <c r="L35" s="368"/>
      <c r="M35" s="368"/>
      <c r="N35" s="368"/>
      <c r="O35" s="368"/>
      <c r="P35" s="368"/>
      <c r="Q35" s="368"/>
      <c r="R35" s="368"/>
      <c r="S35" s="368"/>
      <c r="T35" s="169"/>
      <c r="U35" s="367">
        <f>IF(W35="","",U34+1)</f>
        <v>4</v>
      </c>
      <c r="V35" s="367"/>
      <c r="W35" s="368" t="str">
        <f>IF('各会計、関係団体の財政状況及び健全化判断比率'!B29="","",'各会計、関係団体の財政状況及び健全化判断比率'!B29)</f>
        <v>国民健康保険事業特別会計</v>
      </c>
      <c r="X35" s="368"/>
      <c r="Y35" s="368"/>
      <c r="Z35" s="368"/>
      <c r="AA35" s="368"/>
      <c r="AB35" s="368"/>
      <c r="AC35" s="368"/>
      <c r="AD35" s="368"/>
      <c r="AE35" s="368"/>
      <c r="AF35" s="368"/>
      <c r="AG35" s="368"/>
      <c r="AH35" s="368"/>
      <c r="AI35" s="368"/>
      <c r="AJ35" s="368"/>
      <c r="AK35" s="368"/>
      <c r="AL35" s="169"/>
      <c r="AM35" s="367">
        <f t="shared" ref="AM35:AM43" si="0">IF(AO35="","",AM34+1)</f>
        <v>9</v>
      </c>
      <c r="AN35" s="367"/>
      <c r="AO35" s="368" t="str">
        <f>IF('各会計、関係団体の財政状況及び健全化判断比率'!B34="","",'各会計、関係団体の財政状況及び健全化判断比率'!B34)</f>
        <v>自動車運送事業会計</v>
      </c>
      <c r="AP35" s="368"/>
      <c r="AQ35" s="368"/>
      <c r="AR35" s="368"/>
      <c r="AS35" s="368"/>
      <c r="AT35" s="368"/>
      <c r="AU35" s="368"/>
      <c r="AV35" s="368"/>
      <c r="AW35" s="368"/>
      <c r="AX35" s="368"/>
      <c r="AY35" s="368"/>
      <c r="AZ35" s="368"/>
      <c r="BA35" s="368"/>
      <c r="BB35" s="368"/>
      <c r="BC35" s="368"/>
      <c r="BD35" s="169"/>
      <c r="BE35" s="367">
        <f t="shared" ref="BE35:BE43" si="1">IF(BG35="","",BE34+1)</f>
        <v>14</v>
      </c>
      <c r="BF35" s="367"/>
      <c r="BG35" s="368" t="str">
        <f>IF('各会計、関係団体の財政状況及び健全化判断比率'!B39="","",'各会計、関係団体の財政状況及び健全化判断比率'!B39)</f>
        <v>宅地造成事業特別会計</v>
      </c>
      <c r="BH35" s="368"/>
      <c r="BI35" s="368"/>
      <c r="BJ35" s="368"/>
      <c r="BK35" s="368"/>
      <c r="BL35" s="368"/>
      <c r="BM35" s="368"/>
      <c r="BN35" s="368"/>
      <c r="BO35" s="368"/>
      <c r="BP35" s="368"/>
      <c r="BQ35" s="368"/>
      <c r="BR35" s="368"/>
      <c r="BS35" s="368"/>
      <c r="BT35" s="368"/>
      <c r="BU35" s="368"/>
      <c r="BV35" s="169"/>
      <c r="BW35" s="367">
        <f t="shared" ref="BW35:BW43" si="2">IF(BY35="","",BW34+1)</f>
        <v>16</v>
      </c>
      <c r="BX35" s="367"/>
      <c r="BY35" s="368" t="str">
        <f>IF('各会計、関係団体の財政状況及び健全化判断比率'!B69="","",'各会計、関係団体の財政状況及び健全化判断比率'!B69)</f>
        <v>津軽広域水道企業団津軽事業部</v>
      </c>
      <c r="BZ35" s="368"/>
      <c r="CA35" s="368"/>
      <c r="CB35" s="368"/>
      <c r="CC35" s="368"/>
      <c r="CD35" s="368"/>
      <c r="CE35" s="368"/>
      <c r="CF35" s="368"/>
      <c r="CG35" s="368"/>
      <c r="CH35" s="368"/>
      <c r="CI35" s="368"/>
      <c r="CJ35" s="368"/>
      <c r="CK35" s="368"/>
      <c r="CL35" s="368"/>
      <c r="CM35" s="368"/>
      <c r="CN35" s="169"/>
      <c r="CO35" s="367">
        <f t="shared" ref="CO35:CO43" si="3">IF(CQ35="","",CO34+1)</f>
        <v>23</v>
      </c>
      <c r="CP35" s="367"/>
      <c r="CQ35" s="368" t="str">
        <f>IF('各会計、関係団体の財政状況及び健全化判断比率'!BS8="","",'各会計、関係団体の財政状況及び健全化判断比率'!BS8)</f>
        <v>株式会社アップルヒル</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5</v>
      </c>
      <c r="V36" s="367"/>
      <c r="W36" s="368" t="str">
        <f>IF('各会計、関係団体の財政状況及び健全化判断比率'!B30="","",'各会計、関係団体の財政状況及び健全化判断比率'!B30)</f>
        <v>介護保険事業特別会計</v>
      </c>
      <c r="X36" s="368"/>
      <c r="Y36" s="368"/>
      <c r="Z36" s="368"/>
      <c r="AA36" s="368"/>
      <c r="AB36" s="368"/>
      <c r="AC36" s="368"/>
      <c r="AD36" s="368"/>
      <c r="AE36" s="368"/>
      <c r="AF36" s="368"/>
      <c r="AG36" s="368"/>
      <c r="AH36" s="368"/>
      <c r="AI36" s="368"/>
      <c r="AJ36" s="368"/>
      <c r="AK36" s="368"/>
      <c r="AL36" s="169"/>
      <c r="AM36" s="367">
        <f t="shared" si="0"/>
        <v>10</v>
      </c>
      <c r="AN36" s="367"/>
      <c r="AO36" s="368" t="str">
        <f>IF('各会計、関係団体の財政状況及び健全化判断比率'!B35="","",'各会計、関係団体の財政状況及び健全化判断比率'!B35)</f>
        <v>水道事業会計</v>
      </c>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17</v>
      </c>
      <c r="BX36" s="367"/>
      <c r="BY36" s="368" t="str">
        <f>IF('各会計、関係団体の財政状況及び健全化判断比率'!B70="","",'各会計、関係団体の財政状況及び健全化判断比率'!B70)</f>
        <v>黒石地区清掃施設組合</v>
      </c>
      <c r="BZ36" s="368"/>
      <c r="CA36" s="368"/>
      <c r="CB36" s="368"/>
      <c r="CC36" s="368"/>
      <c r="CD36" s="368"/>
      <c r="CE36" s="368"/>
      <c r="CF36" s="368"/>
      <c r="CG36" s="368"/>
      <c r="CH36" s="368"/>
      <c r="CI36" s="368"/>
      <c r="CJ36" s="368"/>
      <c r="CK36" s="368"/>
      <c r="CL36" s="368"/>
      <c r="CM36" s="368"/>
      <c r="CN36" s="169"/>
      <c r="CO36" s="367">
        <f t="shared" si="3"/>
        <v>24</v>
      </c>
      <c r="CP36" s="367"/>
      <c r="CQ36" s="368" t="str">
        <f>IF('各会計、関係団体の財政状況及び健全化判断比率'!BS9="","",'各会計、関係団体の財政状況及び健全化判断比率'!BS9)</f>
        <v>公益財団法人青森学術文化振興財団</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f t="shared" si="4"/>
        <v>6</v>
      </c>
      <c r="V37" s="367"/>
      <c r="W37" s="368" t="str">
        <f>IF('各会計、関係団体の財政状況及び健全化判断比率'!B31="","",'各会計、関係団体の財政状況及び健全化判断比率'!B31)</f>
        <v>後期高齢者医療特別会計</v>
      </c>
      <c r="X37" s="368"/>
      <c r="Y37" s="368"/>
      <c r="Z37" s="368"/>
      <c r="AA37" s="368"/>
      <c r="AB37" s="368"/>
      <c r="AC37" s="368"/>
      <c r="AD37" s="368"/>
      <c r="AE37" s="368"/>
      <c r="AF37" s="368"/>
      <c r="AG37" s="368"/>
      <c r="AH37" s="368"/>
      <c r="AI37" s="368"/>
      <c r="AJ37" s="368"/>
      <c r="AK37" s="368"/>
      <c r="AL37" s="169"/>
      <c r="AM37" s="367">
        <f t="shared" si="0"/>
        <v>11</v>
      </c>
      <c r="AN37" s="367"/>
      <c r="AO37" s="368" t="str">
        <f>IF('各会計、関係団体の財政状況及び健全化判断比率'!B36="","",'各会計、関係団体の財政状況及び健全化判断比率'!B36)</f>
        <v>下水道事業会計</v>
      </c>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18</v>
      </c>
      <c r="BX37" s="367"/>
      <c r="BY37" s="368" t="str">
        <f>IF('各会計、関係団体の財政状況及び健全化判断比率'!B71="","",'各会計、関係団体の財政状況及び健全化判断比率'!B71)</f>
        <v>青森県後期高齢者医療広域連合（一般会計）</v>
      </c>
      <c r="BZ37" s="368"/>
      <c r="CA37" s="368"/>
      <c r="CB37" s="368"/>
      <c r="CC37" s="368"/>
      <c r="CD37" s="368"/>
      <c r="CE37" s="368"/>
      <c r="CF37" s="368"/>
      <c r="CG37" s="368"/>
      <c r="CH37" s="368"/>
      <c r="CI37" s="368"/>
      <c r="CJ37" s="368"/>
      <c r="CK37" s="368"/>
      <c r="CL37" s="368"/>
      <c r="CM37" s="368"/>
      <c r="CN37" s="169"/>
      <c r="CO37" s="367">
        <f t="shared" si="3"/>
        <v>25</v>
      </c>
      <c r="CP37" s="367"/>
      <c r="CQ37" s="368" t="str">
        <f>IF('各会計、関係団体の財政状況及び健全化判断比率'!BS10="","",'各会計、関係団体の財政状況及び健全化判断比率'!BS10)</f>
        <v>公立大学法人青森公立大学</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f t="shared" si="4"/>
        <v>7</v>
      </c>
      <c r="V38" s="367"/>
      <c r="W38" s="368" t="str">
        <f>IF('各会計、関係団体の財政状況及び健全化判断比率'!B32="","",'各会計、関係団体の財政状況及び健全化判断比率'!B32)</f>
        <v>駐車場事業特別会計</v>
      </c>
      <c r="X38" s="368"/>
      <c r="Y38" s="368"/>
      <c r="Z38" s="368"/>
      <c r="AA38" s="368"/>
      <c r="AB38" s="368"/>
      <c r="AC38" s="368"/>
      <c r="AD38" s="368"/>
      <c r="AE38" s="368"/>
      <c r="AF38" s="368"/>
      <c r="AG38" s="368"/>
      <c r="AH38" s="368"/>
      <c r="AI38" s="368"/>
      <c r="AJ38" s="368"/>
      <c r="AK38" s="368"/>
      <c r="AL38" s="169"/>
      <c r="AM38" s="367">
        <f t="shared" si="0"/>
        <v>12</v>
      </c>
      <c r="AN38" s="367"/>
      <c r="AO38" s="368" t="str">
        <f>IF('各会計、関係団体の財政状況及び健全化判断比率'!B37="","",'各会計、関係団体の財政状況及び健全化判断比率'!B37)</f>
        <v>農業集落排水事業会計</v>
      </c>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19</v>
      </c>
      <c r="BX38" s="367"/>
      <c r="BY38" s="368" t="str">
        <f>IF('各会計、関係団体の財政状況及び健全化判断比率'!B72="","",'各会計、関係団体の財政状況及び健全化判断比率'!B72)</f>
        <v>青森県後期高齢者医療広域連合（特別会計）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20</v>
      </c>
      <c r="BX39" s="367"/>
      <c r="BY39" s="368" t="str">
        <f>IF('各会計、関係団体の財政状況及び健全化判断比率'!B73="","",'各会計、関係団体の財政状況及び健全化判断比率'!B73)</f>
        <v>青森県市長会館管理組合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21</v>
      </c>
      <c r="BX40" s="367"/>
      <c r="BY40" s="368" t="str">
        <f>IF('各会計、関係団体の財政状況及び健全化判断比率'!B74="","",'各会計、関係団体の財政状況及び健全化判断比率'!B74)</f>
        <v>青森県交通災害共済組合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t="str">
        <f t="shared" si="2"/>
        <v/>
      </c>
      <c r="BX41" s="367"/>
      <c r="BY41" s="368" t="str">
        <f>IF('各会計、関係団体の財政状況及び健全化判断比率'!B75="","",'各会計、関係団体の財政状況及び健全化判断比率'!B75)</f>
        <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t="str">
        <f t="shared" si="2"/>
        <v/>
      </c>
      <c r="BX42" s="367"/>
      <c r="BY42" s="368" t="str">
        <f>IF('各会計、関係団体の財政状況及び健全化判断比率'!B76="","",'各会計、関係団体の財政状況及び健全化判断比率'!B76)</f>
        <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196</v>
      </c>
      <c r="E46" s="364" t="s">
        <v>197</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198</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199</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200</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201</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202</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203</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204</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OhsOHs1R1emcLCFOQgvbYgAZA8Jy0CtuwJD8qu//+YLw/0+tyewr/CebzFV9JKSPqKLOTwNf5sAQQCYlQCxRhQ==" saltValue="A2XB6/le+s21atIM3FmjkQ=="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8" scale="80"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6" zoomScale="70" zoomScaleNormal="70" zoomScaleSheetLayoutView="100" workbookViewId="0">
      <selection activeCell="B18" sqref="B18:M18"/>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534</v>
      </c>
      <c r="G33" s="29" t="s">
        <v>535</v>
      </c>
      <c r="H33" s="29" t="s">
        <v>536</v>
      </c>
      <c r="I33" s="29" t="s">
        <v>537</v>
      </c>
      <c r="J33" s="30" t="s">
        <v>538</v>
      </c>
      <c r="K33" s="22"/>
      <c r="L33" s="22"/>
      <c r="M33" s="22"/>
      <c r="N33" s="22"/>
      <c r="O33" s="22"/>
      <c r="P33" s="22"/>
    </row>
    <row r="34" spans="1:16" ht="39" customHeight="1" x14ac:dyDescent="0.15">
      <c r="A34" s="22"/>
      <c r="B34" s="31"/>
      <c r="C34" s="1151" t="s">
        <v>543</v>
      </c>
      <c r="D34" s="1151"/>
      <c r="E34" s="1152"/>
      <c r="F34" s="32" t="s">
        <v>544</v>
      </c>
      <c r="G34" s="33" t="s">
        <v>545</v>
      </c>
      <c r="H34" s="33" t="s">
        <v>546</v>
      </c>
      <c r="I34" s="33" t="s">
        <v>547</v>
      </c>
      <c r="J34" s="34" t="s">
        <v>548</v>
      </c>
      <c r="K34" s="22"/>
      <c r="L34" s="22"/>
      <c r="M34" s="22"/>
      <c r="N34" s="22"/>
      <c r="O34" s="22"/>
      <c r="P34" s="22"/>
    </row>
    <row r="35" spans="1:16" ht="39" customHeight="1" x14ac:dyDescent="0.15">
      <c r="A35" s="22"/>
      <c r="B35" s="35"/>
      <c r="C35" s="1145" t="s">
        <v>549</v>
      </c>
      <c r="D35" s="1146"/>
      <c r="E35" s="1147"/>
      <c r="F35" s="36" t="s">
        <v>550</v>
      </c>
      <c r="G35" s="37" t="s">
        <v>551</v>
      </c>
      <c r="H35" s="37" t="s">
        <v>552</v>
      </c>
      <c r="I35" s="37" t="s">
        <v>553</v>
      </c>
      <c r="J35" s="38" t="s">
        <v>553</v>
      </c>
      <c r="K35" s="22"/>
      <c r="L35" s="22"/>
      <c r="M35" s="22"/>
      <c r="N35" s="22"/>
      <c r="O35" s="22"/>
      <c r="P35" s="22"/>
    </row>
    <row r="36" spans="1:16" ht="39" customHeight="1" x14ac:dyDescent="0.15">
      <c r="A36" s="22"/>
      <c r="B36" s="35"/>
      <c r="C36" s="1145" t="s">
        <v>554</v>
      </c>
      <c r="D36" s="1146"/>
      <c r="E36" s="1147"/>
      <c r="F36" s="36">
        <v>0</v>
      </c>
      <c r="G36" s="37">
        <v>0</v>
      </c>
      <c r="H36" s="37" t="s">
        <v>555</v>
      </c>
      <c r="I36" s="37" t="s">
        <v>556</v>
      </c>
      <c r="J36" s="38" t="s">
        <v>556</v>
      </c>
      <c r="K36" s="22"/>
      <c r="L36" s="22"/>
      <c r="M36" s="22"/>
      <c r="N36" s="22"/>
      <c r="O36" s="22"/>
      <c r="P36" s="22"/>
    </row>
    <row r="37" spans="1:16" ht="39" customHeight="1" x14ac:dyDescent="0.15">
      <c r="A37" s="22"/>
      <c r="B37" s="35"/>
      <c r="C37" s="1145" t="s">
        <v>557</v>
      </c>
      <c r="D37" s="1146"/>
      <c r="E37" s="1147"/>
      <c r="F37" s="36">
        <v>9.82</v>
      </c>
      <c r="G37" s="37">
        <v>7.47</v>
      </c>
      <c r="H37" s="37">
        <v>7.84</v>
      </c>
      <c r="I37" s="37">
        <v>7.85</v>
      </c>
      <c r="J37" s="38">
        <v>6.57</v>
      </c>
      <c r="K37" s="22"/>
      <c r="L37" s="22"/>
      <c r="M37" s="22"/>
      <c r="N37" s="22"/>
      <c r="O37" s="22"/>
      <c r="P37" s="22"/>
    </row>
    <row r="38" spans="1:16" ht="39" customHeight="1" x14ac:dyDescent="0.15">
      <c r="A38" s="22"/>
      <c r="B38" s="35"/>
      <c r="C38" s="1145" t="s">
        <v>558</v>
      </c>
      <c r="D38" s="1146"/>
      <c r="E38" s="1147"/>
      <c r="F38" s="36">
        <v>3.54</v>
      </c>
      <c r="G38" s="37">
        <v>7</v>
      </c>
      <c r="H38" s="37">
        <v>7.58</v>
      </c>
      <c r="I38" s="37">
        <v>8.76</v>
      </c>
      <c r="J38" s="38">
        <v>5.21</v>
      </c>
      <c r="K38" s="22"/>
      <c r="L38" s="22"/>
      <c r="M38" s="22"/>
      <c r="N38" s="22"/>
      <c r="O38" s="22"/>
      <c r="P38" s="22"/>
    </row>
    <row r="39" spans="1:16" ht="39" customHeight="1" x14ac:dyDescent="0.15">
      <c r="A39" s="22"/>
      <c r="B39" s="35"/>
      <c r="C39" s="1145" t="s">
        <v>559</v>
      </c>
      <c r="D39" s="1146"/>
      <c r="E39" s="1147"/>
      <c r="F39" s="36">
        <v>0.46</v>
      </c>
      <c r="G39" s="37">
        <v>0.54</v>
      </c>
      <c r="H39" s="37">
        <v>0.61</v>
      </c>
      <c r="I39" s="37">
        <v>0.2</v>
      </c>
      <c r="J39" s="38">
        <v>0.9</v>
      </c>
      <c r="K39" s="22"/>
      <c r="L39" s="22"/>
      <c r="M39" s="22"/>
      <c r="N39" s="22"/>
      <c r="O39" s="22"/>
      <c r="P39" s="22"/>
    </row>
    <row r="40" spans="1:16" ht="39" customHeight="1" x14ac:dyDescent="0.15">
      <c r="A40" s="22"/>
      <c r="B40" s="35"/>
      <c r="C40" s="1145" t="s">
        <v>560</v>
      </c>
      <c r="D40" s="1146"/>
      <c r="E40" s="1147"/>
      <c r="F40" s="36">
        <v>0.09</v>
      </c>
      <c r="G40" s="37">
        <v>0.09</v>
      </c>
      <c r="H40" s="37">
        <v>0.14000000000000001</v>
      </c>
      <c r="I40" s="37">
        <v>0.13</v>
      </c>
      <c r="J40" s="38">
        <v>0.16</v>
      </c>
      <c r="K40" s="22"/>
      <c r="L40" s="22"/>
      <c r="M40" s="22"/>
      <c r="N40" s="22"/>
      <c r="O40" s="22"/>
      <c r="P40" s="22"/>
    </row>
    <row r="41" spans="1:16" ht="39" customHeight="1" x14ac:dyDescent="0.15">
      <c r="A41" s="22"/>
      <c r="B41" s="35"/>
      <c r="C41" s="1145" t="s">
        <v>561</v>
      </c>
      <c r="D41" s="1146"/>
      <c r="E41" s="1147"/>
      <c r="F41" s="36">
        <v>0.1</v>
      </c>
      <c r="G41" s="37">
        <v>0.03</v>
      </c>
      <c r="H41" s="37">
        <v>0.03</v>
      </c>
      <c r="I41" s="37">
        <v>0.12</v>
      </c>
      <c r="J41" s="38">
        <v>0.08</v>
      </c>
      <c r="K41" s="22"/>
      <c r="L41" s="22"/>
      <c r="M41" s="22"/>
      <c r="N41" s="22"/>
      <c r="O41" s="22"/>
      <c r="P41" s="22"/>
    </row>
    <row r="42" spans="1:16" ht="39" customHeight="1" x14ac:dyDescent="0.15">
      <c r="A42" s="22"/>
      <c r="B42" s="39"/>
      <c r="C42" s="1145" t="s">
        <v>562</v>
      </c>
      <c r="D42" s="1146"/>
      <c r="E42" s="1147"/>
      <c r="F42" s="36" t="s">
        <v>496</v>
      </c>
      <c r="G42" s="37" t="s">
        <v>496</v>
      </c>
      <c r="H42" s="37" t="s">
        <v>496</v>
      </c>
      <c r="I42" s="37" t="s">
        <v>496</v>
      </c>
      <c r="J42" s="38" t="s">
        <v>496</v>
      </c>
      <c r="K42" s="22"/>
      <c r="L42" s="22"/>
      <c r="M42" s="22"/>
      <c r="N42" s="22"/>
      <c r="O42" s="22"/>
      <c r="P42" s="22"/>
    </row>
    <row r="43" spans="1:16" ht="39" customHeight="1" thickBot="1" x14ac:dyDescent="0.2">
      <c r="A43" s="22"/>
      <c r="B43" s="40"/>
      <c r="C43" s="1148" t="s">
        <v>563</v>
      </c>
      <c r="D43" s="1149"/>
      <c r="E43" s="1150"/>
      <c r="F43" s="41">
        <v>0.86</v>
      </c>
      <c r="G43" s="42">
        <v>0.64</v>
      </c>
      <c r="H43" s="42">
        <v>0.66</v>
      </c>
      <c r="I43" s="42">
        <v>0.14000000000000001</v>
      </c>
      <c r="J43" s="43">
        <v>0.09</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kYk9Hg1/EENz3ywNlS3hg97jGAVphOv5u/iWWofG/HZ64Yn9tW9f2FC7amNOOoY/p169VnsWqyjeJvsqqI2tyA==" saltValue="BvKOJJOwtiTnS4J25YI6p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verticalCentered="1"/>
  <pageMargins left="0" right="0" top="0" bottom="0" header="0" footer="0"/>
  <pageSetup paperSize="8" scale="86" orientation="landscape" r:id="rId1"/>
  <headerFooter alignWithMargins="0">
    <oddFooter>&amp;C&amp;P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31" zoomScale="70" zoomScaleNormal="70" zoomScaleSheetLayoutView="55" workbookViewId="0">
      <selection activeCell="B18" sqref="B18:M18"/>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534</v>
      </c>
      <c r="L44" s="56" t="s">
        <v>535</v>
      </c>
      <c r="M44" s="56" t="s">
        <v>536</v>
      </c>
      <c r="N44" s="56" t="s">
        <v>537</v>
      </c>
      <c r="O44" s="57" t="s">
        <v>538</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14307</v>
      </c>
      <c r="L45" s="60">
        <v>13603</v>
      </c>
      <c r="M45" s="60">
        <v>12924</v>
      </c>
      <c r="N45" s="60">
        <v>12628</v>
      </c>
      <c r="O45" s="61">
        <v>12457</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496</v>
      </c>
      <c r="L46" s="64" t="s">
        <v>496</v>
      </c>
      <c r="M46" s="64" t="s">
        <v>496</v>
      </c>
      <c r="N46" s="64" t="s">
        <v>496</v>
      </c>
      <c r="O46" s="65" t="s">
        <v>496</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496</v>
      </c>
      <c r="L47" s="64" t="s">
        <v>496</v>
      </c>
      <c r="M47" s="64" t="s">
        <v>496</v>
      </c>
      <c r="N47" s="64" t="s">
        <v>496</v>
      </c>
      <c r="O47" s="65" t="s">
        <v>496</v>
      </c>
      <c r="P47" s="48"/>
      <c r="Q47" s="48"/>
      <c r="R47" s="48"/>
      <c r="S47" s="48"/>
      <c r="T47" s="48"/>
      <c r="U47" s="48"/>
    </row>
    <row r="48" spans="1:21" ht="30.75" customHeight="1" x14ac:dyDescent="0.15">
      <c r="A48" s="48"/>
      <c r="B48" s="1178"/>
      <c r="C48" s="1179"/>
      <c r="D48" s="62"/>
      <c r="E48" s="1155" t="s">
        <v>13</v>
      </c>
      <c r="F48" s="1155"/>
      <c r="G48" s="1155"/>
      <c r="H48" s="1155"/>
      <c r="I48" s="1155"/>
      <c r="J48" s="1156"/>
      <c r="K48" s="63">
        <v>3101</v>
      </c>
      <c r="L48" s="64">
        <v>3006</v>
      </c>
      <c r="M48" s="64">
        <v>3084</v>
      </c>
      <c r="N48" s="64">
        <v>3366</v>
      </c>
      <c r="O48" s="65">
        <v>3383</v>
      </c>
      <c r="P48" s="48"/>
      <c r="Q48" s="48"/>
      <c r="R48" s="48"/>
      <c r="S48" s="48"/>
      <c r="T48" s="48"/>
      <c r="U48" s="48"/>
    </row>
    <row r="49" spans="1:21" ht="30.75" customHeight="1" x14ac:dyDescent="0.15">
      <c r="A49" s="48"/>
      <c r="B49" s="1178"/>
      <c r="C49" s="1179"/>
      <c r="D49" s="62"/>
      <c r="E49" s="1155" t="s">
        <v>14</v>
      </c>
      <c r="F49" s="1155"/>
      <c r="G49" s="1155"/>
      <c r="H49" s="1155"/>
      <c r="I49" s="1155"/>
      <c r="J49" s="1156"/>
      <c r="K49" s="63">
        <v>206</v>
      </c>
      <c r="L49" s="64">
        <v>217</v>
      </c>
      <c r="M49" s="64">
        <v>203</v>
      </c>
      <c r="N49" s="64">
        <v>194</v>
      </c>
      <c r="O49" s="65">
        <v>366</v>
      </c>
      <c r="P49" s="48"/>
      <c r="Q49" s="48"/>
      <c r="R49" s="48"/>
      <c r="S49" s="48"/>
      <c r="T49" s="48"/>
      <c r="U49" s="48"/>
    </row>
    <row r="50" spans="1:21" ht="30.75" customHeight="1" x14ac:dyDescent="0.15">
      <c r="A50" s="48"/>
      <c r="B50" s="1178"/>
      <c r="C50" s="1179"/>
      <c r="D50" s="62"/>
      <c r="E50" s="1155" t="s">
        <v>15</v>
      </c>
      <c r="F50" s="1155"/>
      <c r="G50" s="1155"/>
      <c r="H50" s="1155"/>
      <c r="I50" s="1155"/>
      <c r="J50" s="1156"/>
      <c r="K50" s="63">
        <v>53</v>
      </c>
      <c r="L50" s="64">
        <v>63</v>
      </c>
      <c r="M50" s="64">
        <v>62</v>
      </c>
      <c r="N50" s="64">
        <v>51</v>
      </c>
      <c r="O50" s="65">
        <v>40</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496</v>
      </c>
      <c r="L51" s="64" t="s">
        <v>496</v>
      </c>
      <c r="M51" s="64" t="s">
        <v>496</v>
      </c>
      <c r="N51" s="64" t="s">
        <v>496</v>
      </c>
      <c r="O51" s="65" t="s">
        <v>496</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10011</v>
      </c>
      <c r="L52" s="64">
        <v>9708</v>
      </c>
      <c r="M52" s="64">
        <v>9694</v>
      </c>
      <c r="N52" s="64">
        <v>9816</v>
      </c>
      <c r="O52" s="65">
        <v>9786</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7656</v>
      </c>
      <c r="L53" s="69">
        <v>7181</v>
      </c>
      <c r="M53" s="69">
        <v>6579</v>
      </c>
      <c r="N53" s="69">
        <v>6423</v>
      </c>
      <c r="O53" s="70">
        <v>6460</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564</v>
      </c>
      <c r="L57" s="81" t="s">
        <v>565</v>
      </c>
      <c r="M57" s="81" t="s">
        <v>566</v>
      </c>
      <c r="N57" s="81" t="s">
        <v>567</v>
      </c>
      <c r="O57" s="82" t="s">
        <v>568</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CH5ycHLmW4SbLPgJvh1pJZByADnkemFquHnnkKQSDDOz5CeHkJN0+ELSu22c8gn1iV1Xud86m2u6niR2NgdoSw==" saltValue="HVR+wnocBzWGBXJ9y0cMM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verticalCentered="1"/>
  <pageMargins left="0" right="0" top="0" bottom="0" header="0" footer="0"/>
  <pageSetup paperSize="8" scale="77" orientation="landscape" r:id="rId1"/>
  <headerFooter alignWithMargins="0">
    <oddFooter>&amp;C&amp;P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election activeCell="B18" sqref="B18:M18"/>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534</v>
      </c>
      <c r="J40" s="103" t="s">
        <v>535</v>
      </c>
      <c r="K40" s="103" t="s">
        <v>536</v>
      </c>
      <c r="L40" s="103" t="s">
        <v>537</v>
      </c>
      <c r="M40" s="104" t="s">
        <v>538</v>
      </c>
    </row>
    <row r="41" spans="2:13" ht="27.75" customHeight="1" x14ac:dyDescent="0.15">
      <c r="B41" s="1196" t="s">
        <v>30</v>
      </c>
      <c r="C41" s="1197"/>
      <c r="D41" s="105"/>
      <c r="E41" s="1198" t="s">
        <v>31</v>
      </c>
      <c r="F41" s="1198"/>
      <c r="G41" s="1198"/>
      <c r="H41" s="1199"/>
      <c r="I41" s="343">
        <v>133006</v>
      </c>
      <c r="J41" s="344">
        <v>128986</v>
      </c>
      <c r="K41" s="344">
        <v>123425</v>
      </c>
      <c r="L41" s="344">
        <v>119806</v>
      </c>
      <c r="M41" s="345">
        <v>112319</v>
      </c>
    </row>
    <row r="42" spans="2:13" ht="27.75" customHeight="1" x14ac:dyDescent="0.15">
      <c r="B42" s="1186"/>
      <c r="C42" s="1187"/>
      <c r="D42" s="106"/>
      <c r="E42" s="1190" t="s">
        <v>32</v>
      </c>
      <c r="F42" s="1190"/>
      <c r="G42" s="1190"/>
      <c r="H42" s="1191"/>
      <c r="I42" s="346" t="s">
        <v>496</v>
      </c>
      <c r="J42" s="347" t="s">
        <v>496</v>
      </c>
      <c r="K42" s="347" t="s">
        <v>496</v>
      </c>
      <c r="L42" s="347" t="s">
        <v>496</v>
      </c>
      <c r="M42" s="348" t="s">
        <v>496</v>
      </c>
    </row>
    <row r="43" spans="2:13" ht="27.75" customHeight="1" x14ac:dyDescent="0.15">
      <c r="B43" s="1186"/>
      <c r="C43" s="1187"/>
      <c r="D43" s="106"/>
      <c r="E43" s="1190" t="s">
        <v>33</v>
      </c>
      <c r="F43" s="1190"/>
      <c r="G43" s="1190"/>
      <c r="H43" s="1191"/>
      <c r="I43" s="346">
        <v>34639</v>
      </c>
      <c r="J43" s="347">
        <v>32423</v>
      </c>
      <c r="K43" s="347">
        <v>30883</v>
      </c>
      <c r="L43" s="347">
        <v>29856</v>
      </c>
      <c r="M43" s="348">
        <v>29941</v>
      </c>
    </row>
    <row r="44" spans="2:13" ht="27.75" customHeight="1" x14ac:dyDescent="0.15">
      <c r="B44" s="1186"/>
      <c r="C44" s="1187"/>
      <c r="D44" s="106"/>
      <c r="E44" s="1190" t="s">
        <v>34</v>
      </c>
      <c r="F44" s="1190"/>
      <c r="G44" s="1190"/>
      <c r="H44" s="1191"/>
      <c r="I44" s="346">
        <v>2316</v>
      </c>
      <c r="J44" s="347">
        <v>2237</v>
      </c>
      <c r="K44" s="347">
        <v>2033</v>
      </c>
      <c r="L44" s="347">
        <v>2159</v>
      </c>
      <c r="M44" s="348">
        <v>2068</v>
      </c>
    </row>
    <row r="45" spans="2:13" ht="27.75" customHeight="1" x14ac:dyDescent="0.15">
      <c r="B45" s="1186"/>
      <c r="C45" s="1187"/>
      <c r="D45" s="106"/>
      <c r="E45" s="1190" t="s">
        <v>35</v>
      </c>
      <c r="F45" s="1190"/>
      <c r="G45" s="1190"/>
      <c r="H45" s="1191"/>
      <c r="I45" s="346">
        <v>13103</v>
      </c>
      <c r="J45" s="347">
        <v>13474</v>
      </c>
      <c r="K45" s="347">
        <v>13696</v>
      </c>
      <c r="L45" s="347">
        <v>14316</v>
      </c>
      <c r="M45" s="348">
        <v>14506</v>
      </c>
    </row>
    <row r="46" spans="2:13" ht="27.75" customHeight="1" x14ac:dyDescent="0.15">
      <c r="B46" s="1186"/>
      <c r="C46" s="1187"/>
      <c r="D46" s="107"/>
      <c r="E46" s="1190" t="s">
        <v>36</v>
      </c>
      <c r="F46" s="1190"/>
      <c r="G46" s="1190"/>
      <c r="H46" s="1191"/>
      <c r="I46" s="346" t="s">
        <v>496</v>
      </c>
      <c r="J46" s="347" t="s">
        <v>496</v>
      </c>
      <c r="K46" s="347" t="s">
        <v>496</v>
      </c>
      <c r="L46" s="347" t="s">
        <v>496</v>
      </c>
      <c r="M46" s="348" t="s">
        <v>496</v>
      </c>
    </row>
    <row r="47" spans="2:13" ht="27.75" customHeight="1" x14ac:dyDescent="0.15">
      <c r="B47" s="1186"/>
      <c r="C47" s="1187"/>
      <c r="D47" s="108"/>
      <c r="E47" s="1200" t="s">
        <v>37</v>
      </c>
      <c r="F47" s="1201"/>
      <c r="G47" s="1201"/>
      <c r="H47" s="1202"/>
      <c r="I47" s="346" t="s">
        <v>496</v>
      </c>
      <c r="J47" s="347" t="s">
        <v>496</v>
      </c>
      <c r="K47" s="347" t="s">
        <v>496</v>
      </c>
      <c r="L47" s="347" t="s">
        <v>496</v>
      </c>
      <c r="M47" s="348" t="s">
        <v>496</v>
      </c>
    </row>
    <row r="48" spans="2:13" ht="27.75" customHeight="1" x14ac:dyDescent="0.15">
      <c r="B48" s="1186"/>
      <c r="C48" s="1187"/>
      <c r="D48" s="106"/>
      <c r="E48" s="1190" t="s">
        <v>38</v>
      </c>
      <c r="F48" s="1190"/>
      <c r="G48" s="1190"/>
      <c r="H48" s="1191"/>
      <c r="I48" s="346" t="s">
        <v>496</v>
      </c>
      <c r="J48" s="347" t="s">
        <v>496</v>
      </c>
      <c r="K48" s="347" t="s">
        <v>496</v>
      </c>
      <c r="L48" s="347" t="s">
        <v>496</v>
      </c>
      <c r="M48" s="348" t="s">
        <v>496</v>
      </c>
    </row>
    <row r="49" spans="2:13" ht="27.75" customHeight="1" x14ac:dyDescent="0.15">
      <c r="B49" s="1188"/>
      <c r="C49" s="1189"/>
      <c r="D49" s="106"/>
      <c r="E49" s="1190" t="s">
        <v>39</v>
      </c>
      <c r="F49" s="1190"/>
      <c r="G49" s="1190"/>
      <c r="H49" s="1191"/>
      <c r="I49" s="346" t="s">
        <v>496</v>
      </c>
      <c r="J49" s="347" t="s">
        <v>496</v>
      </c>
      <c r="K49" s="347" t="s">
        <v>496</v>
      </c>
      <c r="L49" s="347" t="s">
        <v>496</v>
      </c>
      <c r="M49" s="348" t="s">
        <v>496</v>
      </c>
    </row>
    <row r="50" spans="2:13" ht="27.75" customHeight="1" x14ac:dyDescent="0.15">
      <c r="B50" s="1184" t="s">
        <v>40</v>
      </c>
      <c r="C50" s="1185"/>
      <c r="D50" s="109"/>
      <c r="E50" s="1190" t="s">
        <v>41</v>
      </c>
      <c r="F50" s="1190"/>
      <c r="G50" s="1190"/>
      <c r="H50" s="1191"/>
      <c r="I50" s="346">
        <v>9449</v>
      </c>
      <c r="J50" s="347">
        <v>10438</v>
      </c>
      <c r="K50" s="347">
        <v>12326</v>
      </c>
      <c r="L50" s="347">
        <v>13286</v>
      </c>
      <c r="M50" s="348">
        <v>11814</v>
      </c>
    </row>
    <row r="51" spans="2:13" ht="27.75" customHeight="1" x14ac:dyDescent="0.15">
      <c r="B51" s="1186"/>
      <c r="C51" s="1187"/>
      <c r="D51" s="106"/>
      <c r="E51" s="1190" t="s">
        <v>42</v>
      </c>
      <c r="F51" s="1190"/>
      <c r="G51" s="1190"/>
      <c r="H51" s="1191"/>
      <c r="I51" s="346">
        <v>4239</v>
      </c>
      <c r="J51" s="347">
        <v>3485</v>
      </c>
      <c r="K51" s="347">
        <v>2665</v>
      </c>
      <c r="L51" s="347">
        <v>1914</v>
      </c>
      <c r="M51" s="348">
        <v>1330</v>
      </c>
    </row>
    <row r="52" spans="2:13" ht="27.75" customHeight="1" x14ac:dyDescent="0.15">
      <c r="B52" s="1188"/>
      <c r="C52" s="1189"/>
      <c r="D52" s="106"/>
      <c r="E52" s="1190" t="s">
        <v>43</v>
      </c>
      <c r="F52" s="1190"/>
      <c r="G52" s="1190"/>
      <c r="H52" s="1191"/>
      <c r="I52" s="346">
        <v>117443</v>
      </c>
      <c r="J52" s="347">
        <v>113808</v>
      </c>
      <c r="K52" s="347">
        <v>109547</v>
      </c>
      <c r="L52" s="347">
        <v>103611</v>
      </c>
      <c r="M52" s="348">
        <v>96298</v>
      </c>
    </row>
    <row r="53" spans="2:13" ht="27.75" customHeight="1" thickBot="1" x14ac:dyDescent="0.2">
      <c r="B53" s="1192" t="s">
        <v>19</v>
      </c>
      <c r="C53" s="1193"/>
      <c r="D53" s="110"/>
      <c r="E53" s="1194" t="s">
        <v>44</v>
      </c>
      <c r="F53" s="1194"/>
      <c r="G53" s="1194"/>
      <c r="H53" s="1195"/>
      <c r="I53" s="349">
        <v>51932</v>
      </c>
      <c r="J53" s="350">
        <v>49387</v>
      </c>
      <c r="K53" s="350">
        <v>45500</v>
      </c>
      <c r="L53" s="350">
        <v>47326</v>
      </c>
      <c r="M53" s="351">
        <v>49392</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A8JW7btjFjIYt+90vVP7dkTcgPQg+bvV0ngqMVbMtqgGqKtdE4ceQ5N7KhVpvF9YYho513cV08YGPMYIQJogJw==" saltValue="tQEtlhZAZ2Gs/ZYML8B72g=="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verticalCentered="1"/>
  <pageMargins left="0" right="0" top="0" bottom="0" header="0" footer="0"/>
  <pageSetup paperSize="8" scale="86" orientation="landscape" r:id="rId1"/>
  <headerFooter alignWithMargins="0">
    <oddFooter>&amp;C&amp;P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G1" zoomScaleNormal="100" zoomScaleSheetLayoutView="100" workbookViewId="0">
      <selection activeCell="B18" sqref="B18:M18"/>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536</v>
      </c>
      <c r="G54" s="119" t="s">
        <v>537</v>
      </c>
      <c r="H54" s="120" t="s">
        <v>538</v>
      </c>
    </row>
    <row r="55" spans="2:8" ht="52.5" customHeight="1" x14ac:dyDescent="0.15">
      <c r="B55" s="121"/>
      <c r="C55" s="1211" t="s">
        <v>46</v>
      </c>
      <c r="D55" s="1211"/>
      <c r="E55" s="1212"/>
      <c r="F55" s="352">
        <v>5585</v>
      </c>
      <c r="G55" s="352">
        <v>5351</v>
      </c>
      <c r="H55" s="353">
        <v>3929</v>
      </c>
    </row>
    <row r="56" spans="2:8" ht="52.5" customHeight="1" x14ac:dyDescent="0.15">
      <c r="B56" s="122"/>
      <c r="C56" s="1213" t="s">
        <v>47</v>
      </c>
      <c r="D56" s="1213"/>
      <c r="E56" s="1214"/>
      <c r="F56" s="354">
        <v>258</v>
      </c>
      <c r="G56" s="354">
        <v>581</v>
      </c>
      <c r="H56" s="355">
        <v>850</v>
      </c>
    </row>
    <row r="57" spans="2:8" ht="53.25" customHeight="1" x14ac:dyDescent="0.15">
      <c r="B57" s="122"/>
      <c r="C57" s="1215" t="s">
        <v>48</v>
      </c>
      <c r="D57" s="1215"/>
      <c r="E57" s="1216"/>
      <c r="F57" s="356">
        <v>4212</v>
      </c>
      <c r="G57" s="356">
        <v>4236</v>
      </c>
      <c r="H57" s="357">
        <v>4490</v>
      </c>
    </row>
    <row r="58" spans="2:8" ht="45.75" customHeight="1" x14ac:dyDescent="0.15">
      <c r="B58" s="123"/>
      <c r="C58" s="1203" t="s">
        <v>49</v>
      </c>
      <c r="D58" s="1204"/>
      <c r="E58" s="1205"/>
      <c r="F58" s="358"/>
      <c r="G58" s="358"/>
      <c r="H58" s="359"/>
    </row>
    <row r="59" spans="2:8" ht="45.75" customHeight="1" x14ac:dyDescent="0.15">
      <c r="B59" s="123"/>
      <c r="C59" s="1203" t="s">
        <v>49</v>
      </c>
      <c r="D59" s="1204"/>
      <c r="E59" s="1205"/>
      <c r="F59" s="358"/>
      <c r="G59" s="358"/>
      <c r="H59" s="359"/>
    </row>
    <row r="60" spans="2:8" ht="45.75" customHeight="1" x14ac:dyDescent="0.15">
      <c r="B60" s="123"/>
      <c r="C60" s="1203" t="s">
        <v>49</v>
      </c>
      <c r="D60" s="1204"/>
      <c r="E60" s="1205"/>
      <c r="F60" s="358"/>
      <c r="G60" s="358"/>
      <c r="H60" s="359"/>
    </row>
    <row r="61" spans="2:8" ht="45.75" customHeight="1" x14ac:dyDescent="0.15">
      <c r="B61" s="123"/>
      <c r="C61" s="1203" t="s">
        <v>49</v>
      </c>
      <c r="D61" s="1204"/>
      <c r="E61" s="1205"/>
      <c r="F61" s="358"/>
      <c r="G61" s="358"/>
      <c r="H61" s="359"/>
    </row>
    <row r="62" spans="2:8" ht="45.75" customHeight="1" thickBot="1" x14ac:dyDescent="0.2">
      <c r="B62" s="124"/>
      <c r="C62" s="1206" t="s">
        <v>49</v>
      </c>
      <c r="D62" s="1207"/>
      <c r="E62" s="1208"/>
      <c r="F62" s="360"/>
      <c r="G62" s="360"/>
      <c r="H62" s="361"/>
    </row>
    <row r="63" spans="2:8" ht="52.5" customHeight="1" thickBot="1" x14ac:dyDescent="0.2">
      <c r="B63" s="125"/>
      <c r="C63" s="1209" t="s">
        <v>50</v>
      </c>
      <c r="D63" s="1209"/>
      <c r="E63" s="1210"/>
      <c r="F63" s="362">
        <v>10055</v>
      </c>
      <c r="G63" s="362">
        <v>10167</v>
      </c>
      <c r="H63" s="363">
        <v>9268</v>
      </c>
    </row>
    <row r="64" spans="2:8" x14ac:dyDescent="0.15"/>
  </sheetData>
  <sheetProtection algorithmName="SHA-512" hashValue="JG1PTSr5G/iGex851NAaCzAmahFdFIuueB6cqtf/lMG+msReZiuBtb9slLHQG+3TvHs6ts0TzOvj9X7MBmn/KA==" saltValue="TiVpdOmNZ+gv4NOtclgSJ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verticalCentered="1"/>
  <pageMargins left="0" right="0" top="0" bottom="0" header="0" footer="0"/>
  <pageSetup paperSize="8" scale="62" orientation="landscape" r:id="rId1"/>
  <headerFooter alignWithMargins="0">
    <oddFooter>&amp;C&amp;P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51</v>
      </c>
      <c r="E2" s="137"/>
      <c r="F2" s="138" t="s">
        <v>533</v>
      </c>
      <c r="G2" s="139"/>
      <c r="H2" s="140"/>
    </row>
    <row r="3" spans="1:8" x14ac:dyDescent="0.15">
      <c r="A3" s="136" t="s">
        <v>526</v>
      </c>
      <c r="B3" s="141"/>
      <c r="C3" s="142"/>
      <c r="D3" s="143">
        <v>36971</v>
      </c>
      <c r="E3" s="144"/>
      <c r="F3" s="145">
        <v>52191</v>
      </c>
      <c r="G3" s="146"/>
      <c r="H3" s="147"/>
    </row>
    <row r="4" spans="1:8" x14ac:dyDescent="0.15">
      <c r="A4" s="148"/>
      <c r="B4" s="149"/>
      <c r="C4" s="150"/>
      <c r="D4" s="151">
        <v>8867</v>
      </c>
      <c r="E4" s="152"/>
      <c r="F4" s="153">
        <v>26807</v>
      </c>
      <c r="G4" s="154"/>
      <c r="H4" s="155"/>
    </row>
    <row r="5" spans="1:8" x14ac:dyDescent="0.15">
      <c r="A5" s="136" t="s">
        <v>528</v>
      </c>
      <c r="B5" s="141"/>
      <c r="C5" s="142"/>
      <c r="D5" s="143">
        <v>41327</v>
      </c>
      <c r="E5" s="144"/>
      <c r="F5" s="145">
        <v>48105</v>
      </c>
      <c r="G5" s="146"/>
      <c r="H5" s="147"/>
    </row>
    <row r="6" spans="1:8" x14ac:dyDescent="0.15">
      <c r="A6" s="148"/>
      <c r="B6" s="149"/>
      <c r="C6" s="150"/>
      <c r="D6" s="151">
        <v>10917</v>
      </c>
      <c r="E6" s="152"/>
      <c r="F6" s="153">
        <v>24072</v>
      </c>
      <c r="G6" s="154"/>
      <c r="H6" s="155"/>
    </row>
    <row r="7" spans="1:8" x14ac:dyDescent="0.15">
      <c r="A7" s="136" t="s">
        <v>529</v>
      </c>
      <c r="B7" s="141"/>
      <c r="C7" s="142"/>
      <c r="D7" s="143">
        <v>33118</v>
      </c>
      <c r="E7" s="144"/>
      <c r="F7" s="145">
        <v>47446</v>
      </c>
      <c r="G7" s="146"/>
      <c r="H7" s="147"/>
    </row>
    <row r="8" spans="1:8" x14ac:dyDescent="0.15">
      <c r="A8" s="148"/>
      <c r="B8" s="149"/>
      <c r="C8" s="150"/>
      <c r="D8" s="151">
        <v>9189</v>
      </c>
      <c r="E8" s="152"/>
      <c r="F8" s="153">
        <v>24371</v>
      </c>
      <c r="G8" s="154"/>
      <c r="H8" s="155"/>
    </row>
    <row r="9" spans="1:8" x14ac:dyDescent="0.15">
      <c r="A9" s="136" t="s">
        <v>530</v>
      </c>
      <c r="B9" s="141"/>
      <c r="C9" s="142"/>
      <c r="D9" s="143">
        <v>52205</v>
      </c>
      <c r="E9" s="144"/>
      <c r="F9" s="145">
        <v>48387</v>
      </c>
      <c r="G9" s="146"/>
      <c r="H9" s="147"/>
    </row>
    <row r="10" spans="1:8" x14ac:dyDescent="0.15">
      <c r="A10" s="148"/>
      <c r="B10" s="149"/>
      <c r="C10" s="150"/>
      <c r="D10" s="151">
        <v>11302</v>
      </c>
      <c r="E10" s="152"/>
      <c r="F10" s="153">
        <v>25592</v>
      </c>
      <c r="G10" s="154"/>
      <c r="H10" s="155"/>
    </row>
    <row r="11" spans="1:8" x14ac:dyDescent="0.15">
      <c r="A11" s="136" t="s">
        <v>531</v>
      </c>
      <c r="B11" s="141"/>
      <c r="C11" s="142"/>
      <c r="D11" s="143">
        <v>25035</v>
      </c>
      <c r="E11" s="144"/>
      <c r="F11" s="145">
        <v>49684</v>
      </c>
      <c r="G11" s="146"/>
      <c r="H11" s="147"/>
    </row>
    <row r="12" spans="1:8" x14ac:dyDescent="0.15">
      <c r="A12" s="148"/>
      <c r="B12" s="149"/>
      <c r="C12" s="156"/>
      <c r="D12" s="151">
        <v>14348</v>
      </c>
      <c r="E12" s="152"/>
      <c r="F12" s="153">
        <v>28303</v>
      </c>
      <c r="G12" s="154"/>
      <c r="H12" s="155"/>
    </row>
    <row r="13" spans="1:8" x14ac:dyDescent="0.15">
      <c r="A13" s="136"/>
      <c r="B13" s="141"/>
      <c r="C13" s="157"/>
      <c r="D13" s="158">
        <v>37731</v>
      </c>
      <c r="E13" s="159"/>
      <c r="F13" s="160">
        <v>49163</v>
      </c>
      <c r="G13" s="161"/>
      <c r="H13" s="147"/>
    </row>
    <row r="14" spans="1:8" x14ac:dyDescent="0.15">
      <c r="A14" s="148"/>
      <c r="B14" s="149"/>
      <c r="C14" s="150"/>
      <c r="D14" s="151">
        <v>10925</v>
      </c>
      <c r="E14" s="152"/>
      <c r="F14" s="153">
        <v>25829</v>
      </c>
      <c r="G14" s="154"/>
      <c r="H14" s="155"/>
    </row>
    <row r="17" spans="1:11" x14ac:dyDescent="0.15">
      <c r="A17" s="132" t="s">
        <v>52</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53</v>
      </c>
      <c r="B19" s="162">
        <f>ROUND(VALUE(SUBSTITUTE(実質収支比率等に係る経年分析!F$48,"▲","-")),2)</f>
        <v>3.54</v>
      </c>
      <c r="C19" s="162">
        <f>ROUND(VALUE(SUBSTITUTE(実質収支比率等に係る経年分析!G$48,"▲","-")),2)</f>
        <v>7.01</v>
      </c>
      <c r="D19" s="162">
        <f>ROUND(VALUE(SUBSTITUTE(実質収支比率等に係る経年分析!H$48,"▲","-")),2)</f>
        <v>7.57</v>
      </c>
      <c r="E19" s="162">
        <f>ROUND(VALUE(SUBSTITUTE(実質収支比率等に係る経年分析!I$48,"▲","-")),2)</f>
        <v>8.73</v>
      </c>
      <c r="F19" s="162">
        <f>ROUND(VALUE(SUBSTITUTE(実質収支比率等に係る経年分析!J$48,"▲","-")),2)</f>
        <v>5.17</v>
      </c>
    </row>
    <row r="20" spans="1:11" x14ac:dyDescent="0.15">
      <c r="A20" s="162" t="s">
        <v>54</v>
      </c>
      <c r="B20" s="162">
        <f>ROUND(VALUE(SUBSTITUTE(実質収支比率等に係る経年分析!F$47,"▲","-")),2)</f>
        <v>5.54</v>
      </c>
      <c r="C20" s="162">
        <f>ROUND(VALUE(SUBSTITUTE(実質収支比率等に係る経年分析!G$47,"▲","-")),2)</f>
        <v>6.6</v>
      </c>
      <c r="D20" s="162">
        <f>ROUND(VALUE(SUBSTITUTE(実質収支比率等に係る経年分析!H$47,"▲","-")),2)</f>
        <v>8.2100000000000009</v>
      </c>
      <c r="E20" s="162">
        <f>ROUND(VALUE(SUBSTITUTE(実質収支比率等に係る経年分析!I$47,"▲","-")),2)</f>
        <v>7.76</v>
      </c>
      <c r="F20" s="162">
        <f>ROUND(VALUE(SUBSTITUTE(実質収支比率等に係る経年分析!J$47,"▲","-")),2)</f>
        <v>5.61</v>
      </c>
    </row>
    <row r="21" spans="1:11" x14ac:dyDescent="0.15">
      <c r="A21" s="162" t="s">
        <v>55</v>
      </c>
      <c r="B21" s="162">
        <f>IF(ISNUMBER(VALUE(SUBSTITUTE(実質収支比率等に係る経年分析!F$49,"▲","-"))),ROUND(VALUE(SUBSTITUTE(実質収支比率等に係る経年分析!F$49,"▲","-")),2),NA())</f>
        <v>-0.93</v>
      </c>
      <c r="C21" s="162">
        <f>IF(ISNUMBER(VALUE(SUBSTITUTE(実質収支比率等に係る経年分析!G$49,"▲","-"))),ROUND(VALUE(SUBSTITUTE(実質収支比率等に係る経年分析!G$49,"▲","-")),2),NA())</f>
        <v>2.95</v>
      </c>
      <c r="D21" s="162">
        <f>IF(ISNUMBER(VALUE(SUBSTITUTE(実質収支比率等に係る経年分析!H$49,"▲","-"))),ROUND(VALUE(SUBSTITUTE(実質収支比率等に係る経年分析!H$49,"▲","-")),2),NA())</f>
        <v>-1.8</v>
      </c>
      <c r="E21" s="162">
        <f>IF(ISNUMBER(VALUE(SUBSTITUTE(実質収支比率等に係る経年分析!I$49,"▲","-"))),ROUND(VALUE(SUBSTITUTE(実質収支比率等に係る経年分析!I$49,"▲","-")),2),NA())</f>
        <v>-2.84</v>
      </c>
      <c r="F21" s="162">
        <f>IF(ISNUMBER(VALUE(SUBSTITUTE(実質収支比率等に係る経年分析!J$49,"▲","-"))),ROUND(VALUE(SUBSTITUTE(実質収支比率等に係る経年分析!J$49,"▲","-")),2),NA())</f>
        <v>-9.8800000000000008</v>
      </c>
    </row>
    <row r="24" spans="1:11" x14ac:dyDescent="0.15">
      <c r="A24" s="132" t="s">
        <v>56</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57</v>
      </c>
      <c r="C26" s="163" t="s">
        <v>58</v>
      </c>
      <c r="D26" s="163" t="s">
        <v>57</v>
      </c>
      <c r="E26" s="163" t="s">
        <v>58</v>
      </c>
      <c r="F26" s="163" t="s">
        <v>57</v>
      </c>
      <c r="G26" s="163" t="s">
        <v>58</v>
      </c>
      <c r="H26" s="163" t="s">
        <v>57</v>
      </c>
      <c r="I26" s="163" t="s">
        <v>58</v>
      </c>
      <c r="J26" s="163" t="s">
        <v>57</v>
      </c>
      <c r="K26" s="163" t="s">
        <v>58</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0.86</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0.64</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0.66</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0.14000000000000001</v>
      </c>
      <c r="J27" s="163" t="e">
        <f>IF(ROUND(VALUE(SUBSTITUTE(連結実質赤字比率に係る赤字・黒字の構成分析!J$43,"▲", "-")), 2) &lt; 0, ABS(ROUND(VALUE(SUBSTITUTE(連結実質赤字比率に係る赤字・黒字の構成分析!J$43,"▲", "-")), 2)), NA())</f>
        <v>#N/A</v>
      </c>
      <c r="K27" s="163">
        <f>IF(ROUND(VALUE(SUBSTITUTE(連結実質赤字比率に係る赤字・黒字の構成分析!J$43,"▲", "-")), 2) &gt;= 0, ABS(ROUND(VALUE(SUBSTITUTE(連結実質赤字比率に係る赤字・黒字の構成分析!J$43,"▲", "-")), 2)), NA())</f>
        <v>0.09</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str">
        <f>IF(連結実質赤字比率に係る赤字・黒字の構成分析!C$41="",NA(),連結実質赤字比率に係る赤字・黒字の構成分析!C$41)</f>
        <v>国民健康保険事業特別会計</v>
      </c>
      <c r="B29" s="163" t="e">
        <f>IF(ROUND(VALUE(SUBSTITUTE(連結実質赤字比率に係る赤字・黒字の構成分析!F$41,"▲", "-")), 2) &lt; 0, ABS(ROUND(VALUE(SUBSTITUTE(連結実質赤字比率に係る赤字・黒字の構成分析!F$41,"▲", "-")), 2)), NA())</f>
        <v>#N/A</v>
      </c>
      <c r="C29" s="163">
        <f>IF(ROUND(VALUE(SUBSTITUTE(連結実質赤字比率に係る赤字・黒字の構成分析!F$41,"▲", "-")), 2) &gt;= 0, ABS(ROUND(VALUE(SUBSTITUTE(連結実質赤字比率に係る赤字・黒字の構成分析!F$41,"▲", "-")), 2)), NA())</f>
        <v>0.1</v>
      </c>
      <c r="D29" s="163" t="e">
        <f>IF(ROUND(VALUE(SUBSTITUTE(連結実質赤字比率に係る赤字・黒字の構成分析!G$41,"▲", "-")), 2) &lt; 0, ABS(ROUND(VALUE(SUBSTITUTE(連結実質赤字比率に係る赤字・黒字の構成分析!G$41,"▲", "-")), 2)), NA())</f>
        <v>#N/A</v>
      </c>
      <c r="E29" s="163">
        <f>IF(ROUND(VALUE(SUBSTITUTE(連結実質赤字比率に係る赤字・黒字の構成分析!G$41,"▲", "-")), 2) &gt;= 0, ABS(ROUND(VALUE(SUBSTITUTE(連結実質赤字比率に係る赤字・黒字の構成分析!G$41,"▲", "-")), 2)), NA())</f>
        <v>0.03</v>
      </c>
      <c r="F29" s="163" t="e">
        <f>IF(ROUND(VALUE(SUBSTITUTE(連結実質赤字比率に係る赤字・黒字の構成分析!H$41,"▲", "-")), 2) &lt; 0, ABS(ROUND(VALUE(SUBSTITUTE(連結実質赤字比率に係る赤字・黒字の構成分析!H$41,"▲", "-")), 2)), NA())</f>
        <v>#N/A</v>
      </c>
      <c r="G29" s="163">
        <f>IF(ROUND(VALUE(SUBSTITUTE(連結実質赤字比率に係る赤字・黒字の構成分析!H$41,"▲", "-")), 2) &gt;= 0, ABS(ROUND(VALUE(SUBSTITUTE(連結実質赤字比率に係る赤字・黒字の構成分析!H$41,"▲", "-")), 2)), NA())</f>
        <v>0.03</v>
      </c>
      <c r="H29" s="163" t="e">
        <f>IF(ROUND(VALUE(SUBSTITUTE(連結実質赤字比率に係る赤字・黒字の構成分析!I$41,"▲", "-")), 2) &lt; 0, ABS(ROUND(VALUE(SUBSTITUTE(連結実質赤字比率に係る赤字・黒字の構成分析!I$41,"▲", "-")), 2)), NA())</f>
        <v>#N/A</v>
      </c>
      <c r="I29" s="163">
        <f>IF(ROUND(VALUE(SUBSTITUTE(連結実質赤字比率に係る赤字・黒字の構成分析!I$41,"▲", "-")), 2) &gt;= 0, ABS(ROUND(VALUE(SUBSTITUTE(連結実質赤字比率に係る赤字・黒字の構成分析!I$41,"▲", "-")), 2)), NA())</f>
        <v>0.12</v>
      </c>
      <c r="J29" s="163" t="e">
        <f>IF(ROUND(VALUE(SUBSTITUTE(連結実質赤字比率に係る赤字・黒字の構成分析!J$41,"▲", "-")), 2) &lt; 0, ABS(ROUND(VALUE(SUBSTITUTE(連結実質赤字比率に係る赤字・黒字の構成分析!J$41,"▲", "-")), 2)), NA())</f>
        <v>#N/A</v>
      </c>
      <c r="K29" s="163">
        <f>IF(ROUND(VALUE(SUBSTITUTE(連結実質赤字比率に係る赤字・黒字の構成分析!J$41,"▲", "-")), 2) &gt;= 0, ABS(ROUND(VALUE(SUBSTITUTE(連結実質赤字比率に係る赤字・黒字の構成分析!J$41,"▲", "-")), 2)), NA())</f>
        <v>0.08</v>
      </c>
    </row>
    <row r="30" spans="1:11" x14ac:dyDescent="0.15">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0.09</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0.09</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0.14000000000000001</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0.13</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0.16</v>
      </c>
    </row>
    <row r="31" spans="1:11" x14ac:dyDescent="0.15">
      <c r="A31" s="163" t="str">
        <f>IF(連結実質赤字比率に係る赤字・黒字の構成分析!C$39="",NA(),連結実質赤字比率に係る赤字・黒字の構成分析!C$39)</f>
        <v>介護保険事業特別会計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0.46</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0.54</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0.61</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0.2</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0.9</v>
      </c>
    </row>
    <row r="32" spans="1:11" x14ac:dyDescent="0.15">
      <c r="A32" s="163" t="str">
        <f>IF(連結実質赤字比率に係る赤字・黒字の構成分析!C$38="",NA(),連結実質赤字比率に係る赤字・黒字の構成分析!C$38)</f>
        <v>一般会計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3.54</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7</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7.58</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8.76</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5.21</v>
      </c>
    </row>
    <row r="33" spans="1:16" x14ac:dyDescent="0.15">
      <c r="A33" s="163" t="str">
        <f>IF(連結実質赤字比率に係る赤字・黒字の構成分析!C$37="",NA(),連結実質赤字比率に係る赤字・黒字の構成分析!C$37)</f>
        <v>水道事業会計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9.82</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7.47</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7.84</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7.85</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6.57</v>
      </c>
    </row>
    <row r="34" spans="1:16" x14ac:dyDescent="0.15">
      <c r="A34" s="163" t="str">
        <f>IF(連結実質赤字比率に係る赤字・黒字の構成分析!C$36="",NA(),連結実質赤字比率に係る赤字・黒字の構成分析!C$36)</f>
        <v>母子父子寡婦福祉資金貸付金特別会計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0</v>
      </c>
      <c r="F34" s="163">
        <f>IF(ROUND(VALUE(SUBSTITUTE(連結実質赤字比率に係る赤字・黒字の構成分析!H$36,"▲", "-")), 2) &lt; 0, ABS(ROUND(VALUE(SUBSTITUTE(連結実質赤字比率に係る赤字・黒字の構成分析!H$36,"▲", "-")), 2)), NA())</f>
        <v>0.01</v>
      </c>
      <c r="G34" s="163" t="e">
        <f>IF(ROUND(VALUE(SUBSTITUTE(連結実質赤字比率に係る赤字・黒字の構成分析!H$36,"▲", "-")), 2) &gt;= 0, ABS(ROUND(VALUE(SUBSTITUTE(連結実質赤字比率に係る赤字・黒字の構成分析!H$36,"▲", "-")), 2)), NA())</f>
        <v>#N/A</v>
      </c>
      <c r="H34" s="163">
        <f>IF(ROUND(VALUE(SUBSTITUTE(連結実質赤字比率に係る赤字・黒字の構成分析!I$36,"▲", "-")), 2) &lt; 0, ABS(ROUND(VALUE(SUBSTITUTE(連結実質赤字比率に係る赤字・黒字の構成分析!I$36,"▲", "-")), 2)), NA())</f>
        <v>0.03</v>
      </c>
      <c r="I34" s="163" t="e">
        <f>IF(ROUND(VALUE(SUBSTITUTE(連結実質赤字比率に係る赤字・黒字の構成分析!I$36,"▲", "-")), 2) &gt;= 0, ABS(ROUND(VALUE(SUBSTITUTE(連結実質赤字比率に係る赤字・黒字の構成分析!I$36,"▲", "-")), 2)), NA())</f>
        <v>#N/A</v>
      </c>
      <c r="J34" s="163">
        <f>IF(ROUND(VALUE(SUBSTITUTE(連結実質赤字比率に係る赤字・黒字の構成分析!J$36,"▲", "-")), 2) &lt; 0, ABS(ROUND(VALUE(SUBSTITUTE(連結実質赤字比率に係る赤字・黒字の構成分析!J$36,"▲", "-")), 2)), NA())</f>
        <v>0.03</v>
      </c>
      <c r="K34" s="163" t="e">
        <f>IF(ROUND(VALUE(SUBSTITUTE(連結実質赤字比率に係る赤字・黒字の構成分析!J$36,"▲", "-")), 2) &gt;= 0, ABS(ROUND(VALUE(SUBSTITUTE(連結実質赤字比率に係る赤字・黒字の構成分析!J$36,"▲", "-")), 2)), NA())</f>
        <v>#N/A</v>
      </c>
    </row>
    <row r="35" spans="1:16" x14ac:dyDescent="0.15">
      <c r="A35" s="163" t="str">
        <f>IF(連結実質赤字比率に係る赤字・黒字の構成分析!C$35="",NA(),連結実質赤字比率に係る赤字・黒字の構成分析!C$35)</f>
        <v>自動車運送事業会計</v>
      </c>
      <c r="B35" s="163">
        <f>IF(ROUND(VALUE(SUBSTITUTE(連結実質赤字比率に係る赤字・黒字の構成分析!F$35,"▲", "-")), 2) &lt; 0, ABS(ROUND(VALUE(SUBSTITUTE(連結実質赤字比率に係る赤字・黒字の構成分析!F$35,"▲", "-")), 2)), NA())</f>
        <v>0.22</v>
      </c>
      <c r="C35" s="163" t="e">
        <f>IF(ROUND(VALUE(SUBSTITUTE(連結実質赤字比率に係る赤字・黒字の構成分析!F$35,"▲", "-")), 2) &gt;= 0, ABS(ROUND(VALUE(SUBSTITUTE(連結実質赤字比率に係る赤字・黒字の構成分析!F$35,"▲", "-")), 2)), NA())</f>
        <v>#N/A</v>
      </c>
      <c r="D35" s="163">
        <f>IF(ROUND(VALUE(SUBSTITUTE(連結実質赤字比率に係る赤字・黒字の構成分析!G$35,"▲", "-")), 2) &lt; 0, ABS(ROUND(VALUE(SUBSTITUTE(連結実質赤字比率に係る赤字・黒字の構成分析!G$35,"▲", "-")), 2)), NA())</f>
        <v>0.2</v>
      </c>
      <c r="E35" s="163" t="e">
        <f>IF(ROUND(VALUE(SUBSTITUTE(連結実質赤字比率に係る赤字・黒字の構成分析!G$35,"▲", "-")), 2) &gt;= 0, ABS(ROUND(VALUE(SUBSTITUTE(連結実質赤字比率に係る赤字・黒字の構成分析!G$35,"▲", "-")), 2)), NA())</f>
        <v>#N/A</v>
      </c>
      <c r="F35" s="163">
        <f>IF(ROUND(VALUE(SUBSTITUTE(連結実質赤字比率に係る赤字・黒字の構成分析!H$35,"▲", "-")), 2) &lt; 0, ABS(ROUND(VALUE(SUBSTITUTE(連結実質赤字比率に係る赤字・黒字の構成分析!H$35,"▲", "-")), 2)), NA())</f>
        <v>0.18</v>
      </c>
      <c r="G35" s="163" t="e">
        <f>IF(ROUND(VALUE(SUBSTITUTE(連結実質赤字比率に係る赤字・黒字の構成分析!H$35,"▲", "-")), 2) &gt;= 0, ABS(ROUND(VALUE(SUBSTITUTE(連結実質赤字比率に係る赤字・黒字の構成分析!H$35,"▲", "-")), 2)), NA())</f>
        <v>#N/A</v>
      </c>
      <c r="H35" s="163">
        <f>IF(ROUND(VALUE(SUBSTITUTE(連結実質赤字比率に係る赤字・黒字の構成分析!I$35,"▲", "-")), 2) &lt; 0, ABS(ROUND(VALUE(SUBSTITUTE(連結実質赤字比率に係る赤字・黒字の構成分析!I$35,"▲", "-")), 2)), NA())</f>
        <v>0.16</v>
      </c>
      <c r="I35" s="163" t="e">
        <f>IF(ROUND(VALUE(SUBSTITUTE(連結実質赤字比率に係る赤字・黒字の構成分析!I$35,"▲", "-")), 2) &gt;= 0, ABS(ROUND(VALUE(SUBSTITUTE(連結実質赤字比率に係る赤字・黒字の構成分析!I$35,"▲", "-")), 2)), NA())</f>
        <v>#N/A</v>
      </c>
      <c r="J35" s="163">
        <f>IF(ROUND(VALUE(SUBSTITUTE(連結実質赤字比率に係る赤字・黒字の構成分析!J$35,"▲", "-")), 2) &lt; 0, ABS(ROUND(VALUE(SUBSTITUTE(連結実質赤字比率に係る赤字・黒字の構成分析!J$35,"▲", "-")), 2)), NA())</f>
        <v>0.16</v>
      </c>
      <c r="K35" s="163" t="e">
        <f>IF(ROUND(VALUE(SUBSTITUTE(連結実質赤字比率に係る赤字・黒字の構成分析!J$35,"▲", "-")), 2) &gt;= 0, ABS(ROUND(VALUE(SUBSTITUTE(連結実質赤字比率に係る赤字・黒字の構成分析!J$35,"▲", "-")), 2)), NA())</f>
        <v>#N/A</v>
      </c>
    </row>
    <row r="36" spans="1:16" x14ac:dyDescent="0.15">
      <c r="A36" s="163" t="str">
        <f>IF(連結実質赤字比率に係る赤字・黒字の構成分析!C$34="",NA(),連結実質赤字比率に係る赤字・黒字の構成分析!C$34)</f>
        <v>病院事業会計</v>
      </c>
      <c r="B36" s="163">
        <f>IF(ROUND(VALUE(SUBSTITUTE(連結実質赤字比率に係る赤字・黒字の構成分析!F$34,"▲", "-")), 2) &lt; 0, ABS(ROUND(VALUE(SUBSTITUTE(連結実質赤字比率に係る赤字・黒字の構成分析!F$34,"▲", "-")), 2)), NA())</f>
        <v>1.49</v>
      </c>
      <c r="C36" s="163" t="e">
        <f>IF(ROUND(VALUE(SUBSTITUTE(連結実質赤字比率に係る赤字・黒字の構成分析!F$34,"▲", "-")), 2) &gt;= 0, ABS(ROUND(VALUE(SUBSTITUTE(連結実質赤字比率に係る赤字・黒字の構成分析!F$34,"▲", "-")), 2)), NA())</f>
        <v>#N/A</v>
      </c>
      <c r="D36" s="163">
        <f>IF(ROUND(VALUE(SUBSTITUTE(連結実質赤字比率に係る赤字・黒字の構成分析!G$34,"▲", "-")), 2) &lt; 0, ABS(ROUND(VALUE(SUBSTITUTE(連結実質赤字比率に係る赤字・黒字の構成分析!G$34,"▲", "-")), 2)), NA())</f>
        <v>0.27</v>
      </c>
      <c r="E36" s="163" t="e">
        <f>IF(ROUND(VALUE(SUBSTITUTE(連結実質赤字比率に係る赤字・黒字の構成分析!G$34,"▲", "-")), 2) &gt;= 0, ABS(ROUND(VALUE(SUBSTITUTE(連結実質赤字比率に係る赤字・黒字の構成分析!G$34,"▲", "-")), 2)), NA())</f>
        <v>#N/A</v>
      </c>
      <c r="F36" s="163">
        <f>IF(ROUND(VALUE(SUBSTITUTE(連結実質赤字比率に係る赤字・黒字の構成分析!H$34,"▲", "-")), 2) &lt; 0, ABS(ROUND(VALUE(SUBSTITUTE(連結実質赤字比率に係る赤字・黒字の構成分析!H$34,"▲", "-")), 2)), NA())</f>
        <v>0.06</v>
      </c>
      <c r="G36" s="163" t="e">
        <f>IF(ROUND(VALUE(SUBSTITUTE(連結実質赤字比率に係る赤字・黒字の構成分析!H$34,"▲", "-")), 2) &gt;= 0, ABS(ROUND(VALUE(SUBSTITUTE(連結実質赤字比率に係る赤字・黒字の構成分析!H$34,"▲", "-")), 2)), NA())</f>
        <v>#N/A</v>
      </c>
      <c r="H36" s="163">
        <f>IF(ROUND(VALUE(SUBSTITUTE(連結実質赤字比率に係る赤字・黒字の構成分析!I$34,"▲", "-")), 2) &lt; 0, ABS(ROUND(VALUE(SUBSTITUTE(連結実質赤字比率に係る赤字・黒字の構成分析!I$34,"▲", "-")), 2)), NA())</f>
        <v>0.48</v>
      </c>
      <c r="I36" s="163" t="e">
        <f>IF(ROUND(VALUE(SUBSTITUTE(連結実質赤字比率に係る赤字・黒字の構成分析!I$34,"▲", "-")), 2) &gt;= 0, ABS(ROUND(VALUE(SUBSTITUTE(連結実質赤字比率に係る赤字・黒字の構成分析!I$34,"▲", "-")), 2)), NA())</f>
        <v>#N/A</v>
      </c>
      <c r="J36" s="163">
        <f>IF(ROUND(VALUE(SUBSTITUTE(連結実質赤字比率に係る赤字・黒字の構成分析!J$34,"▲", "-")), 2) &lt; 0, ABS(ROUND(VALUE(SUBSTITUTE(連結実質赤字比率に係る赤字・黒字の構成分析!J$34,"▲", "-")), 2)), NA())</f>
        <v>1.75</v>
      </c>
      <c r="K36" s="163" t="e">
        <f>IF(ROUND(VALUE(SUBSTITUTE(連結実質赤字比率に係る赤字・黒字の構成分析!J$34,"▲", "-")), 2) &gt;= 0, ABS(ROUND(VALUE(SUBSTITUTE(連結実質赤字比率に係る赤字・黒字の構成分析!J$34,"▲", "-")), 2)), NA())</f>
        <v>#N/A</v>
      </c>
    </row>
    <row r="39" spans="1:16" x14ac:dyDescent="0.15">
      <c r="A39" s="132" t="s">
        <v>59</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60</v>
      </c>
      <c r="C41" s="164"/>
      <c r="D41" s="164" t="s">
        <v>61</v>
      </c>
      <c r="E41" s="164" t="s">
        <v>60</v>
      </c>
      <c r="F41" s="164"/>
      <c r="G41" s="164" t="s">
        <v>61</v>
      </c>
      <c r="H41" s="164" t="s">
        <v>60</v>
      </c>
      <c r="I41" s="164"/>
      <c r="J41" s="164" t="s">
        <v>61</v>
      </c>
      <c r="K41" s="164" t="s">
        <v>60</v>
      </c>
      <c r="L41" s="164"/>
      <c r="M41" s="164" t="s">
        <v>61</v>
      </c>
      <c r="N41" s="164" t="s">
        <v>60</v>
      </c>
      <c r="O41" s="164"/>
      <c r="P41" s="164" t="s">
        <v>61</v>
      </c>
    </row>
    <row r="42" spans="1:16" x14ac:dyDescent="0.15">
      <c r="A42" s="164" t="s">
        <v>62</v>
      </c>
      <c r="B42" s="164"/>
      <c r="C42" s="164"/>
      <c r="D42" s="164">
        <f>'実質公債費比率（分子）の構造'!K$52</f>
        <v>10011</v>
      </c>
      <c r="E42" s="164"/>
      <c r="F42" s="164"/>
      <c r="G42" s="164">
        <f>'実質公債費比率（分子）の構造'!L$52</f>
        <v>9708</v>
      </c>
      <c r="H42" s="164"/>
      <c r="I42" s="164"/>
      <c r="J42" s="164">
        <f>'実質公債費比率（分子）の構造'!M$52</f>
        <v>9694</v>
      </c>
      <c r="K42" s="164"/>
      <c r="L42" s="164"/>
      <c r="M42" s="164">
        <f>'実質公債費比率（分子）の構造'!N$52</f>
        <v>9816</v>
      </c>
      <c r="N42" s="164"/>
      <c r="O42" s="164"/>
      <c r="P42" s="164">
        <f>'実質公債費比率（分子）の構造'!O$52</f>
        <v>9786</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63</v>
      </c>
      <c r="B44" s="164">
        <f>'実質公債費比率（分子）の構造'!K$50</f>
        <v>53</v>
      </c>
      <c r="C44" s="164"/>
      <c r="D44" s="164"/>
      <c r="E44" s="164">
        <f>'実質公債費比率（分子）の構造'!L$50</f>
        <v>63</v>
      </c>
      <c r="F44" s="164"/>
      <c r="G44" s="164"/>
      <c r="H44" s="164">
        <f>'実質公債費比率（分子）の構造'!M$50</f>
        <v>62</v>
      </c>
      <c r="I44" s="164"/>
      <c r="J44" s="164"/>
      <c r="K44" s="164">
        <f>'実質公債費比率（分子）の構造'!N$50</f>
        <v>51</v>
      </c>
      <c r="L44" s="164"/>
      <c r="M44" s="164"/>
      <c r="N44" s="164">
        <f>'実質公債費比率（分子）の構造'!O$50</f>
        <v>40</v>
      </c>
      <c r="O44" s="164"/>
      <c r="P44" s="164"/>
    </row>
    <row r="45" spans="1:16" x14ac:dyDescent="0.15">
      <c r="A45" s="164" t="s">
        <v>64</v>
      </c>
      <c r="B45" s="164">
        <f>'実質公債費比率（分子）の構造'!K$49</f>
        <v>206</v>
      </c>
      <c r="C45" s="164"/>
      <c r="D45" s="164"/>
      <c r="E45" s="164">
        <f>'実質公債費比率（分子）の構造'!L$49</f>
        <v>217</v>
      </c>
      <c r="F45" s="164"/>
      <c r="G45" s="164"/>
      <c r="H45" s="164">
        <f>'実質公債費比率（分子）の構造'!M$49</f>
        <v>203</v>
      </c>
      <c r="I45" s="164"/>
      <c r="J45" s="164"/>
      <c r="K45" s="164">
        <f>'実質公債費比率（分子）の構造'!N$49</f>
        <v>194</v>
      </c>
      <c r="L45" s="164"/>
      <c r="M45" s="164"/>
      <c r="N45" s="164">
        <f>'実質公債費比率（分子）の構造'!O$49</f>
        <v>366</v>
      </c>
      <c r="O45" s="164"/>
      <c r="P45" s="164"/>
    </row>
    <row r="46" spans="1:16" x14ac:dyDescent="0.15">
      <c r="A46" s="164" t="s">
        <v>65</v>
      </c>
      <c r="B46" s="164">
        <f>'実質公債費比率（分子）の構造'!K$48</f>
        <v>3101</v>
      </c>
      <c r="C46" s="164"/>
      <c r="D46" s="164"/>
      <c r="E46" s="164">
        <f>'実質公債費比率（分子）の構造'!L$48</f>
        <v>3006</v>
      </c>
      <c r="F46" s="164"/>
      <c r="G46" s="164"/>
      <c r="H46" s="164">
        <f>'実質公債費比率（分子）の構造'!M$48</f>
        <v>3084</v>
      </c>
      <c r="I46" s="164"/>
      <c r="J46" s="164"/>
      <c r="K46" s="164">
        <f>'実質公債費比率（分子）の構造'!N$48</f>
        <v>3366</v>
      </c>
      <c r="L46" s="164"/>
      <c r="M46" s="164"/>
      <c r="N46" s="164">
        <f>'実質公債費比率（分子）の構造'!O$48</f>
        <v>3383</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66</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67</v>
      </c>
      <c r="B49" s="164">
        <f>'実質公債費比率（分子）の構造'!K$45</f>
        <v>14307</v>
      </c>
      <c r="C49" s="164"/>
      <c r="D49" s="164"/>
      <c r="E49" s="164">
        <f>'実質公債費比率（分子）の構造'!L$45</f>
        <v>13603</v>
      </c>
      <c r="F49" s="164"/>
      <c r="G49" s="164"/>
      <c r="H49" s="164">
        <f>'実質公債費比率（分子）の構造'!M$45</f>
        <v>12924</v>
      </c>
      <c r="I49" s="164"/>
      <c r="J49" s="164"/>
      <c r="K49" s="164">
        <f>'実質公債費比率（分子）の構造'!N$45</f>
        <v>12628</v>
      </c>
      <c r="L49" s="164"/>
      <c r="M49" s="164"/>
      <c r="N49" s="164">
        <f>'実質公債費比率（分子）の構造'!O$45</f>
        <v>12457</v>
      </c>
      <c r="O49" s="164"/>
      <c r="P49" s="164"/>
    </row>
    <row r="50" spans="1:16" x14ac:dyDescent="0.15">
      <c r="A50" s="164" t="s">
        <v>68</v>
      </c>
      <c r="B50" s="164" t="e">
        <f>NA()</f>
        <v>#N/A</v>
      </c>
      <c r="C50" s="164">
        <f>IF(ISNUMBER('実質公債費比率（分子）の構造'!K$53),'実質公債費比率（分子）の構造'!K$53,NA())</f>
        <v>7656</v>
      </c>
      <c r="D50" s="164" t="e">
        <f>NA()</f>
        <v>#N/A</v>
      </c>
      <c r="E50" s="164" t="e">
        <f>NA()</f>
        <v>#N/A</v>
      </c>
      <c r="F50" s="164">
        <f>IF(ISNUMBER('実質公債費比率（分子）の構造'!L$53),'実質公債費比率（分子）の構造'!L$53,NA())</f>
        <v>7181</v>
      </c>
      <c r="G50" s="164" t="e">
        <f>NA()</f>
        <v>#N/A</v>
      </c>
      <c r="H50" s="164" t="e">
        <f>NA()</f>
        <v>#N/A</v>
      </c>
      <c r="I50" s="164">
        <f>IF(ISNUMBER('実質公債費比率（分子）の構造'!M$53),'実質公債費比率（分子）の構造'!M$53,NA())</f>
        <v>6579</v>
      </c>
      <c r="J50" s="164" t="e">
        <f>NA()</f>
        <v>#N/A</v>
      </c>
      <c r="K50" s="164" t="e">
        <f>NA()</f>
        <v>#N/A</v>
      </c>
      <c r="L50" s="164">
        <f>IF(ISNUMBER('実質公債費比率（分子）の構造'!N$53),'実質公債費比率（分子）の構造'!N$53,NA())</f>
        <v>6423</v>
      </c>
      <c r="M50" s="164" t="e">
        <f>NA()</f>
        <v>#N/A</v>
      </c>
      <c r="N50" s="164" t="e">
        <f>NA()</f>
        <v>#N/A</v>
      </c>
      <c r="O50" s="164">
        <f>IF(ISNUMBER('実質公債費比率（分子）の構造'!O$53),'実質公債費比率（分子）の構造'!O$53,NA())</f>
        <v>6460</v>
      </c>
      <c r="P50" s="164" t="e">
        <f>NA()</f>
        <v>#N/A</v>
      </c>
    </row>
    <row r="53" spans="1:16" x14ac:dyDescent="0.15">
      <c r="A53" s="132" t="s">
        <v>69</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70</v>
      </c>
      <c r="C55" s="163"/>
      <c r="D55" s="163" t="s">
        <v>71</v>
      </c>
      <c r="E55" s="163" t="s">
        <v>70</v>
      </c>
      <c r="F55" s="163"/>
      <c r="G55" s="163" t="s">
        <v>71</v>
      </c>
      <c r="H55" s="163" t="s">
        <v>70</v>
      </c>
      <c r="I55" s="163"/>
      <c r="J55" s="163" t="s">
        <v>71</v>
      </c>
      <c r="K55" s="163" t="s">
        <v>70</v>
      </c>
      <c r="L55" s="163"/>
      <c r="M55" s="163" t="s">
        <v>71</v>
      </c>
      <c r="N55" s="163" t="s">
        <v>70</v>
      </c>
      <c r="O55" s="163"/>
      <c r="P55" s="163" t="s">
        <v>71</v>
      </c>
    </row>
    <row r="56" spans="1:16" x14ac:dyDescent="0.15">
      <c r="A56" s="163" t="s">
        <v>43</v>
      </c>
      <c r="B56" s="163"/>
      <c r="C56" s="163"/>
      <c r="D56" s="163">
        <f>'将来負担比率（分子）の構造'!I$52</f>
        <v>117443</v>
      </c>
      <c r="E56" s="163"/>
      <c r="F56" s="163"/>
      <c r="G56" s="163">
        <f>'将来負担比率（分子）の構造'!J$52</f>
        <v>113808</v>
      </c>
      <c r="H56" s="163"/>
      <c r="I56" s="163"/>
      <c r="J56" s="163">
        <f>'将来負担比率（分子）の構造'!K$52</f>
        <v>109547</v>
      </c>
      <c r="K56" s="163"/>
      <c r="L56" s="163"/>
      <c r="M56" s="163">
        <f>'将来負担比率（分子）の構造'!L$52</f>
        <v>103611</v>
      </c>
      <c r="N56" s="163"/>
      <c r="O56" s="163"/>
      <c r="P56" s="163">
        <f>'将来負担比率（分子）の構造'!M$52</f>
        <v>96298</v>
      </c>
    </row>
    <row r="57" spans="1:16" x14ac:dyDescent="0.15">
      <c r="A57" s="163" t="s">
        <v>42</v>
      </c>
      <c r="B57" s="163"/>
      <c r="C57" s="163"/>
      <c r="D57" s="163">
        <f>'将来負担比率（分子）の構造'!I$51</f>
        <v>4239</v>
      </c>
      <c r="E57" s="163"/>
      <c r="F57" s="163"/>
      <c r="G57" s="163">
        <f>'将来負担比率（分子）の構造'!J$51</f>
        <v>3485</v>
      </c>
      <c r="H57" s="163"/>
      <c r="I57" s="163"/>
      <c r="J57" s="163">
        <f>'将来負担比率（分子）の構造'!K$51</f>
        <v>2665</v>
      </c>
      <c r="K57" s="163"/>
      <c r="L57" s="163"/>
      <c r="M57" s="163">
        <f>'将来負担比率（分子）の構造'!L$51</f>
        <v>1914</v>
      </c>
      <c r="N57" s="163"/>
      <c r="O57" s="163"/>
      <c r="P57" s="163">
        <f>'将来負担比率（分子）の構造'!M$51</f>
        <v>1330</v>
      </c>
    </row>
    <row r="58" spans="1:16" x14ac:dyDescent="0.15">
      <c r="A58" s="163" t="s">
        <v>41</v>
      </c>
      <c r="B58" s="163"/>
      <c r="C58" s="163"/>
      <c r="D58" s="163">
        <f>'将来負担比率（分子）の構造'!I$50</f>
        <v>9449</v>
      </c>
      <c r="E58" s="163"/>
      <c r="F58" s="163"/>
      <c r="G58" s="163">
        <f>'将来負担比率（分子）の構造'!J$50</f>
        <v>10438</v>
      </c>
      <c r="H58" s="163"/>
      <c r="I58" s="163"/>
      <c r="J58" s="163">
        <f>'将来負担比率（分子）の構造'!K$50</f>
        <v>12326</v>
      </c>
      <c r="K58" s="163"/>
      <c r="L58" s="163"/>
      <c r="M58" s="163">
        <f>'将来負担比率（分子）の構造'!L$50</f>
        <v>13286</v>
      </c>
      <c r="N58" s="163"/>
      <c r="O58" s="163"/>
      <c r="P58" s="163">
        <f>'将来負担比率（分子）の構造'!M$50</f>
        <v>11814</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13103</v>
      </c>
      <c r="C62" s="163"/>
      <c r="D62" s="163"/>
      <c r="E62" s="163">
        <f>'将来負担比率（分子）の構造'!J$45</f>
        <v>13474</v>
      </c>
      <c r="F62" s="163"/>
      <c r="G62" s="163"/>
      <c r="H62" s="163">
        <f>'将来負担比率（分子）の構造'!K$45</f>
        <v>13696</v>
      </c>
      <c r="I62" s="163"/>
      <c r="J62" s="163"/>
      <c r="K62" s="163">
        <f>'将来負担比率（分子）の構造'!L$45</f>
        <v>14316</v>
      </c>
      <c r="L62" s="163"/>
      <c r="M62" s="163"/>
      <c r="N62" s="163">
        <f>'将来負担比率（分子）の構造'!M$45</f>
        <v>14506</v>
      </c>
      <c r="O62" s="163"/>
      <c r="P62" s="163"/>
    </row>
    <row r="63" spans="1:16" x14ac:dyDescent="0.15">
      <c r="A63" s="163" t="s">
        <v>34</v>
      </c>
      <c r="B63" s="163">
        <f>'将来負担比率（分子）の構造'!I$44</f>
        <v>2316</v>
      </c>
      <c r="C63" s="163"/>
      <c r="D63" s="163"/>
      <c r="E63" s="163">
        <f>'将来負担比率（分子）の構造'!J$44</f>
        <v>2237</v>
      </c>
      <c r="F63" s="163"/>
      <c r="G63" s="163"/>
      <c r="H63" s="163">
        <f>'将来負担比率（分子）の構造'!K$44</f>
        <v>2033</v>
      </c>
      <c r="I63" s="163"/>
      <c r="J63" s="163"/>
      <c r="K63" s="163">
        <f>'将来負担比率（分子）の構造'!L$44</f>
        <v>2159</v>
      </c>
      <c r="L63" s="163"/>
      <c r="M63" s="163"/>
      <c r="N63" s="163">
        <f>'将来負担比率（分子）の構造'!M$44</f>
        <v>2068</v>
      </c>
      <c r="O63" s="163"/>
      <c r="P63" s="163"/>
    </row>
    <row r="64" spans="1:16" x14ac:dyDescent="0.15">
      <c r="A64" s="163" t="s">
        <v>33</v>
      </c>
      <c r="B64" s="163">
        <f>'将来負担比率（分子）の構造'!I$43</f>
        <v>34639</v>
      </c>
      <c r="C64" s="163"/>
      <c r="D64" s="163"/>
      <c r="E64" s="163">
        <f>'将来負担比率（分子）の構造'!J$43</f>
        <v>32423</v>
      </c>
      <c r="F64" s="163"/>
      <c r="G64" s="163"/>
      <c r="H64" s="163">
        <f>'将来負担比率（分子）の構造'!K$43</f>
        <v>30883</v>
      </c>
      <c r="I64" s="163"/>
      <c r="J64" s="163"/>
      <c r="K64" s="163">
        <f>'将来負担比率（分子）の構造'!L$43</f>
        <v>29856</v>
      </c>
      <c r="L64" s="163"/>
      <c r="M64" s="163"/>
      <c r="N64" s="163">
        <f>'将来負担比率（分子）の構造'!M$43</f>
        <v>29941</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133006</v>
      </c>
      <c r="C66" s="163"/>
      <c r="D66" s="163"/>
      <c r="E66" s="163">
        <f>'将来負担比率（分子）の構造'!J$41</f>
        <v>128986</v>
      </c>
      <c r="F66" s="163"/>
      <c r="G66" s="163"/>
      <c r="H66" s="163">
        <f>'将来負担比率（分子）の構造'!K$41</f>
        <v>123425</v>
      </c>
      <c r="I66" s="163"/>
      <c r="J66" s="163"/>
      <c r="K66" s="163">
        <f>'将来負担比率（分子）の構造'!L$41</f>
        <v>119806</v>
      </c>
      <c r="L66" s="163"/>
      <c r="M66" s="163"/>
      <c r="N66" s="163">
        <f>'将来負担比率（分子）の構造'!M$41</f>
        <v>112319</v>
      </c>
      <c r="O66" s="163"/>
      <c r="P66" s="163"/>
    </row>
    <row r="67" spans="1:16" x14ac:dyDescent="0.15">
      <c r="A67" s="163" t="s">
        <v>72</v>
      </c>
      <c r="B67" s="163" t="e">
        <f>NA()</f>
        <v>#N/A</v>
      </c>
      <c r="C67" s="163">
        <f>IF(ISNUMBER('将来負担比率（分子）の構造'!I$53), IF('将来負担比率（分子）の構造'!I$53 &lt; 0, 0, '将来負担比率（分子）の構造'!I$53), NA())</f>
        <v>51932</v>
      </c>
      <c r="D67" s="163" t="e">
        <f>NA()</f>
        <v>#N/A</v>
      </c>
      <c r="E67" s="163" t="e">
        <f>NA()</f>
        <v>#N/A</v>
      </c>
      <c r="F67" s="163">
        <f>IF(ISNUMBER('将来負担比率（分子）の構造'!J$53), IF('将来負担比率（分子）の構造'!J$53 &lt; 0, 0, '将来負担比率（分子）の構造'!J$53), NA())</f>
        <v>49387</v>
      </c>
      <c r="G67" s="163" t="e">
        <f>NA()</f>
        <v>#N/A</v>
      </c>
      <c r="H67" s="163" t="e">
        <f>NA()</f>
        <v>#N/A</v>
      </c>
      <c r="I67" s="163">
        <f>IF(ISNUMBER('将来負担比率（分子）の構造'!K$53), IF('将来負担比率（分子）の構造'!K$53 &lt; 0, 0, '将来負担比率（分子）の構造'!K$53), NA())</f>
        <v>45500</v>
      </c>
      <c r="J67" s="163" t="e">
        <f>NA()</f>
        <v>#N/A</v>
      </c>
      <c r="K67" s="163" t="e">
        <f>NA()</f>
        <v>#N/A</v>
      </c>
      <c r="L67" s="163">
        <f>IF(ISNUMBER('将来負担比率（分子）の構造'!L$53), IF('将来負担比率（分子）の構造'!L$53 &lt; 0, 0, '将来負担比率（分子）の構造'!L$53), NA())</f>
        <v>47326</v>
      </c>
      <c r="M67" s="163" t="e">
        <f>NA()</f>
        <v>#N/A</v>
      </c>
      <c r="N67" s="163" t="e">
        <f>NA()</f>
        <v>#N/A</v>
      </c>
      <c r="O67" s="163">
        <f>IF(ISNUMBER('将来負担比率（分子）の構造'!M$53), IF('将来負担比率（分子）の構造'!M$53 &lt; 0, 0, '将来負担比率（分子）の構造'!M$53), NA())</f>
        <v>49392</v>
      </c>
      <c r="P67" s="163" t="e">
        <f>NA()</f>
        <v>#N/A</v>
      </c>
    </row>
    <row r="70" spans="1:16" x14ac:dyDescent="0.15">
      <c r="A70" s="165" t="s">
        <v>73</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74</v>
      </c>
      <c r="B72" s="167">
        <f>基金残高に係る経年分析!F55</f>
        <v>5585</v>
      </c>
      <c r="C72" s="167">
        <f>基金残高に係る経年分析!G55</f>
        <v>5351</v>
      </c>
      <c r="D72" s="167">
        <f>基金残高に係る経年分析!H55</f>
        <v>3929</v>
      </c>
    </row>
    <row r="73" spans="1:16" x14ac:dyDescent="0.15">
      <c r="A73" s="166" t="s">
        <v>75</v>
      </c>
      <c r="B73" s="167">
        <f>基金残高に係る経年分析!F56</f>
        <v>258</v>
      </c>
      <c r="C73" s="167">
        <f>基金残高に係る経年分析!G56</f>
        <v>581</v>
      </c>
      <c r="D73" s="167">
        <f>基金残高に係る経年分析!H56</f>
        <v>850</v>
      </c>
    </row>
    <row r="74" spans="1:16" x14ac:dyDescent="0.15">
      <c r="A74" s="166" t="s">
        <v>76</v>
      </c>
      <c r="B74" s="167">
        <f>基金残高に係る経年分析!F57</f>
        <v>4212</v>
      </c>
      <c r="C74" s="167">
        <f>基金残高に係る経年分析!G57</f>
        <v>4236</v>
      </c>
      <c r="D74" s="167">
        <f>基金残高に係る経年分析!H57</f>
        <v>4490</v>
      </c>
    </row>
  </sheetData>
  <sheetProtection algorithmName="SHA-512" hashValue="jP6krNT1jgJzoIhASjPcK8Kdm0Zu6k2jHkPV3twxKIW1DOYDFG9x1GqrYe9DUea/ploQajYHHNeoNurUbq10lg==" saltValue="vTeQLpcjwi1Rs9EAJ53vI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topLeftCell="AV20" zoomScale="130" zoomScaleNormal="130" workbookViewId="0">
      <selection activeCell="B18" sqref="B18:Q18"/>
    </sheetView>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205</v>
      </c>
      <c r="DI1" s="718"/>
      <c r="DJ1" s="718"/>
      <c r="DK1" s="718"/>
      <c r="DL1" s="718"/>
      <c r="DM1" s="718"/>
      <c r="DN1" s="719"/>
      <c r="DO1" s="202"/>
      <c r="DP1" s="717" t="s">
        <v>206</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207</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9" t="s">
        <v>208</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79" t="s">
        <v>209</v>
      </c>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680"/>
      <c r="BX3" s="680"/>
      <c r="BY3" s="680"/>
      <c r="BZ3" s="680"/>
      <c r="CA3" s="680"/>
      <c r="CB3" s="681"/>
      <c r="CD3" s="679" t="s">
        <v>210</v>
      </c>
      <c r="CE3" s="680"/>
      <c r="CF3" s="680"/>
      <c r="CG3" s="680"/>
      <c r="CH3" s="680"/>
      <c r="CI3" s="680"/>
      <c r="CJ3" s="680"/>
      <c r="CK3" s="680"/>
      <c r="CL3" s="680"/>
      <c r="CM3" s="680"/>
      <c r="CN3" s="680"/>
      <c r="CO3" s="680"/>
      <c r="CP3" s="680"/>
      <c r="CQ3" s="680"/>
      <c r="CR3" s="680"/>
      <c r="CS3" s="680"/>
      <c r="CT3" s="680"/>
      <c r="CU3" s="680"/>
      <c r="CV3" s="680"/>
      <c r="CW3" s="680"/>
      <c r="CX3" s="680"/>
      <c r="CY3" s="680"/>
      <c r="CZ3" s="680"/>
      <c r="DA3" s="680"/>
      <c r="DB3" s="680"/>
      <c r="DC3" s="680"/>
      <c r="DD3" s="680"/>
      <c r="DE3" s="680"/>
      <c r="DF3" s="680"/>
      <c r="DG3" s="680"/>
      <c r="DH3" s="680"/>
      <c r="DI3" s="680"/>
      <c r="DJ3" s="680"/>
      <c r="DK3" s="680"/>
      <c r="DL3" s="680"/>
      <c r="DM3" s="680"/>
      <c r="DN3" s="680"/>
      <c r="DO3" s="680"/>
      <c r="DP3" s="680"/>
      <c r="DQ3" s="680"/>
      <c r="DR3" s="680"/>
      <c r="DS3" s="680"/>
      <c r="DT3" s="680"/>
      <c r="DU3" s="680"/>
      <c r="DV3" s="680"/>
      <c r="DW3" s="680"/>
      <c r="DX3" s="680"/>
      <c r="DY3" s="680"/>
      <c r="DZ3" s="680"/>
      <c r="EA3" s="680"/>
      <c r="EB3" s="680"/>
      <c r="EC3" s="681"/>
    </row>
    <row r="4" spans="2:143" ht="11.25" customHeight="1" x14ac:dyDescent="0.15">
      <c r="B4" s="679" t="s">
        <v>1</v>
      </c>
      <c r="C4" s="680"/>
      <c r="D4" s="680"/>
      <c r="E4" s="680"/>
      <c r="F4" s="680"/>
      <c r="G4" s="680"/>
      <c r="H4" s="680"/>
      <c r="I4" s="680"/>
      <c r="J4" s="680"/>
      <c r="K4" s="680"/>
      <c r="L4" s="680"/>
      <c r="M4" s="680"/>
      <c r="N4" s="680"/>
      <c r="O4" s="680"/>
      <c r="P4" s="680"/>
      <c r="Q4" s="681"/>
      <c r="R4" s="679" t="s">
        <v>211</v>
      </c>
      <c r="S4" s="680"/>
      <c r="T4" s="680"/>
      <c r="U4" s="680"/>
      <c r="V4" s="680"/>
      <c r="W4" s="680"/>
      <c r="X4" s="680"/>
      <c r="Y4" s="681"/>
      <c r="Z4" s="679" t="s">
        <v>212</v>
      </c>
      <c r="AA4" s="680"/>
      <c r="AB4" s="680"/>
      <c r="AC4" s="681"/>
      <c r="AD4" s="679" t="s">
        <v>213</v>
      </c>
      <c r="AE4" s="680"/>
      <c r="AF4" s="680"/>
      <c r="AG4" s="680"/>
      <c r="AH4" s="680"/>
      <c r="AI4" s="680"/>
      <c r="AJ4" s="680"/>
      <c r="AK4" s="681"/>
      <c r="AL4" s="679" t="s">
        <v>212</v>
      </c>
      <c r="AM4" s="680"/>
      <c r="AN4" s="680"/>
      <c r="AO4" s="681"/>
      <c r="AP4" s="720" t="s">
        <v>214</v>
      </c>
      <c r="AQ4" s="720"/>
      <c r="AR4" s="720"/>
      <c r="AS4" s="720"/>
      <c r="AT4" s="720"/>
      <c r="AU4" s="720"/>
      <c r="AV4" s="720"/>
      <c r="AW4" s="720"/>
      <c r="AX4" s="720"/>
      <c r="AY4" s="720"/>
      <c r="AZ4" s="720"/>
      <c r="BA4" s="720"/>
      <c r="BB4" s="720"/>
      <c r="BC4" s="720"/>
      <c r="BD4" s="720"/>
      <c r="BE4" s="720"/>
      <c r="BF4" s="720"/>
      <c r="BG4" s="720" t="s">
        <v>215</v>
      </c>
      <c r="BH4" s="720"/>
      <c r="BI4" s="720"/>
      <c r="BJ4" s="720"/>
      <c r="BK4" s="720"/>
      <c r="BL4" s="720"/>
      <c r="BM4" s="720"/>
      <c r="BN4" s="720"/>
      <c r="BO4" s="720" t="s">
        <v>212</v>
      </c>
      <c r="BP4" s="720"/>
      <c r="BQ4" s="720"/>
      <c r="BR4" s="720"/>
      <c r="BS4" s="720" t="s">
        <v>216</v>
      </c>
      <c r="BT4" s="720"/>
      <c r="BU4" s="720"/>
      <c r="BV4" s="720"/>
      <c r="BW4" s="720"/>
      <c r="BX4" s="720"/>
      <c r="BY4" s="720"/>
      <c r="BZ4" s="720"/>
      <c r="CA4" s="720"/>
      <c r="CB4" s="720"/>
      <c r="CD4" s="679" t="s">
        <v>217</v>
      </c>
      <c r="CE4" s="680"/>
      <c r="CF4" s="680"/>
      <c r="CG4" s="680"/>
      <c r="CH4" s="680"/>
      <c r="CI4" s="680"/>
      <c r="CJ4" s="680"/>
      <c r="CK4" s="680"/>
      <c r="CL4" s="680"/>
      <c r="CM4" s="680"/>
      <c r="CN4" s="680"/>
      <c r="CO4" s="680"/>
      <c r="CP4" s="680"/>
      <c r="CQ4" s="680"/>
      <c r="CR4" s="680"/>
      <c r="CS4" s="680"/>
      <c r="CT4" s="680"/>
      <c r="CU4" s="680"/>
      <c r="CV4" s="680"/>
      <c r="CW4" s="680"/>
      <c r="CX4" s="680"/>
      <c r="CY4" s="680"/>
      <c r="CZ4" s="680"/>
      <c r="DA4" s="680"/>
      <c r="DB4" s="680"/>
      <c r="DC4" s="680"/>
      <c r="DD4" s="680"/>
      <c r="DE4" s="680"/>
      <c r="DF4" s="680"/>
      <c r="DG4" s="680"/>
      <c r="DH4" s="680"/>
      <c r="DI4" s="680"/>
      <c r="DJ4" s="680"/>
      <c r="DK4" s="680"/>
      <c r="DL4" s="680"/>
      <c r="DM4" s="680"/>
      <c r="DN4" s="680"/>
      <c r="DO4" s="680"/>
      <c r="DP4" s="680"/>
      <c r="DQ4" s="680"/>
      <c r="DR4" s="680"/>
      <c r="DS4" s="680"/>
      <c r="DT4" s="680"/>
      <c r="DU4" s="680"/>
      <c r="DV4" s="680"/>
      <c r="DW4" s="680"/>
      <c r="DX4" s="680"/>
      <c r="DY4" s="680"/>
      <c r="DZ4" s="680"/>
      <c r="EA4" s="680"/>
      <c r="EB4" s="680"/>
      <c r="EC4" s="681"/>
    </row>
    <row r="5" spans="2:143" ht="11.25" customHeight="1" x14ac:dyDescent="0.15">
      <c r="B5" s="676" t="s">
        <v>218</v>
      </c>
      <c r="C5" s="677"/>
      <c r="D5" s="677"/>
      <c r="E5" s="677"/>
      <c r="F5" s="677"/>
      <c r="G5" s="677"/>
      <c r="H5" s="677"/>
      <c r="I5" s="677"/>
      <c r="J5" s="677"/>
      <c r="K5" s="677"/>
      <c r="L5" s="677"/>
      <c r="M5" s="677"/>
      <c r="N5" s="677"/>
      <c r="O5" s="677"/>
      <c r="P5" s="677"/>
      <c r="Q5" s="678"/>
      <c r="R5" s="673">
        <v>33902827</v>
      </c>
      <c r="S5" s="674"/>
      <c r="T5" s="674"/>
      <c r="U5" s="674"/>
      <c r="V5" s="674"/>
      <c r="W5" s="674"/>
      <c r="X5" s="674"/>
      <c r="Y5" s="702"/>
      <c r="Z5" s="715">
        <v>24.3</v>
      </c>
      <c r="AA5" s="715"/>
      <c r="AB5" s="715"/>
      <c r="AC5" s="715"/>
      <c r="AD5" s="716">
        <v>33902827</v>
      </c>
      <c r="AE5" s="716"/>
      <c r="AF5" s="716"/>
      <c r="AG5" s="716"/>
      <c r="AH5" s="716"/>
      <c r="AI5" s="716"/>
      <c r="AJ5" s="716"/>
      <c r="AK5" s="716"/>
      <c r="AL5" s="703">
        <v>46.6</v>
      </c>
      <c r="AM5" s="685"/>
      <c r="AN5" s="685"/>
      <c r="AO5" s="704"/>
      <c r="AP5" s="676" t="s">
        <v>219</v>
      </c>
      <c r="AQ5" s="677"/>
      <c r="AR5" s="677"/>
      <c r="AS5" s="677"/>
      <c r="AT5" s="677"/>
      <c r="AU5" s="677"/>
      <c r="AV5" s="677"/>
      <c r="AW5" s="677"/>
      <c r="AX5" s="677"/>
      <c r="AY5" s="677"/>
      <c r="AZ5" s="677"/>
      <c r="BA5" s="677"/>
      <c r="BB5" s="677"/>
      <c r="BC5" s="677"/>
      <c r="BD5" s="677"/>
      <c r="BE5" s="677"/>
      <c r="BF5" s="678"/>
      <c r="BG5" s="621">
        <v>33848578</v>
      </c>
      <c r="BH5" s="622"/>
      <c r="BI5" s="622"/>
      <c r="BJ5" s="622"/>
      <c r="BK5" s="622"/>
      <c r="BL5" s="622"/>
      <c r="BM5" s="622"/>
      <c r="BN5" s="623"/>
      <c r="BO5" s="659">
        <v>99.8</v>
      </c>
      <c r="BP5" s="659"/>
      <c r="BQ5" s="659"/>
      <c r="BR5" s="659"/>
      <c r="BS5" s="660">
        <v>2581840</v>
      </c>
      <c r="BT5" s="660"/>
      <c r="BU5" s="660"/>
      <c r="BV5" s="660"/>
      <c r="BW5" s="660"/>
      <c r="BX5" s="660"/>
      <c r="BY5" s="660"/>
      <c r="BZ5" s="660"/>
      <c r="CA5" s="660"/>
      <c r="CB5" s="695"/>
      <c r="CD5" s="679" t="s">
        <v>214</v>
      </c>
      <c r="CE5" s="680"/>
      <c r="CF5" s="680"/>
      <c r="CG5" s="680"/>
      <c r="CH5" s="680"/>
      <c r="CI5" s="680"/>
      <c r="CJ5" s="680"/>
      <c r="CK5" s="680"/>
      <c r="CL5" s="680"/>
      <c r="CM5" s="680"/>
      <c r="CN5" s="680"/>
      <c r="CO5" s="680"/>
      <c r="CP5" s="680"/>
      <c r="CQ5" s="681"/>
      <c r="CR5" s="679" t="s">
        <v>220</v>
      </c>
      <c r="CS5" s="680"/>
      <c r="CT5" s="680"/>
      <c r="CU5" s="680"/>
      <c r="CV5" s="680"/>
      <c r="CW5" s="680"/>
      <c r="CX5" s="680"/>
      <c r="CY5" s="681"/>
      <c r="CZ5" s="679" t="s">
        <v>212</v>
      </c>
      <c r="DA5" s="680"/>
      <c r="DB5" s="680"/>
      <c r="DC5" s="681"/>
      <c r="DD5" s="679" t="s">
        <v>221</v>
      </c>
      <c r="DE5" s="680"/>
      <c r="DF5" s="680"/>
      <c r="DG5" s="680"/>
      <c r="DH5" s="680"/>
      <c r="DI5" s="680"/>
      <c r="DJ5" s="680"/>
      <c r="DK5" s="680"/>
      <c r="DL5" s="680"/>
      <c r="DM5" s="680"/>
      <c r="DN5" s="680"/>
      <c r="DO5" s="680"/>
      <c r="DP5" s="681"/>
      <c r="DQ5" s="679" t="s">
        <v>222</v>
      </c>
      <c r="DR5" s="680"/>
      <c r="DS5" s="680"/>
      <c r="DT5" s="680"/>
      <c r="DU5" s="680"/>
      <c r="DV5" s="680"/>
      <c r="DW5" s="680"/>
      <c r="DX5" s="680"/>
      <c r="DY5" s="680"/>
      <c r="DZ5" s="680"/>
      <c r="EA5" s="680"/>
      <c r="EB5" s="680"/>
      <c r="EC5" s="681"/>
    </row>
    <row r="6" spans="2:143" ht="11.25" customHeight="1" x14ac:dyDescent="0.15">
      <c r="B6" s="618" t="s">
        <v>223</v>
      </c>
      <c r="C6" s="619"/>
      <c r="D6" s="619"/>
      <c r="E6" s="619"/>
      <c r="F6" s="619"/>
      <c r="G6" s="619"/>
      <c r="H6" s="619"/>
      <c r="I6" s="619"/>
      <c r="J6" s="619"/>
      <c r="K6" s="619"/>
      <c r="L6" s="619"/>
      <c r="M6" s="619"/>
      <c r="N6" s="619"/>
      <c r="O6" s="619"/>
      <c r="P6" s="619"/>
      <c r="Q6" s="620"/>
      <c r="R6" s="621">
        <v>958433</v>
      </c>
      <c r="S6" s="622"/>
      <c r="T6" s="622"/>
      <c r="U6" s="622"/>
      <c r="V6" s="622"/>
      <c r="W6" s="622"/>
      <c r="X6" s="622"/>
      <c r="Y6" s="623"/>
      <c r="Z6" s="659">
        <v>0.7</v>
      </c>
      <c r="AA6" s="659"/>
      <c r="AB6" s="659"/>
      <c r="AC6" s="659"/>
      <c r="AD6" s="660">
        <v>958433</v>
      </c>
      <c r="AE6" s="660"/>
      <c r="AF6" s="660"/>
      <c r="AG6" s="660"/>
      <c r="AH6" s="660"/>
      <c r="AI6" s="660"/>
      <c r="AJ6" s="660"/>
      <c r="AK6" s="660"/>
      <c r="AL6" s="624">
        <v>1.3</v>
      </c>
      <c r="AM6" s="625"/>
      <c r="AN6" s="625"/>
      <c r="AO6" s="661"/>
      <c r="AP6" s="618" t="s">
        <v>224</v>
      </c>
      <c r="AQ6" s="619"/>
      <c r="AR6" s="619"/>
      <c r="AS6" s="619"/>
      <c r="AT6" s="619"/>
      <c r="AU6" s="619"/>
      <c r="AV6" s="619"/>
      <c r="AW6" s="619"/>
      <c r="AX6" s="619"/>
      <c r="AY6" s="619"/>
      <c r="AZ6" s="619"/>
      <c r="BA6" s="619"/>
      <c r="BB6" s="619"/>
      <c r="BC6" s="619"/>
      <c r="BD6" s="619"/>
      <c r="BE6" s="619"/>
      <c r="BF6" s="620"/>
      <c r="BG6" s="621">
        <v>33848578</v>
      </c>
      <c r="BH6" s="622"/>
      <c r="BI6" s="622"/>
      <c r="BJ6" s="622"/>
      <c r="BK6" s="622"/>
      <c r="BL6" s="622"/>
      <c r="BM6" s="622"/>
      <c r="BN6" s="623"/>
      <c r="BO6" s="659">
        <v>99.8</v>
      </c>
      <c r="BP6" s="659"/>
      <c r="BQ6" s="659"/>
      <c r="BR6" s="659"/>
      <c r="BS6" s="660">
        <v>2581840</v>
      </c>
      <c r="BT6" s="660"/>
      <c r="BU6" s="660"/>
      <c r="BV6" s="660"/>
      <c r="BW6" s="660"/>
      <c r="BX6" s="660"/>
      <c r="BY6" s="660"/>
      <c r="BZ6" s="660"/>
      <c r="CA6" s="660"/>
      <c r="CB6" s="695"/>
      <c r="CD6" s="676" t="s">
        <v>225</v>
      </c>
      <c r="CE6" s="677"/>
      <c r="CF6" s="677"/>
      <c r="CG6" s="677"/>
      <c r="CH6" s="677"/>
      <c r="CI6" s="677"/>
      <c r="CJ6" s="677"/>
      <c r="CK6" s="677"/>
      <c r="CL6" s="677"/>
      <c r="CM6" s="677"/>
      <c r="CN6" s="677"/>
      <c r="CO6" s="677"/>
      <c r="CP6" s="677"/>
      <c r="CQ6" s="678"/>
      <c r="CR6" s="621">
        <v>586662</v>
      </c>
      <c r="CS6" s="622"/>
      <c r="CT6" s="622"/>
      <c r="CU6" s="622"/>
      <c r="CV6" s="622"/>
      <c r="CW6" s="622"/>
      <c r="CX6" s="622"/>
      <c r="CY6" s="623"/>
      <c r="CZ6" s="703">
        <v>0.4</v>
      </c>
      <c r="DA6" s="685"/>
      <c r="DB6" s="685"/>
      <c r="DC6" s="705"/>
      <c r="DD6" s="627" t="s">
        <v>123</v>
      </c>
      <c r="DE6" s="622"/>
      <c r="DF6" s="622"/>
      <c r="DG6" s="622"/>
      <c r="DH6" s="622"/>
      <c r="DI6" s="622"/>
      <c r="DJ6" s="622"/>
      <c r="DK6" s="622"/>
      <c r="DL6" s="622"/>
      <c r="DM6" s="622"/>
      <c r="DN6" s="622"/>
      <c r="DO6" s="622"/>
      <c r="DP6" s="623"/>
      <c r="DQ6" s="627">
        <v>586419</v>
      </c>
      <c r="DR6" s="622"/>
      <c r="DS6" s="622"/>
      <c r="DT6" s="622"/>
      <c r="DU6" s="622"/>
      <c r="DV6" s="622"/>
      <c r="DW6" s="622"/>
      <c r="DX6" s="622"/>
      <c r="DY6" s="622"/>
      <c r="DZ6" s="622"/>
      <c r="EA6" s="622"/>
      <c r="EB6" s="622"/>
      <c r="EC6" s="658"/>
    </row>
    <row r="7" spans="2:143" ht="11.25" customHeight="1" x14ac:dyDescent="0.15">
      <c r="B7" s="618" t="s">
        <v>226</v>
      </c>
      <c r="C7" s="619"/>
      <c r="D7" s="619"/>
      <c r="E7" s="619"/>
      <c r="F7" s="619"/>
      <c r="G7" s="619"/>
      <c r="H7" s="619"/>
      <c r="I7" s="619"/>
      <c r="J7" s="619"/>
      <c r="K7" s="619"/>
      <c r="L7" s="619"/>
      <c r="M7" s="619"/>
      <c r="N7" s="619"/>
      <c r="O7" s="619"/>
      <c r="P7" s="619"/>
      <c r="Q7" s="620"/>
      <c r="R7" s="621">
        <v>15211</v>
      </c>
      <c r="S7" s="622"/>
      <c r="T7" s="622"/>
      <c r="U7" s="622"/>
      <c r="V7" s="622"/>
      <c r="W7" s="622"/>
      <c r="X7" s="622"/>
      <c r="Y7" s="623"/>
      <c r="Z7" s="659">
        <v>0</v>
      </c>
      <c r="AA7" s="659"/>
      <c r="AB7" s="659"/>
      <c r="AC7" s="659"/>
      <c r="AD7" s="660">
        <v>15211</v>
      </c>
      <c r="AE7" s="660"/>
      <c r="AF7" s="660"/>
      <c r="AG7" s="660"/>
      <c r="AH7" s="660"/>
      <c r="AI7" s="660"/>
      <c r="AJ7" s="660"/>
      <c r="AK7" s="660"/>
      <c r="AL7" s="624">
        <v>0</v>
      </c>
      <c r="AM7" s="625"/>
      <c r="AN7" s="625"/>
      <c r="AO7" s="661"/>
      <c r="AP7" s="618" t="s">
        <v>227</v>
      </c>
      <c r="AQ7" s="619"/>
      <c r="AR7" s="619"/>
      <c r="AS7" s="619"/>
      <c r="AT7" s="619"/>
      <c r="AU7" s="619"/>
      <c r="AV7" s="619"/>
      <c r="AW7" s="619"/>
      <c r="AX7" s="619"/>
      <c r="AY7" s="619"/>
      <c r="AZ7" s="619"/>
      <c r="BA7" s="619"/>
      <c r="BB7" s="619"/>
      <c r="BC7" s="619"/>
      <c r="BD7" s="619"/>
      <c r="BE7" s="619"/>
      <c r="BF7" s="620"/>
      <c r="BG7" s="621">
        <v>14477473</v>
      </c>
      <c r="BH7" s="622"/>
      <c r="BI7" s="622"/>
      <c r="BJ7" s="622"/>
      <c r="BK7" s="622"/>
      <c r="BL7" s="622"/>
      <c r="BM7" s="622"/>
      <c r="BN7" s="623"/>
      <c r="BO7" s="659">
        <v>42.7</v>
      </c>
      <c r="BP7" s="659"/>
      <c r="BQ7" s="659"/>
      <c r="BR7" s="659"/>
      <c r="BS7" s="660">
        <v>580583</v>
      </c>
      <c r="BT7" s="660"/>
      <c r="BU7" s="660"/>
      <c r="BV7" s="660"/>
      <c r="BW7" s="660"/>
      <c r="BX7" s="660"/>
      <c r="BY7" s="660"/>
      <c r="BZ7" s="660"/>
      <c r="CA7" s="660"/>
      <c r="CB7" s="695"/>
      <c r="CD7" s="618" t="s">
        <v>228</v>
      </c>
      <c r="CE7" s="619"/>
      <c r="CF7" s="619"/>
      <c r="CG7" s="619"/>
      <c r="CH7" s="619"/>
      <c r="CI7" s="619"/>
      <c r="CJ7" s="619"/>
      <c r="CK7" s="619"/>
      <c r="CL7" s="619"/>
      <c r="CM7" s="619"/>
      <c r="CN7" s="619"/>
      <c r="CO7" s="619"/>
      <c r="CP7" s="619"/>
      <c r="CQ7" s="620"/>
      <c r="CR7" s="621">
        <v>11844092</v>
      </c>
      <c r="CS7" s="622"/>
      <c r="CT7" s="622"/>
      <c r="CU7" s="622"/>
      <c r="CV7" s="622"/>
      <c r="CW7" s="622"/>
      <c r="CX7" s="622"/>
      <c r="CY7" s="623"/>
      <c r="CZ7" s="659">
        <v>8.6999999999999993</v>
      </c>
      <c r="DA7" s="659"/>
      <c r="DB7" s="659"/>
      <c r="DC7" s="659"/>
      <c r="DD7" s="627">
        <v>317238</v>
      </c>
      <c r="DE7" s="622"/>
      <c r="DF7" s="622"/>
      <c r="DG7" s="622"/>
      <c r="DH7" s="622"/>
      <c r="DI7" s="622"/>
      <c r="DJ7" s="622"/>
      <c r="DK7" s="622"/>
      <c r="DL7" s="622"/>
      <c r="DM7" s="622"/>
      <c r="DN7" s="622"/>
      <c r="DO7" s="622"/>
      <c r="DP7" s="623"/>
      <c r="DQ7" s="627">
        <v>8736227</v>
      </c>
      <c r="DR7" s="622"/>
      <c r="DS7" s="622"/>
      <c r="DT7" s="622"/>
      <c r="DU7" s="622"/>
      <c r="DV7" s="622"/>
      <c r="DW7" s="622"/>
      <c r="DX7" s="622"/>
      <c r="DY7" s="622"/>
      <c r="DZ7" s="622"/>
      <c r="EA7" s="622"/>
      <c r="EB7" s="622"/>
      <c r="EC7" s="658"/>
    </row>
    <row r="8" spans="2:143" ht="11.25" customHeight="1" x14ac:dyDescent="0.15">
      <c r="B8" s="618" t="s">
        <v>229</v>
      </c>
      <c r="C8" s="619"/>
      <c r="D8" s="619"/>
      <c r="E8" s="619"/>
      <c r="F8" s="619"/>
      <c r="G8" s="619"/>
      <c r="H8" s="619"/>
      <c r="I8" s="619"/>
      <c r="J8" s="619"/>
      <c r="K8" s="619"/>
      <c r="L8" s="619"/>
      <c r="M8" s="619"/>
      <c r="N8" s="619"/>
      <c r="O8" s="619"/>
      <c r="P8" s="619"/>
      <c r="Q8" s="620"/>
      <c r="R8" s="621">
        <v>134689</v>
      </c>
      <c r="S8" s="622"/>
      <c r="T8" s="622"/>
      <c r="U8" s="622"/>
      <c r="V8" s="622"/>
      <c r="W8" s="622"/>
      <c r="X8" s="622"/>
      <c r="Y8" s="623"/>
      <c r="Z8" s="659">
        <v>0.1</v>
      </c>
      <c r="AA8" s="659"/>
      <c r="AB8" s="659"/>
      <c r="AC8" s="659"/>
      <c r="AD8" s="660">
        <v>134689</v>
      </c>
      <c r="AE8" s="660"/>
      <c r="AF8" s="660"/>
      <c r="AG8" s="660"/>
      <c r="AH8" s="660"/>
      <c r="AI8" s="660"/>
      <c r="AJ8" s="660"/>
      <c r="AK8" s="660"/>
      <c r="AL8" s="624">
        <v>0.2</v>
      </c>
      <c r="AM8" s="625"/>
      <c r="AN8" s="625"/>
      <c r="AO8" s="661"/>
      <c r="AP8" s="618" t="s">
        <v>230</v>
      </c>
      <c r="AQ8" s="619"/>
      <c r="AR8" s="619"/>
      <c r="AS8" s="619"/>
      <c r="AT8" s="619"/>
      <c r="AU8" s="619"/>
      <c r="AV8" s="619"/>
      <c r="AW8" s="619"/>
      <c r="AX8" s="619"/>
      <c r="AY8" s="619"/>
      <c r="AZ8" s="619"/>
      <c r="BA8" s="619"/>
      <c r="BB8" s="619"/>
      <c r="BC8" s="619"/>
      <c r="BD8" s="619"/>
      <c r="BE8" s="619"/>
      <c r="BF8" s="620"/>
      <c r="BG8" s="621">
        <v>401157</v>
      </c>
      <c r="BH8" s="622"/>
      <c r="BI8" s="622"/>
      <c r="BJ8" s="622"/>
      <c r="BK8" s="622"/>
      <c r="BL8" s="622"/>
      <c r="BM8" s="622"/>
      <c r="BN8" s="623"/>
      <c r="BO8" s="659">
        <v>1.2</v>
      </c>
      <c r="BP8" s="659"/>
      <c r="BQ8" s="659"/>
      <c r="BR8" s="659"/>
      <c r="BS8" s="660" t="s">
        <v>123</v>
      </c>
      <c r="BT8" s="660"/>
      <c r="BU8" s="660"/>
      <c r="BV8" s="660"/>
      <c r="BW8" s="660"/>
      <c r="BX8" s="660"/>
      <c r="BY8" s="660"/>
      <c r="BZ8" s="660"/>
      <c r="CA8" s="660"/>
      <c r="CB8" s="695"/>
      <c r="CD8" s="618" t="s">
        <v>231</v>
      </c>
      <c r="CE8" s="619"/>
      <c r="CF8" s="619"/>
      <c r="CG8" s="619"/>
      <c r="CH8" s="619"/>
      <c r="CI8" s="619"/>
      <c r="CJ8" s="619"/>
      <c r="CK8" s="619"/>
      <c r="CL8" s="619"/>
      <c r="CM8" s="619"/>
      <c r="CN8" s="619"/>
      <c r="CO8" s="619"/>
      <c r="CP8" s="619"/>
      <c r="CQ8" s="620"/>
      <c r="CR8" s="621">
        <v>63501259</v>
      </c>
      <c r="CS8" s="622"/>
      <c r="CT8" s="622"/>
      <c r="CU8" s="622"/>
      <c r="CV8" s="622"/>
      <c r="CW8" s="622"/>
      <c r="CX8" s="622"/>
      <c r="CY8" s="623"/>
      <c r="CZ8" s="659">
        <v>46.8</v>
      </c>
      <c r="DA8" s="659"/>
      <c r="DB8" s="659"/>
      <c r="DC8" s="659"/>
      <c r="DD8" s="627">
        <v>423019</v>
      </c>
      <c r="DE8" s="622"/>
      <c r="DF8" s="622"/>
      <c r="DG8" s="622"/>
      <c r="DH8" s="622"/>
      <c r="DI8" s="622"/>
      <c r="DJ8" s="622"/>
      <c r="DK8" s="622"/>
      <c r="DL8" s="622"/>
      <c r="DM8" s="622"/>
      <c r="DN8" s="622"/>
      <c r="DO8" s="622"/>
      <c r="DP8" s="623"/>
      <c r="DQ8" s="627">
        <v>29789777</v>
      </c>
      <c r="DR8" s="622"/>
      <c r="DS8" s="622"/>
      <c r="DT8" s="622"/>
      <c r="DU8" s="622"/>
      <c r="DV8" s="622"/>
      <c r="DW8" s="622"/>
      <c r="DX8" s="622"/>
      <c r="DY8" s="622"/>
      <c r="DZ8" s="622"/>
      <c r="EA8" s="622"/>
      <c r="EB8" s="622"/>
      <c r="EC8" s="658"/>
    </row>
    <row r="9" spans="2:143" ht="11.25" customHeight="1" x14ac:dyDescent="0.15">
      <c r="B9" s="618" t="s">
        <v>232</v>
      </c>
      <c r="C9" s="619"/>
      <c r="D9" s="619"/>
      <c r="E9" s="619"/>
      <c r="F9" s="619"/>
      <c r="G9" s="619"/>
      <c r="H9" s="619"/>
      <c r="I9" s="619"/>
      <c r="J9" s="619"/>
      <c r="K9" s="619"/>
      <c r="L9" s="619"/>
      <c r="M9" s="619"/>
      <c r="N9" s="619"/>
      <c r="O9" s="619"/>
      <c r="P9" s="619"/>
      <c r="Q9" s="620"/>
      <c r="R9" s="621">
        <v>164448</v>
      </c>
      <c r="S9" s="622"/>
      <c r="T9" s="622"/>
      <c r="U9" s="622"/>
      <c r="V9" s="622"/>
      <c r="W9" s="622"/>
      <c r="X9" s="622"/>
      <c r="Y9" s="623"/>
      <c r="Z9" s="659">
        <v>0.1</v>
      </c>
      <c r="AA9" s="659"/>
      <c r="AB9" s="659"/>
      <c r="AC9" s="659"/>
      <c r="AD9" s="660">
        <v>164448</v>
      </c>
      <c r="AE9" s="660"/>
      <c r="AF9" s="660"/>
      <c r="AG9" s="660"/>
      <c r="AH9" s="660"/>
      <c r="AI9" s="660"/>
      <c r="AJ9" s="660"/>
      <c r="AK9" s="660"/>
      <c r="AL9" s="624">
        <v>0.2</v>
      </c>
      <c r="AM9" s="625"/>
      <c r="AN9" s="625"/>
      <c r="AO9" s="661"/>
      <c r="AP9" s="618" t="s">
        <v>233</v>
      </c>
      <c r="AQ9" s="619"/>
      <c r="AR9" s="619"/>
      <c r="AS9" s="619"/>
      <c r="AT9" s="619"/>
      <c r="AU9" s="619"/>
      <c r="AV9" s="619"/>
      <c r="AW9" s="619"/>
      <c r="AX9" s="619"/>
      <c r="AY9" s="619"/>
      <c r="AZ9" s="619"/>
      <c r="BA9" s="619"/>
      <c r="BB9" s="619"/>
      <c r="BC9" s="619"/>
      <c r="BD9" s="619"/>
      <c r="BE9" s="619"/>
      <c r="BF9" s="620"/>
      <c r="BG9" s="621">
        <v>11154577</v>
      </c>
      <c r="BH9" s="622"/>
      <c r="BI9" s="622"/>
      <c r="BJ9" s="622"/>
      <c r="BK9" s="622"/>
      <c r="BL9" s="622"/>
      <c r="BM9" s="622"/>
      <c r="BN9" s="623"/>
      <c r="BO9" s="659">
        <v>32.9</v>
      </c>
      <c r="BP9" s="659"/>
      <c r="BQ9" s="659"/>
      <c r="BR9" s="659"/>
      <c r="BS9" s="660" t="s">
        <v>123</v>
      </c>
      <c r="BT9" s="660"/>
      <c r="BU9" s="660"/>
      <c r="BV9" s="660"/>
      <c r="BW9" s="660"/>
      <c r="BX9" s="660"/>
      <c r="BY9" s="660"/>
      <c r="BZ9" s="660"/>
      <c r="CA9" s="660"/>
      <c r="CB9" s="695"/>
      <c r="CD9" s="618" t="s">
        <v>234</v>
      </c>
      <c r="CE9" s="619"/>
      <c r="CF9" s="619"/>
      <c r="CG9" s="619"/>
      <c r="CH9" s="619"/>
      <c r="CI9" s="619"/>
      <c r="CJ9" s="619"/>
      <c r="CK9" s="619"/>
      <c r="CL9" s="619"/>
      <c r="CM9" s="619"/>
      <c r="CN9" s="619"/>
      <c r="CO9" s="619"/>
      <c r="CP9" s="619"/>
      <c r="CQ9" s="620"/>
      <c r="CR9" s="621">
        <v>9799998</v>
      </c>
      <c r="CS9" s="622"/>
      <c r="CT9" s="622"/>
      <c r="CU9" s="622"/>
      <c r="CV9" s="622"/>
      <c r="CW9" s="622"/>
      <c r="CX9" s="622"/>
      <c r="CY9" s="623"/>
      <c r="CZ9" s="659">
        <v>7.2</v>
      </c>
      <c r="DA9" s="659"/>
      <c r="DB9" s="659"/>
      <c r="DC9" s="659"/>
      <c r="DD9" s="627">
        <v>1399115</v>
      </c>
      <c r="DE9" s="622"/>
      <c r="DF9" s="622"/>
      <c r="DG9" s="622"/>
      <c r="DH9" s="622"/>
      <c r="DI9" s="622"/>
      <c r="DJ9" s="622"/>
      <c r="DK9" s="622"/>
      <c r="DL9" s="622"/>
      <c r="DM9" s="622"/>
      <c r="DN9" s="622"/>
      <c r="DO9" s="622"/>
      <c r="DP9" s="623"/>
      <c r="DQ9" s="627">
        <v>7607290</v>
      </c>
      <c r="DR9" s="622"/>
      <c r="DS9" s="622"/>
      <c r="DT9" s="622"/>
      <c r="DU9" s="622"/>
      <c r="DV9" s="622"/>
      <c r="DW9" s="622"/>
      <c r="DX9" s="622"/>
      <c r="DY9" s="622"/>
      <c r="DZ9" s="622"/>
      <c r="EA9" s="622"/>
      <c r="EB9" s="622"/>
      <c r="EC9" s="658"/>
    </row>
    <row r="10" spans="2:143" ht="11.25" customHeight="1" x14ac:dyDescent="0.15">
      <c r="B10" s="618" t="s">
        <v>235</v>
      </c>
      <c r="C10" s="619"/>
      <c r="D10" s="619"/>
      <c r="E10" s="619"/>
      <c r="F10" s="619"/>
      <c r="G10" s="619"/>
      <c r="H10" s="619"/>
      <c r="I10" s="619"/>
      <c r="J10" s="619"/>
      <c r="K10" s="619"/>
      <c r="L10" s="619"/>
      <c r="M10" s="619"/>
      <c r="N10" s="619"/>
      <c r="O10" s="619"/>
      <c r="P10" s="619"/>
      <c r="Q10" s="620"/>
      <c r="R10" s="621" t="s">
        <v>123</v>
      </c>
      <c r="S10" s="622"/>
      <c r="T10" s="622"/>
      <c r="U10" s="622"/>
      <c r="V10" s="622"/>
      <c r="W10" s="622"/>
      <c r="X10" s="622"/>
      <c r="Y10" s="623"/>
      <c r="Z10" s="659" t="s">
        <v>123</v>
      </c>
      <c r="AA10" s="659"/>
      <c r="AB10" s="659"/>
      <c r="AC10" s="659"/>
      <c r="AD10" s="660" t="s">
        <v>123</v>
      </c>
      <c r="AE10" s="660"/>
      <c r="AF10" s="660"/>
      <c r="AG10" s="660"/>
      <c r="AH10" s="660"/>
      <c r="AI10" s="660"/>
      <c r="AJ10" s="660"/>
      <c r="AK10" s="660"/>
      <c r="AL10" s="624" t="s">
        <v>123</v>
      </c>
      <c r="AM10" s="625"/>
      <c r="AN10" s="625"/>
      <c r="AO10" s="661"/>
      <c r="AP10" s="618" t="s">
        <v>236</v>
      </c>
      <c r="AQ10" s="619"/>
      <c r="AR10" s="619"/>
      <c r="AS10" s="619"/>
      <c r="AT10" s="619"/>
      <c r="AU10" s="619"/>
      <c r="AV10" s="619"/>
      <c r="AW10" s="619"/>
      <c r="AX10" s="619"/>
      <c r="AY10" s="619"/>
      <c r="AZ10" s="619"/>
      <c r="BA10" s="619"/>
      <c r="BB10" s="619"/>
      <c r="BC10" s="619"/>
      <c r="BD10" s="619"/>
      <c r="BE10" s="619"/>
      <c r="BF10" s="620"/>
      <c r="BG10" s="621">
        <v>882749</v>
      </c>
      <c r="BH10" s="622"/>
      <c r="BI10" s="622"/>
      <c r="BJ10" s="622"/>
      <c r="BK10" s="622"/>
      <c r="BL10" s="622"/>
      <c r="BM10" s="622"/>
      <c r="BN10" s="623"/>
      <c r="BO10" s="659">
        <v>2.6</v>
      </c>
      <c r="BP10" s="659"/>
      <c r="BQ10" s="659"/>
      <c r="BR10" s="659"/>
      <c r="BS10" s="660" t="s">
        <v>123</v>
      </c>
      <c r="BT10" s="660"/>
      <c r="BU10" s="660"/>
      <c r="BV10" s="660"/>
      <c r="BW10" s="660"/>
      <c r="BX10" s="660"/>
      <c r="BY10" s="660"/>
      <c r="BZ10" s="660"/>
      <c r="CA10" s="660"/>
      <c r="CB10" s="695"/>
      <c r="CD10" s="618" t="s">
        <v>237</v>
      </c>
      <c r="CE10" s="619"/>
      <c r="CF10" s="619"/>
      <c r="CG10" s="619"/>
      <c r="CH10" s="619"/>
      <c r="CI10" s="619"/>
      <c r="CJ10" s="619"/>
      <c r="CK10" s="619"/>
      <c r="CL10" s="619"/>
      <c r="CM10" s="619"/>
      <c r="CN10" s="619"/>
      <c r="CO10" s="619"/>
      <c r="CP10" s="619"/>
      <c r="CQ10" s="620"/>
      <c r="CR10" s="621">
        <v>70851</v>
      </c>
      <c r="CS10" s="622"/>
      <c r="CT10" s="622"/>
      <c r="CU10" s="622"/>
      <c r="CV10" s="622"/>
      <c r="CW10" s="622"/>
      <c r="CX10" s="622"/>
      <c r="CY10" s="623"/>
      <c r="CZ10" s="659">
        <v>0.1</v>
      </c>
      <c r="DA10" s="659"/>
      <c r="DB10" s="659"/>
      <c r="DC10" s="659"/>
      <c r="DD10" s="627">
        <v>475</v>
      </c>
      <c r="DE10" s="622"/>
      <c r="DF10" s="622"/>
      <c r="DG10" s="622"/>
      <c r="DH10" s="622"/>
      <c r="DI10" s="622"/>
      <c r="DJ10" s="622"/>
      <c r="DK10" s="622"/>
      <c r="DL10" s="622"/>
      <c r="DM10" s="622"/>
      <c r="DN10" s="622"/>
      <c r="DO10" s="622"/>
      <c r="DP10" s="623"/>
      <c r="DQ10" s="627">
        <v>69217</v>
      </c>
      <c r="DR10" s="622"/>
      <c r="DS10" s="622"/>
      <c r="DT10" s="622"/>
      <c r="DU10" s="622"/>
      <c r="DV10" s="622"/>
      <c r="DW10" s="622"/>
      <c r="DX10" s="622"/>
      <c r="DY10" s="622"/>
      <c r="DZ10" s="622"/>
      <c r="EA10" s="622"/>
      <c r="EB10" s="622"/>
      <c r="EC10" s="658"/>
    </row>
    <row r="11" spans="2:143" ht="11.25" customHeight="1" x14ac:dyDescent="0.15">
      <c r="B11" s="618" t="s">
        <v>238</v>
      </c>
      <c r="C11" s="619"/>
      <c r="D11" s="619"/>
      <c r="E11" s="619"/>
      <c r="F11" s="619"/>
      <c r="G11" s="619"/>
      <c r="H11" s="619"/>
      <c r="I11" s="619"/>
      <c r="J11" s="619"/>
      <c r="K11" s="619"/>
      <c r="L11" s="619"/>
      <c r="M11" s="619"/>
      <c r="N11" s="619"/>
      <c r="O11" s="619"/>
      <c r="P11" s="619"/>
      <c r="Q11" s="620"/>
      <c r="R11" s="621">
        <v>7587607</v>
      </c>
      <c r="S11" s="622"/>
      <c r="T11" s="622"/>
      <c r="U11" s="622"/>
      <c r="V11" s="622"/>
      <c r="W11" s="622"/>
      <c r="X11" s="622"/>
      <c r="Y11" s="623"/>
      <c r="Z11" s="624">
        <v>5.4</v>
      </c>
      <c r="AA11" s="625"/>
      <c r="AB11" s="625"/>
      <c r="AC11" s="626"/>
      <c r="AD11" s="627">
        <v>7587607</v>
      </c>
      <c r="AE11" s="622"/>
      <c r="AF11" s="622"/>
      <c r="AG11" s="622"/>
      <c r="AH11" s="622"/>
      <c r="AI11" s="622"/>
      <c r="AJ11" s="622"/>
      <c r="AK11" s="623"/>
      <c r="AL11" s="624">
        <v>10.4</v>
      </c>
      <c r="AM11" s="625"/>
      <c r="AN11" s="625"/>
      <c r="AO11" s="661"/>
      <c r="AP11" s="618" t="s">
        <v>239</v>
      </c>
      <c r="AQ11" s="619"/>
      <c r="AR11" s="619"/>
      <c r="AS11" s="619"/>
      <c r="AT11" s="619"/>
      <c r="AU11" s="619"/>
      <c r="AV11" s="619"/>
      <c r="AW11" s="619"/>
      <c r="AX11" s="619"/>
      <c r="AY11" s="619"/>
      <c r="AZ11" s="619"/>
      <c r="BA11" s="619"/>
      <c r="BB11" s="619"/>
      <c r="BC11" s="619"/>
      <c r="BD11" s="619"/>
      <c r="BE11" s="619"/>
      <c r="BF11" s="620"/>
      <c r="BG11" s="621">
        <v>2038990</v>
      </c>
      <c r="BH11" s="622"/>
      <c r="BI11" s="622"/>
      <c r="BJ11" s="622"/>
      <c r="BK11" s="622"/>
      <c r="BL11" s="622"/>
      <c r="BM11" s="622"/>
      <c r="BN11" s="623"/>
      <c r="BO11" s="659">
        <v>6</v>
      </c>
      <c r="BP11" s="659"/>
      <c r="BQ11" s="659"/>
      <c r="BR11" s="659"/>
      <c r="BS11" s="660">
        <v>580583</v>
      </c>
      <c r="BT11" s="660"/>
      <c r="BU11" s="660"/>
      <c r="BV11" s="660"/>
      <c r="BW11" s="660"/>
      <c r="BX11" s="660"/>
      <c r="BY11" s="660"/>
      <c r="BZ11" s="660"/>
      <c r="CA11" s="660"/>
      <c r="CB11" s="695"/>
      <c r="CD11" s="618" t="s">
        <v>240</v>
      </c>
      <c r="CE11" s="619"/>
      <c r="CF11" s="619"/>
      <c r="CG11" s="619"/>
      <c r="CH11" s="619"/>
      <c r="CI11" s="619"/>
      <c r="CJ11" s="619"/>
      <c r="CK11" s="619"/>
      <c r="CL11" s="619"/>
      <c r="CM11" s="619"/>
      <c r="CN11" s="619"/>
      <c r="CO11" s="619"/>
      <c r="CP11" s="619"/>
      <c r="CQ11" s="620"/>
      <c r="CR11" s="621">
        <v>1538288</v>
      </c>
      <c r="CS11" s="622"/>
      <c r="CT11" s="622"/>
      <c r="CU11" s="622"/>
      <c r="CV11" s="622"/>
      <c r="CW11" s="622"/>
      <c r="CX11" s="622"/>
      <c r="CY11" s="623"/>
      <c r="CZ11" s="659">
        <v>1.1000000000000001</v>
      </c>
      <c r="DA11" s="659"/>
      <c r="DB11" s="659"/>
      <c r="DC11" s="659"/>
      <c r="DD11" s="627">
        <v>154816</v>
      </c>
      <c r="DE11" s="622"/>
      <c r="DF11" s="622"/>
      <c r="DG11" s="622"/>
      <c r="DH11" s="622"/>
      <c r="DI11" s="622"/>
      <c r="DJ11" s="622"/>
      <c r="DK11" s="622"/>
      <c r="DL11" s="622"/>
      <c r="DM11" s="622"/>
      <c r="DN11" s="622"/>
      <c r="DO11" s="622"/>
      <c r="DP11" s="623"/>
      <c r="DQ11" s="627">
        <v>1175573</v>
      </c>
      <c r="DR11" s="622"/>
      <c r="DS11" s="622"/>
      <c r="DT11" s="622"/>
      <c r="DU11" s="622"/>
      <c r="DV11" s="622"/>
      <c r="DW11" s="622"/>
      <c r="DX11" s="622"/>
      <c r="DY11" s="622"/>
      <c r="DZ11" s="622"/>
      <c r="EA11" s="622"/>
      <c r="EB11" s="622"/>
      <c r="EC11" s="658"/>
    </row>
    <row r="12" spans="2:143" ht="11.25" customHeight="1" x14ac:dyDescent="0.15">
      <c r="B12" s="618" t="s">
        <v>241</v>
      </c>
      <c r="C12" s="619"/>
      <c r="D12" s="619"/>
      <c r="E12" s="619"/>
      <c r="F12" s="619"/>
      <c r="G12" s="619"/>
      <c r="H12" s="619"/>
      <c r="I12" s="619"/>
      <c r="J12" s="619"/>
      <c r="K12" s="619"/>
      <c r="L12" s="619"/>
      <c r="M12" s="619"/>
      <c r="N12" s="619"/>
      <c r="O12" s="619"/>
      <c r="P12" s="619"/>
      <c r="Q12" s="620"/>
      <c r="R12" s="621">
        <v>22687</v>
      </c>
      <c r="S12" s="622"/>
      <c r="T12" s="622"/>
      <c r="U12" s="622"/>
      <c r="V12" s="622"/>
      <c r="W12" s="622"/>
      <c r="X12" s="622"/>
      <c r="Y12" s="623"/>
      <c r="Z12" s="659">
        <v>0</v>
      </c>
      <c r="AA12" s="659"/>
      <c r="AB12" s="659"/>
      <c r="AC12" s="659"/>
      <c r="AD12" s="660">
        <v>22687</v>
      </c>
      <c r="AE12" s="660"/>
      <c r="AF12" s="660"/>
      <c r="AG12" s="660"/>
      <c r="AH12" s="660"/>
      <c r="AI12" s="660"/>
      <c r="AJ12" s="660"/>
      <c r="AK12" s="660"/>
      <c r="AL12" s="624">
        <v>0</v>
      </c>
      <c r="AM12" s="625"/>
      <c r="AN12" s="625"/>
      <c r="AO12" s="661"/>
      <c r="AP12" s="618" t="s">
        <v>242</v>
      </c>
      <c r="AQ12" s="619"/>
      <c r="AR12" s="619"/>
      <c r="AS12" s="619"/>
      <c r="AT12" s="619"/>
      <c r="AU12" s="619"/>
      <c r="AV12" s="619"/>
      <c r="AW12" s="619"/>
      <c r="AX12" s="619"/>
      <c r="AY12" s="619"/>
      <c r="AZ12" s="619"/>
      <c r="BA12" s="619"/>
      <c r="BB12" s="619"/>
      <c r="BC12" s="619"/>
      <c r="BD12" s="619"/>
      <c r="BE12" s="619"/>
      <c r="BF12" s="620"/>
      <c r="BG12" s="621">
        <v>16275747</v>
      </c>
      <c r="BH12" s="622"/>
      <c r="BI12" s="622"/>
      <c r="BJ12" s="622"/>
      <c r="BK12" s="622"/>
      <c r="BL12" s="622"/>
      <c r="BM12" s="622"/>
      <c r="BN12" s="623"/>
      <c r="BO12" s="659">
        <v>48</v>
      </c>
      <c r="BP12" s="659"/>
      <c r="BQ12" s="659"/>
      <c r="BR12" s="659"/>
      <c r="BS12" s="660">
        <v>2001257</v>
      </c>
      <c r="BT12" s="660"/>
      <c r="BU12" s="660"/>
      <c r="BV12" s="660"/>
      <c r="BW12" s="660"/>
      <c r="BX12" s="660"/>
      <c r="BY12" s="660"/>
      <c r="BZ12" s="660"/>
      <c r="CA12" s="660"/>
      <c r="CB12" s="695"/>
      <c r="CD12" s="618" t="s">
        <v>243</v>
      </c>
      <c r="CE12" s="619"/>
      <c r="CF12" s="619"/>
      <c r="CG12" s="619"/>
      <c r="CH12" s="619"/>
      <c r="CI12" s="619"/>
      <c r="CJ12" s="619"/>
      <c r="CK12" s="619"/>
      <c r="CL12" s="619"/>
      <c r="CM12" s="619"/>
      <c r="CN12" s="619"/>
      <c r="CO12" s="619"/>
      <c r="CP12" s="619"/>
      <c r="CQ12" s="620"/>
      <c r="CR12" s="621">
        <v>1960778</v>
      </c>
      <c r="CS12" s="622"/>
      <c r="CT12" s="622"/>
      <c r="CU12" s="622"/>
      <c r="CV12" s="622"/>
      <c r="CW12" s="622"/>
      <c r="CX12" s="622"/>
      <c r="CY12" s="623"/>
      <c r="CZ12" s="659">
        <v>1.4</v>
      </c>
      <c r="DA12" s="659"/>
      <c r="DB12" s="659"/>
      <c r="DC12" s="659"/>
      <c r="DD12" s="627">
        <v>3146</v>
      </c>
      <c r="DE12" s="622"/>
      <c r="DF12" s="622"/>
      <c r="DG12" s="622"/>
      <c r="DH12" s="622"/>
      <c r="DI12" s="622"/>
      <c r="DJ12" s="622"/>
      <c r="DK12" s="622"/>
      <c r="DL12" s="622"/>
      <c r="DM12" s="622"/>
      <c r="DN12" s="622"/>
      <c r="DO12" s="622"/>
      <c r="DP12" s="623"/>
      <c r="DQ12" s="627">
        <v>1658331</v>
      </c>
      <c r="DR12" s="622"/>
      <c r="DS12" s="622"/>
      <c r="DT12" s="622"/>
      <c r="DU12" s="622"/>
      <c r="DV12" s="622"/>
      <c r="DW12" s="622"/>
      <c r="DX12" s="622"/>
      <c r="DY12" s="622"/>
      <c r="DZ12" s="622"/>
      <c r="EA12" s="622"/>
      <c r="EB12" s="622"/>
      <c r="EC12" s="658"/>
    </row>
    <row r="13" spans="2:143" ht="11.25" customHeight="1" x14ac:dyDescent="0.15">
      <c r="B13" s="618" t="s">
        <v>244</v>
      </c>
      <c r="C13" s="619"/>
      <c r="D13" s="619"/>
      <c r="E13" s="619"/>
      <c r="F13" s="619"/>
      <c r="G13" s="619"/>
      <c r="H13" s="619"/>
      <c r="I13" s="619"/>
      <c r="J13" s="619"/>
      <c r="K13" s="619"/>
      <c r="L13" s="619"/>
      <c r="M13" s="619"/>
      <c r="N13" s="619"/>
      <c r="O13" s="619"/>
      <c r="P13" s="619"/>
      <c r="Q13" s="620"/>
      <c r="R13" s="621" t="s">
        <v>123</v>
      </c>
      <c r="S13" s="622"/>
      <c r="T13" s="622"/>
      <c r="U13" s="622"/>
      <c r="V13" s="622"/>
      <c r="W13" s="622"/>
      <c r="X13" s="622"/>
      <c r="Y13" s="623"/>
      <c r="Z13" s="659" t="s">
        <v>123</v>
      </c>
      <c r="AA13" s="659"/>
      <c r="AB13" s="659"/>
      <c r="AC13" s="659"/>
      <c r="AD13" s="660" t="s">
        <v>123</v>
      </c>
      <c r="AE13" s="660"/>
      <c r="AF13" s="660"/>
      <c r="AG13" s="660"/>
      <c r="AH13" s="660"/>
      <c r="AI13" s="660"/>
      <c r="AJ13" s="660"/>
      <c r="AK13" s="660"/>
      <c r="AL13" s="624" t="s">
        <v>123</v>
      </c>
      <c r="AM13" s="625"/>
      <c r="AN13" s="625"/>
      <c r="AO13" s="661"/>
      <c r="AP13" s="618" t="s">
        <v>245</v>
      </c>
      <c r="AQ13" s="619"/>
      <c r="AR13" s="619"/>
      <c r="AS13" s="619"/>
      <c r="AT13" s="619"/>
      <c r="AU13" s="619"/>
      <c r="AV13" s="619"/>
      <c r="AW13" s="619"/>
      <c r="AX13" s="619"/>
      <c r="AY13" s="619"/>
      <c r="AZ13" s="619"/>
      <c r="BA13" s="619"/>
      <c r="BB13" s="619"/>
      <c r="BC13" s="619"/>
      <c r="BD13" s="619"/>
      <c r="BE13" s="619"/>
      <c r="BF13" s="620"/>
      <c r="BG13" s="621">
        <v>16131079</v>
      </c>
      <c r="BH13" s="622"/>
      <c r="BI13" s="622"/>
      <c r="BJ13" s="622"/>
      <c r="BK13" s="622"/>
      <c r="BL13" s="622"/>
      <c r="BM13" s="622"/>
      <c r="BN13" s="623"/>
      <c r="BO13" s="659">
        <v>47.6</v>
      </c>
      <c r="BP13" s="659"/>
      <c r="BQ13" s="659"/>
      <c r="BR13" s="659"/>
      <c r="BS13" s="660">
        <v>2001257</v>
      </c>
      <c r="BT13" s="660"/>
      <c r="BU13" s="660"/>
      <c r="BV13" s="660"/>
      <c r="BW13" s="660"/>
      <c r="BX13" s="660"/>
      <c r="BY13" s="660"/>
      <c r="BZ13" s="660"/>
      <c r="CA13" s="660"/>
      <c r="CB13" s="695"/>
      <c r="CD13" s="618" t="s">
        <v>246</v>
      </c>
      <c r="CE13" s="619"/>
      <c r="CF13" s="619"/>
      <c r="CG13" s="619"/>
      <c r="CH13" s="619"/>
      <c r="CI13" s="619"/>
      <c r="CJ13" s="619"/>
      <c r="CK13" s="619"/>
      <c r="CL13" s="619"/>
      <c r="CM13" s="619"/>
      <c r="CN13" s="619"/>
      <c r="CO13" s="619"/>
      <c r="CP13" s="619"/>
      <c r="CQ13" s="620"/>
      <c r="CR13" s="621">
        <v>14898238</v>
      </c>
      <c r="CS13" s="622"/>
      <c r="CT13" s="622"/>
      <c r="CU13" s="622"/>
      <c r="CV13" s="622"/>
      <c r="CW13" s="622"/>
      <c r="CX13" s="622"/>
      <c r="CY13" s="623"/>
      <c r="CZ13" s="659">
        <v>11</v>
      </c>
      <c r="DA13" s="659"/>
      <c r="DB13" s="659"/>
      <c r="DC13" s="659"/>
      <c r="DD13" s="627">
        <v>2305058</v>
      </c>
      <c r="DE13" s="622"/>
      <c r="DF13" s="622"/>
      <c r="DG13" s="622"/>
      <c r="DH13" s="622"/>
      <c r="DI13" s="622"/>
      <c r="DJ13" s="622"/>
      <c r="DK13" s="622"/>
      <c r="DL13" s="622"/>
      <c r="DM13" s="622"/>
      <c r="DN13" s="622"/>
      <c r="DO13" s="622"/>
      <c r="DP13" s="623"/>
      <c r="DQ13" s="627">
        <v>11270841</v>
      </c>
      <c r="DR13" s="622"/>
      <c r="DS13" s="622"/>
      <c r="DT13" s="622"/>
      <c r="DU13" s="622"/>
      <c r="DV13" s="622"/>
      <c r="DW13" s="622"/>
      <c r="DX13" s="622"/>
      <c r="DY13" s="622"/>
      <c r="DZ13" s="622"/>
      <c r="EA13" s="622"/>
      <c r="EB13" s="622"/>
      <c r="EC13" s="658"/>
    </row>
    <row r="14" spans="2:143" ht="11.25" customHeight="1" x14ac:dyDescent="0.15">
      <c r="B14" s="618" t="s">
        <v>247</v>
      </c>
      <c r="C14" s="619"/>
      <c r="D14" s="619"/>
      <c r="E14" s="619"/>
      <c r="F14" s="619"/>
      <c r="G14" s="619"/>
      <c r="H14" s="619"/>
      <c r="I14" s="619"/>
      <c r="J14" s="619"/>
      <c r="K14" s="619"/>
      <c r="L14" s="619"/>
      <c r="M14" s="619"/>
      <c r="N14" s="619"/>
      <c r="O14" s="619"/>
      <c r="P14" s="619"/>
      <c r="Q14" s="620"/>
      <c r="R14" s="621" t="s">
        <v>123</v>
      </c>
      <c r="S14" s="622"/>
      <c r="T14" s="622"/>
      <c r="U14" s="622"/>
      <c r="V14" s="622"/>
      <c r="W14" s="622"/>
      <c r="X14" s="622"/>
      <c r="Y14" s="623"/>
      <c r="Z14" s="659" t="s">
        <v>123</v>
      </c>
      <c r="AA14" s="659"/>
      <c r="AB14" s="659"/>
      <c r="AC14" s="659"/>
      <c r="AD14" s="660" t="s">
        <v>123</v>
      </c>
      <c r="AE14" s="660"/>
      <c r="AF14" s="660"/>
      <c r="AG14" s="660"/>
      <c r="AH14" s="660"/>
      <c r="AI14" s="660"/>
      <c r="AJ14" s="660"/>
      <c r="AK14" s="660"/>
      <c r="AL14" s="624" t="s">
        <v>123</v>
      </c>
      <c r="AM14" s="625"/>
      <c r="AN14" s="625"/>
      <c r="AO14" s="661"/>
      <c r="AP14" s="618" t="s">
        <v>248</v>
      </c>
      <c r="AQ14" s="619"/>
      <c r="AR14" s="619"/>
      <c r="AS14" s="619"/>
      <c r="AT14" s="619"/>
      <c r="AU14" s="619"/>
      <c r="AV14" s="619"/>
      <c r="AW14" s="619"/>
      <c r="AX14" s="619"/>
      <c r="AY14" s="619"/>
      <c r="AZ14" s="619"/>
      <c r="BA14" s="619"/>
      <c r="BB14" s="619"/>
      <c r="BC14" s="619"/>
      <c r="BD14" s="619"/>
      <c r="BE14" s="619"/>
      <c r="BF14" s="620"/>
      <c r="BG14" s="621">
        <v>887337</v>
      </c>
      <c r="BH14" s="622"/>
      <c r="BI14" s="622"/>
      <c r="BJ14" s="622"/>
      <c r="BK14" s="622"/>
      <c r="BL14" s="622"/>
      <c r="BM14" s="622"/>
      <c r="BN14" s="623"/>
      <c r="BO14" s="659">
        <v>2.6</v>
      </c>
      <c r="BP14" s="659"/>
      <c r="BQ14" s="659"/>
      <c r="BR14" s="659"/>
      <c r="BS14" s="660" t="s">
        <v>123</v>
      </c>
      <c r="BT14" s="660"/>
      <c r="BU14" s="660"/>
      <c r="BV14" s="660"/>
      <c r="BW14" s="660"/>
      <c r="BX14" s="660"/>
      <c r="BY14" s="660"/>
      <c r="BZ14" s="660"/>
      <c r="CA14" s="660"/>
      <c r="CB14" s="695"/>
      <c r="CD14" s="618" t="s">
        <v>249</v>
      </c>
      <c r="CE14" s="619"/>
      <c r="CF14" s="619"/>
      <c r="CG14" s="619"/>
      <c r="CH14" s="619"/>
      <c r="CI14" s="619"/>
      <c r="CJ14" s="619"/>
      <c r="CK14" s="619"/>
      <c r="CL14" s="619"/>
      <c r="CM14" s="619"/>
      <c r="CN14" s="619"/>
      <c r="CO14" s="619"/>
      <c r="CP14" s="619"/>
      <c r="CQ14" s="620"/>
      <c r="CR14" s="621">
        <v>4223909</v>
      </c>
      <c r="CS14" s="622"/>
      <c r="CT14" s="622"/>
      <c r="CU14" s="622"/>
      <c r="CV14" s="622"/>
      <c r="CW14" s="622"/>
      <c r="CX14" s="622"/>
      <c r="CY14" s="623"/>
      <c r="CZ14" s="659">
        <v>3.1</v>
      </c>
      <c r="DA14" s="659"/>
      <c r="DB14" s="659"/>
      <c r="DC14" s="659"/>
      <c r="DD14" s="627" t="s">
        <v>123</v>
      </c>
      <c r="DE14" s="622"/>
      <c r="DF14" s="622"/>
      <c r="DG14" s="622"/>
      <c r="DH14" s="622"/>
      <c r="DI14" s="622"/>
      <c r="DJ14" s="622"/>
      <c r="DK14" s="622"/>
      <c r="DL14" s="622"/>
      <c r="DM14" s="622"/>
      <c r="DN14" s="622"/>
      <c r="DO14" s="622"/>
      <c r="DP14" s="623"/>
      <c r="DQ14" s="627">
        <v>4033328</v>
      </c>
      <c r="DR14" s="622"/>
      <c r="DS14" s="622"/>
      <c r="DT14" s="622"/>
      <c r="DU14" s="622"/>
      <c r="DV14" s="622"/>
      <c r="DW14" s="622"/>
      <c r="DX14" s="622"/>
      <c r="DY14" s="622"/>
      <c r="DZ14" s="622"/>
      <c r="EA14" s="622"/>
      <c r="EB14" s="622"/>
      <c r="EC14" s="658"/>
    </row>
    <row r="15" spans="2:143" ht="11.25" customHeight="1" x14ac:dyDescent="0.15">
      <c r="B15" s="618" t="s">
        <v>250</v>
      </c>
      <c r="C15" s="619"/>
      <c r="D15" s="619"/>
      <c r="E15" s="619"/>
      <c r="F15" s="619"/>
      <c r="G15" s="619"/>
      <c r="H15" s="619"/>
      <c r="I15" s="619"/>
      <c r="J15" s="619"/>
      <c r="K15" s="619"/>
      <c r="L15" s="619"/>
      <c r="M15" s="619"/>
      <c r="N15" s="619"/>
      <c r="O15" s="619"/>
      <c r="P15" s="619"/>
      <c r="Q15" s="620"/>
      <c r="R15" s="621">
        <v>89592</v>
      </c>
      <c r="S15" s="622"/>
      <c r="T15" s="622"/>
      <c r="U15" s="622"/>
      <c r="V15" s="622"/>
      <c r="W15" s="622"/>
      <c r="X15" s="622"/>
      <c r="Y15" s="623"/>
      <c r="Z15" s="659">
        <v>0.1</v>
      </c>
      <c r="AA15" s="659"/>
      <c r="AB15" s="659"/>
      <c r="AC15" s="659"/>
      <c r="AD15" s="660">
        <v>89592</v>
      </c>
      <c r="AE15" s="660"/>
      <c r="AF15" s="660"/>
      <c r="AG15" s="660"/>
      <c r="AH15" s="660"/>
      <c r="AI15" s="660"/>
      <c r="AJ15" s="660"/>
      <c r="AK15" s="660"/>
      <c r="AL15" s="624">
        <v>0.1</v>
      </c>
      <c r="AM15" s="625"/>
      <c r="AN15" s="625"/>
      <c r="AO15" s="661"/>
      <c r="AP15" s="618" t="s">
        <v>251</v>
      </c>
      <c r="AQ15" s="619"/>
      <c r="AR15" s="619"/>
      <c r="AS15" s="619"/>
      <c r="AT15" s="619"/>
      <c r="AU15" s="619"/>
      <c r="AV15" s="619"/>
      <c r="AW15" s="619"/>
      <c r="AX15" s="619"/>
      <c r="AY15" s="619"/>
      <c r="AZ15" s="619"/>
      <c r="BA15" s="619"/>
      <c r="BB15" s="619"/>
      <c r="BC15" s="619"/>
      <c r="BD15" s="619"/>
      <c r="BE15" s="619"/>
      <c r="BF15" s="620"/>
      <c r="BG15" s="621">
        <v>2207709</v>
      </c>
      <c r="BH15" s="622"/>
      <c r="BI15" s="622"/>
      <c r="BJ15" s="622"/>
      <c r="BK15" s="622"/>
      <c r="BL15" s="622"/>
      <c r="BM15" s="622"/>
      <c r="BN15" s="623"/>
      <c r="BO15" s="659">
        <v>6.5</v>
      </c>
      <c r="BP15" s="659"/>
      <c r="BQ15" s="659"/>
      <c r="BR15" s="659"/>
      <c r="BS15" s="660" t="s">
        <v>123</v>
      </c>
      <c r="BT15" s="660"/>
      <c r="BU15" s="660"/>
      <c r="BV15" s="660"/>
      <c r="BW15" s="660"/>
      <c r="BX15" s="660"/>
      <c r="BY15" s="660"/>
      <c r="BZ15" s="660"/>
      <c r="CA15" s="660"/>
      <c r="CB15" s="695"/>
      <c r="CD15" s="618" t="s">
        <v>252</v>
      </c>
      <c r="CE15" s="619"/>
      <c r="CF15" s="619"/>
      <c r="CG15" s="619"/>
      <c r="CH15" s="619"/>
      <c r="CI15" s="619"/>
      <c r="CJ15" s="619"/>
      <c r="CK15" s="619"/>
      <c r="CL15" s="619"/>
      <c r="CM15" s="619"/>
      <c r="CN15" s="619"/>
      <c r="CO15" s="619"/>
      <c r="CP15" s="619"/>
      <c r="CQ15" s="620"/>
      <c r="CR15" s="621">
        <v>13712529</v>
      </c>
      <c r="CS15" s="622"/>
      <c r="CT15" s="622"/>
      <c r="CU15" s="622"/>
      <c r="CV15" s="622"/>
      <c r="CW15" s="622"/>
      <c r="CX15" s="622"/>
      <c r="CY15" s="623"/>
      <c r="CZ15" s="659">
        <v>10.1</v>
      </c>
      <c r="DA15" s="659"/>
      <c r="DB15" s="659"/>
      <c r="DC15" s="659"/>
      <c r="DD15" s="627">
        <v>1994142</v>
      </c>
      <c r="DE15" s="622"/>
      <c r="DF15" s="622"/>
      <c r="DG15" s="622"/>
      <c r="DH15" s="622"/>
      <c r="DI15" s="622"/>
      <c r="DJ15" s="622"/>
      <c r="DK15" s="622"/>
      <c r="DL15" s="622"/>
      <c r="DM15" s="622"/>
      <c r="DN15" s="622"/>
      <c r="DO15" s="622"/>
      <c r="DP15" s="623"/>
      <c r="DQ15" s="627">
        <v>10808381</v>
      </c>
      <c r="DR15" s="622"/>
      <c r="DS15" s="622"/>
      <c r="DT15" s="622"/>
      <c r="DU15" s="622"/>
      <c r="DV15" s="622"/>
      <c r="DW15" s="622"/>
      <c r="DX15" s="622"/>
      <c r="DY15" s="622"/>
      <c r="DZ15" s="622"/>
      <c r="EA15" s="622"/>
      <c r="EB15" s="622"/>
      <c r="EC15" s="658"/>
    </row>
    <row r="16" spans="2:143" ht="11.25" customHeight="1" x14ac:dyDescent="0.15">
      <c r="B16" s="618" t="s">
        <v>253</v>
      </c>
      <c r="C16" s="619"/>
      <c r="D16" s="619"/>
      <c r="E16" s="619"/>
      <c r="F16" s="619"/>
      <c r="G16" s="619"/>
      <c r="H16" s="619"/>
      <c r="I16" s="619"/>
      <c r="J16" s="619"/>
      <c r="K16" s="619"/>
      <c r="L16" s="619"/>
      <c r="M16" s="619"/>
      <c r="N16" s="619"/>
      <c r="O16" s="619"/>
      <c r="P16" s="619"/>
      <c r="Q16" s="620"/>
      <c r="R16" s="621">
        <v>512788</v>
      </c>
      <c r="S16" s="622"/>
      <c r="T16" s="622"/>
      <c r="U16" s="622"/>
      <c r="V16" s="622"/>
      <c r="W16" s="622"/>
      <c r="X16" s="622"/>
      <c r="Y16" s="623"/>
      <c r="Z16" s="659">
        <v>0.4</v>
      </c>
      <c r="AA16" s="659"/>
      <c r="AB16" s="659"/>
      <c r="AC16" s="659"/>
      <c r="AD16" s="660">
        <v>512788</v>
      </c>
      <c r="AE16" s="660"/>
      <c r="AF16" s="660"/>
      <c r="AG16" s="660"/>
      <c r="AH16" s="660"/>
      <c r="AI16" s="660"/>
      <c r="AJ16" s="660"/>
      <c r="AK16" s="660"/>
      <c r="AL16" s="624">
        <v>0.7</v>
      </c>
      <c r="AM16" s="625"/>
      <c r="AN16" s="625"/>
      <c r="AO16" s="661"/>
      <c r="AP16" s="618" t="s">
        <v>254</v>
      </c>
      <c r="AQ16" s="619"/>
      <c r="AR16" s="619"/>
      <c r="AS16" s="619"/>
      <c r="AT16" s="619"/>
      <c r="AU16" s="619"/>
      <c r="AV16" s="619"/>
      <c r="AW16" s="619"/>
      <c r="AX16" s="619"/>
      <c r="AY16" s="619"/>
      <c r="AZ16" s="619"/>
      <c r="BA16" s="619"/>
      <c r="BB16" s="619"/>
      <c r="BC16" s="619"/>
      <c r="BD16" s="619"/>
      <c r="BE16" s="619"/>
      <c r="BF16" s="620"/>
      <c r="BG16" s="621">
        <v>312</v>
      </c>
      <c r="BH16" s="622"/>
      <c r="BI16" s="622"/>
      <c r="BJ16" s="622"/>
      <c r="BK16" s="622"/>
      <c r="BL16" s="622"/>
      <c r="BM16" s="622"/>
      <c r="BN16" s="623"/>
      <c r="BO16" s="659">
        <v>0</v>
      </c>
      <c r="BP16" s="659"/>
      <c r="BQ16" s="659"/>
      <c r="BR16" s="659"/>
      <c r="BS16" s="660" t="s">
        <v>123</v>
      </c>
      <c r="BT16" s="660"/>
      <c r="BU16" s="660"/>
      <c r="BV16" s="660"/>
      <c r="BW16" s="660"/>
      <c r="BX16" s="660"/>
      <c r="BY16" s="660"/>
      <c r="BZ16" s="660"/>
      <c r="CA16" s="660"/>
      <c r="CB16" s="695"/>
      <c r="CD16" s="618" t="s">
        <v>255</v>
      </c>
      <c r="CE16" s="619"/>
      <c r="CF16" s="619"/>
      <c r="CG16" s="619"/>
      <c r="CH16" s="619"/>
      <c r="CI16" s="619"/>
      <c r="CJ16" s="619"/>
      <c r="CK16" s="619"/>
      <c r="CL16" s="619"/>
      <c r="CM16" s="619"/>
      <c r="CN16" s="619"/>
      <c r="CO16" s="619"/>
      <c r="CP16" s="619"/>
      <c r="CQ16" s="620"/>
      <c r="CR16" s="621" t="s">
        <v>123</v>
      </c>
      <c r="CS16" s="622"/>
      <c r="CT16" s="622"/>
      <c r="CU16" s="622"/>
      <c r="CV16" s="622"/>
      <c r="CW16" s="622"/>
      <c r="CX16" s="622"/>
      <c r="CY16" s="623"/>
      <c r="CZ16" s="659" t="s">
        <v>123</v>
      </c>
      <c r="DA16" s="659"/>
      <c r="DB16" s="659"/>
      <c r="DC16" s="659"/>
      <c r="DD16" s="627" t="s">
        <v>123</v>
      </c>
      <c r="DE16" s="622"/>
      <c r="DF16" s="622"/>
      <c r="DG16" s="622"/>
      <c r="DH16" s="622"/>
      <c r="DI16" s="622"/>
      <c r="DJ16" s="622"/>
      <c r="DK16" s="622"/>
      <c r="DL16" s="622"/>
      <c r="DM16" s="622"/>
      <c r="DN16" s="622"/>
      <c r="DO16" s="622"/>
      <c r="DP16" s="623"/>
      <c r="DQ16" s="627" t="s">
        <v>123</v>
      </c>
      <c r="DR16" s="622"/>
      <c r="DS16" s="622"/>
      <c r="DT16" s="622"/>
      <c r="DU16" s="622"/>
      <c r="DV16" s="622"/>
      <c r="DW16" s="622"/>
      <c r="DX16" s="622"/>
      <c r="DY16" s="622"/>
      <c r="DZ16" s="622"/>
      <c r="EA16" s="622"/>
      <c r="EB16" s="622"/>
      <c r="EC16" s="658"/>
    </row>
    <row r="17" spans="2:133" ht="11.25" customHeight="1" x14ac:dyDescent="0.15">
      <c r="B17" s="618" t="s">
        <v>256</v>
      </c>
      <c r="C17" s="619"/>
      <c r="D17" s="619"/>
      <c r="E17" s="619"/>
      <c r="F17" s="619"/>
      <c r="G17" s="619"/>
      <c r="H17" s="619"/>
      <c r="I17" s="619"/>
      <c r="J17" s="619"/>
      <c r="K17" s="619"/>
      <c r="L17" s="619"/>
      <c r="M17" s="619"/>
      <c r="N17" s="619"/>
      <c r="O17" s="619"/>
      <c r="P17" s="619"/>
      <c r="Q17" s="620"/>
      <c r="R17" s="621">
        <v>1390931</v>
      </c>
      <c r="S17" s="622"/>
      <c r="T17" s="622"/>
      <c r="U17" s="622"/>
      <c r="V17" s="622"/>
      <c r="W17" s="622"/>
      <c r="X17" s="622"/>
      <c r="Y17" s="623"/>
      <c r="Z17" s="659">
        <v>1</v>
      </c>
      <c r="AA17" s="659"/>
      <c r="AB17" s="659"/>
      <c r="AC17" s="659"/>
      <c r="AD17" s="660">
        <v>1390931</v>
      </c>
      <c r="AE17" s="660"/>
      <c r="AF17" s="660"/>
      <c r="AG17" s="660"/>
      <c r="AH17" s="660"/>
      <c r="AI17" s="660"/>
      <c r="AJ17" s="660"/>
      <c r="AK17" s="660"/>
      <c r="AL17" s="624">
        <v>1.9</v>
      </c>
      <c r="AM17" s="625"/>
      <c r="AN17" s="625"/>
      <c r="AO17" s="661"/>
      <c r="AP17" s="618" t="s">
        <v>257</v>
      </c>
      <c r="AQ17" s="619"/>
      <c r="AR17" s="619"/>
      <c r="AS17" s="619"/>
      <c r="AT17" s="619"/>
      <c r="AU17" s="619"/>
      <c r="AV17" s="619"/>
      <c r="AW17" s="619"/>
      <c r="AX17" s="619"/>
      <c r="AY17" s="619"/>
      <c r="AZ17" s="619"/>
      <c r="BA17" s="619"/>
      <c r="BB17" s="619"/>
      <c r="BC17" s="619"/>
      <c r="BD17" s="619"/>
      <c r="BE17" s="619"/>
      <c r="BF17" s="620"/>
      <c r="BG17" s="621" t="s">
        <v>123</v>
      </c>
      <c r="BH17" s="622"/>
      <c r="BI17" s="622"/>
      <c r="BJ17" s="622"/>
      <c r="BK17" s="622"/>
      <c r="BL17" s="622"/>
      <c r="BM17" s="622"/>
      <c r="BN17" s="623"/>
      <c r="BO17" s="659" t="s">
        <v>123</v>
      </c>
      <c r="BP17" s="659"/>
      <c r="BQ17" s="659"/>
      <c r="BR17" s="659"/>
      <c r="BS17" s="660" t="s">
        <v>123</v>
      </c>
      <c r="BT17" s="660"/>
      <c r="BU17" s="660"/>
      <c r="BV17" s="660"/>
      <c r="BW17" s="660"/>
      <c r="BX17" s="660"/>
      <c r="BY17" s="660"/>
      <c r="BZ17" s="660"/>
      <c r="CA17" s="660"/>
      <c r="CB17" s="695"/>
      <c r="CD17" s="618" t="s">
        <v>258</v>
      </c>
      <c r="CE17" s="619"/>
      <c r="CF17" s="619"/>
      <c r="CG17" s="619"/>
      <c r="CH17" s="619"/>
      <c r="CI17" s="619"/>
      <c r="CJ17" s="619"/>
      <c r="CK17" s="619"/>
      <c r="CL17" s="619"/>
      <c r="CM17" s="619"/>
      <c r="CN17" s="619"/>
      <c r="CO17" s="619"/>
      <c r="CP17" s="619"/>
      <c r="CQ17" s="620"/>
      <c r="CR17" s="621">
        <v>12458041</v>
      </c>
      <c r="CS17" s="622"/>
      <c r="CT17" s="622"/>
      <c r="CU17" s="622"/>
      <c r="CV17" s="622"/>
      <c r="CW17" s="622"/>
      <c r="CX17" s="622"/>
      <c r="CY17" s="623"/>
      <c r="CZ17" s="659">
        <v>9.1999999999999993</v>
      </c>
      <c r="DA17" s="659"/>
      <c r="DB17" s="659"/>
      <c r="DC17" s="659"/>
      <c r="DD17" s="627" t="s">
        <v>123</v>
      </c>
      <c r="DE17" s="622"/>
      <c r="DF17" s="622"/>
      <c r="DG17" s="622"/>
      <c r="DH17" s="622"/>
      <c r="DI17" s="622"/>
      <c r="DJ17" s="622"/>
      <c r="DK17" s="622"/>
      <c r="DL17" s="622"/>
      <c r="DM17" s="622"/>
      <c r="DN17" s="622"/>
      <c r="DO17" s="622"/>
      <c r="DP17" s="623"/>
      <c r="DQ17" s="627">
        <v>12278033</v>
      </c>
      <c r="DR17" s="622"/>
      <c r="DS17" s="622"/>
      <c r="DT17" s="622"/>
      <c r="DU17" s="622"/>
      <c r="DV17" s="622"/>
      <c r="DW17" s="622"/>
      <c r="DX17" s="622"/>
      <c r="DY17" s="622"/>
      <c r="DZ17" s="622"/>
      <c r="EA17" s="622"/>
      <c r="EB17" s="622"/>
      <c r="EC17" s="658"/>
    </row>
    <row r="18" spans="2:133" ht="11.25" customHeight="1" x14ac:dyDescent="0.15">
      <c r="B18" s="618" t="s">
        <v>259</v>
      </c>
      <c r="C18" s="619"/>
      <c r="D18" s="619"/>
      <c r="E18" s="619"/>
      <c r="F18" s="619"/>
      <c r="G18" s="619"/>
      <c r="H18" s="619"/>
      <c r="I18" s="619"/>
      <c r="J18" s="619"/>
      <c r="K18" s="619"/>
      <c r="L18" s="619"/>
      <c r="M18" s="619"/>
      <c r="N18" s="619"/>
      <c r="O18" s="619"/>
      <c r="P18" s="619"/>
      <c r="Q18" s="620"/>
      <c r="R18" s="621">
        <v>276574</v>
      </c>
      <c r="S18" s="622"/>
      <c r="T18" s="622"/>
      <c r="U18" s="622"/>
      <c r="V18" s="622"/>
      <c r="W18" s="622"/>
      <c r="X18" s="622"/>
      <c r="Y18" s="623"/>
      <c r="Z18" s="659">
        <v>0.2</v>
      </c>
      <c r="AA18" s="659"/>
      <c r="AB18" s="659"/>
      <c r="AC18" s="659"/>
      <c r="AD18" s="660">
        <v>276574</v>
      </c>
      <c r="AE18" s="660"/>
      <c r="AF18" s="660"/>
      <c r="AG18" s="660"/>
      <c r="AH18" s="660"/>
      <c r="AI18" s="660"/>
      <c r="AJ18" s="660"/>
      <c r="AK18" s="660"/>
      <c r="AL18" s="624">
        <v>0.4</v>
      </c>
      <c r="AM18" s="625"/>
      <c r="AN18" s="625"/>
      <c r="AO18" s="661"/>
      <c r="AP18" s="618" t="s">
        <v>260</v>
      </c>
      <c r="AQ18" s="619"/>
      <c r="AR18" s="619"/>
      <c r="AS18" s="619"/>
      <c r="AT18" s="619"/>
      <c r="AU18" s="619"/>
      <c r="AV18" s="619"/>
      <c r="AW18" s="619"/>
      <c r="AX18" s="619"/>
      <c r="AY18" s="619"/>
      <c r="AZ18" s="619"/>
      <c r="BA18" s="619"/>
      <c r="BB18" s="619"/>
      <c r="BC18" s="619"/>
      <c r="BD18" s="619"/>
      <c r="BE18" s="619"/>
      <c r="BF18" s="620"/>
      <c r="BG18" s="621" t="s">
        <v>123</v>
      </c>
      <c r="BH18" s="622"/>
      <c r="BI18" s="622"/>
      <c r="BJ18" s="622"/>
      <c r="BK18" s="622"/>
      <c r="BL18" s="622"/>
      <c r="BM18" s="622"/>
      <c r="BN18" s="623"/>
      <c r="BO18" s="659" t="s">
        <v>123</v>
      </c>
      <c r="BP18" s="659"/>
      <c r="BQ18" s="659"/>
      <c r="BR18" s="659"/>
      <c r="BS18" s="660" t="s">
        <v>123</v>
      </c>
      <c r="BT18" s="660"/>
      <c r="BU18" s="660"/>
      <c r="BV18" s="660"/>
      <c r="BW18" s="660"/>
      <c r="BX18" s="660"/>
      <c r="BY18" s="660"/>
      <c r="BZ18" s="660"/>
      <c r="CA18" s="660"/>
      <c r="CB18" s="695"/>
      <c r="CD18" s="618" t="s">
        <v>261</v>
      </c>
      <c r="CE18" s="619"/>
      <c r="CF18" s="619"/>
      <c r="CG18" s="619"/>
      <c r="CH18" s="619"/>
      <c r="CI18" s="619"/>
      <c r="CJ18" s="619"/>
      <c r="CK18" s="619"/>
      <c r="CL18" s="619"/>
      <c r="CM18" s="619"/>
      <c r="CN18" s="619"/>
      <c r="CO18" s="619"/>
      <c r="CP18" s="619"/>
      <c r="CQ18" s="620"/>
      <c r="CR18" s="621">
        <v>1006825</v>
      </c>
      <c r="CS18" s="622"/>
      <c r="CT18" s="622"/>
      <c r="CU18" s="622"/>
      <c r="CV18" s="622"/>
      <c r="CW18" s="622"/>
      <c r="CX18" s="622"/>
      <c r="CY18" s="623"/>
      <c r="CZ18" s="659">
        <v>0.7</v>
      </c>
      <c r="DA18" s="659"/>
      <c r="DB18" s="659"/>
      <c r="DC18" s="659"/>
      <c r="DD18" s="627" t="s">
        <v>123</v>
      </c>
      <c r="DE18" s="622"/>
      <c r="DF18" s="622"/>
      <c r="DG18" s="622"/>
      <c r="DH18" s="622"/>
      <c r="DI18" s="622"/>
      <c r="DJ18" s="622"/>
      <c r="DK18" s="622"/>
      <c r="DL18" s="622"/>
      <c r="DM18" s="622"/>
      <c r="DN18" s="622"/>
      <c r="DO18" s="622"/>
      <c r="DP18" s="623"/>
      <c r="DQ18" s="627">
        <v>1006525</v>
      </c>
      <c r="DR18" s="622"/>
      <c r="DS18" s="622"/>
      <c r="DT18" s="622"/>
      <c r="DU18" s="622"/>
      <c r="DV18" s="622"/>
      <c r="DW18" s="622"/>
      <c r="DX18" s="622"/>
      <c r="DY18" s="622"/>
      <c r="DZ18" s="622"/>
      <c r="EA18" s="622"/>
      <c r="EB18" s="622"/>
      <c r="EC18" s="658"/>
    </row>
    <row r="19" spans="2:133" ht="11.25" customHeight="1" x14ac:dyDescent="0.15">
      <c r="B19" s="618" t="s">
        <v>262</v>
      </c>
      <c r="C19" s="619"/>
      <c r="D19" s="619"/>
      <c r="E19" s="619"/>
      <c r="F19" s="619"/>
      <c r="G19" s="619"/>
      <c r="H19" s="619"/>
      <c r="I19" s="619"/>
      <c r="J19" s="619"/>
      <c r="K19" s="619"/>
      <c r="L19" s="619"/>
      <c r="M19" s="619"/>
      <c r="N19" s="619"/>
      <c r="O19" s="619"/>
      <c r="P19" s="619"/>
      <c r="Q19" s="620"/>
      <c r="R19" s="621">
        <v>1103420</v>
      </c>
      <c r="S19" s="622"/>
      <c r="T19" s="622"/>
      <c r="U19" s="622"/>
      <c r="V19" s="622"/>
      <c r="W19" s="622"/>
      <c r="X19" s="622"/>
      <c r="Y19" s="623"/>
      <c r="Z19" s="659">
        <v>0.8</v>
      </c>
      <c r="AA19" s="659"/>
      <c r="AB19" s="659"/>
      <c r="AC19" s="659"/>
      <c r="AD19" s="660">
        <v>1103420</v>
      </c>
      <c r="AE19" s="660"/>
      <c r="AF19" s="660"/>
      <c r="AG19" s="660"/>
      <c r="AH19" s="660"/>
      <c r="AI19" s="660"/>
      <c r="AJ19" s="660"/>
      <c r="AK19" s="660"/>
      <c r="AL19" s="624">
        <v>1.5</v>
      </c>
      <c r="AM19" s="625"/>
      <c r="AN19" s="625"/>
      <c r="AO19" s="661"/>
      <c r="AP19" s="618" t="s">
        <v>263</v>
      </c>
      <c r="AQ19" s="619"/>
      <c r="AR19" s="619"/>
      <c r="AS19" s="619"/>
      <c r="AT19" s="619"/>
      <c r="AU19" s="619"/>
      <c r="AV19" s="619"/>
      <c r="AW19" s="619"/>
      <c r="AX19" s="619"/>
      <c r="AY19" s="619"/>
      <c r="AZ19" s="619"/>
      <c r="BA19" s="619"/>
      <c r="BB19" s="619"/>
      <c r="BC19" s="619"/>
      <c r="BD19" s="619"/>
      <c r="BE19" s="619"/>
      <c r="BF19" s="620"/>
      <c r="BG19" s="621">
        <v>54249</v>
      </c>
      <c r="BH19" s="622"/>
      <c r="BI19" s="622"/>
      <c r="BJ19" s="622"/>
      <c r="BK19" s="622"/>
      <c r="BL19" s="622"/>
      <c r="BM19" s="622"/>
      <c r="BN19" s="623"/>
      <c r="BO19" s="659">
        <v>0.2</v>
      </c>
      <c r="BP19" s="659"/>
      <c r="BQ19" s="659"/>
      <c r="BR19" s="659"/>
      <c r="BS19" s="660" t="s">
        <v>123</v>
      </c>
      <c r="BT19" s="660"/>
      <c r="BU19" s="660"/>
      <c r="BV19" s="660"/>
      <c r="BW19" s="660"/>
      <c r="BX19" s="660"/>
      <c r="BY19" s="660"/>
      <c r="BZ19" s="660"/>
      <c r="CA19" s="660"/>
      <c r="CB19" s="695"/>
      <c r="CD19" s="618" t="s">
        <v>264</v>
      </c>
      <c r="CE19" s="619"/>
      <c r="CF19" s="619"/>
      <c r="CG19" s="619"/>
      <c r="CH19" s="619"/>
      <c r="CI19" s="619"/>
      <c r="CJ19" s="619"/>
      <c r="CK19" s="619"/>
      <c r="CL19" s="619"/>
      <c r="CM19" s="619"/>
      <c r="CN19" s="619"/>
      <c r="CO19" s="619"/>
      <c r="CP19" s="619"/>
      <c r="CQ19" s="620"/>
      <c r="CR19" s="621" t="s">
        <v>123</v>
      </c>
      <c r="CS19" s="622"/>
      <c r="CT19" s="622"/>
      <c r="CU19" s="622"/>
      <c r="CV19" s="622"/>
      <c r="CW19" s="622"/>
      <c r="CX19" s="622"/>
      <c r="CY19" s="623"/>
      <c r="CZ19" s="659" t="s">
        <v>123</v>
      </c>
      <c r="DA19" s="659"/>
      <c r="DB19" s="659"/>
      <c r="DC19" s="659"/>
      <c r="DD19" s="627" t="s">
        <v>123</v>
      </c>
      <c r="DE19" s="622"/>
      <c r="DF19" s="622"/>
      <c r="DG19" s="622"/>
      <c r="DH19" s="622"/>
      <c r="DI19" s="622"/>
      <c r="DJ19" s="622"/>
      <c r="DK19" s="622"/>
      <c r="DL19" s="622"/>
      <c r="DM19" s="622"/>
      <c r="DN19" s="622"/>
      <c r="DO19" s="622"/>
      <c r="DP19" s="623"/>
      <c r="DQ19" s="627" t="s">
        <v>123</v>
      </c>
      <c r="DR19" s="622"/>
      <c r="DS19" s="622"/>
      <c r="DT19" s="622"/>
      <c r="DU19" s="622"/>
      <c r="DV19" s="622"/>
      <c r="DW19" s="622"/>
      <c r="DX19" s="622"/>
      <c r="DY19" s="622"/>
      <c r="DZ19" s="622"/>
      <c r="EA19" s="622"/>
      <c r="EB19" s="622"/>
      <c r="EC19" s="658"/>
    </row>
    <row r="20" spans="2:133" ht="11.25" customHeight="1" x14ac:dyDescent="0.15">
      <c r="B20" s="696" t="s">
        <v>265</v>
      </c>
      <c r="C20" s="697"/>
      <c r="D20" s="697"/>
      <c r="E20" s="697"/>
      <c r="F20" s="697"/>
      <c r="G20" s="697"/>
      <c r="H20" s="697"/>
      <c r="I20" s="697"/>
      <c r="J20" s="697"/>
      <c r="K20" s="697"/>
      <c r="L20" s="697"/>
      <c r="M20" s="697"/>
      <c r="N20" s="697"/>
      <c r="O20" s="697"/>
      <c r="P20" s="697"/>
      <c r="Q20" s="698"/>
      <c r="R20" s="621">
        <v>10937</v>
      </c>
      <c r="S20" s="622"/>
      <c r="T20" s="622"/>
      <c r="U20" s="622"/>
      <c r="V20" s="622"/>
      <c r="W20" s="622"/>
      <c r="X20" s="622"/>
      <c r="Y20" s="623"/>
      <c r="Z20" s="659">
        <v>0</v>
      </c>
      <c r="AA20" s="659"/>
      <c r="AB20" s="659"/>
      <c r="AC20" s="659"/>
      <c r="AD20" s="660">
        <v>10937</v>
      </c>
      <c r="AE20" s="660"/>
      <c r="AF20" s="660"/>
      <c r="AG20" s="660"/>
      <c r="AH20" s="660"/>
      <c r="AI20" s="660"/>
      <c r="AJ20" s="660"/>
      <c r="AK20" s="660"/>
      <c r="AL20" s="624">
        <v>0</v>
      </c>
      <c r="AM20" s="625"/>
      <c r="AN20" s="625"/>
      <c r="AO20" s="661"/>
      <c r="AP20" s="618" t="s">
        <v>266</v>
      </c>
      <c r="AQ20" s="619"/>
      <c r="AR20" s="619"/>
      <c r="AS20" s="619"/>
      <c r="AT20" s="619"/>
      <c r="AU20" s="619"/>
      <c r="AV20" s="619"/>
      <c r="AW20" s="619"/>
      <c r="AX20" s="619"/>
      <c r="AY20" s="619"/>
      <c r="AZ20" s="619"/>
      <c r="BA20" s="619"/>
      <c r="BB20" s="619"/>
      <c r="BC20" s="619"/>
      <c r="BD20" s="619"/>
      <c r="BE20" s="619"/>
      <c r="BF20" s="620"/>
      <c r="BG20" s="621">
        <v>54249</v>
      </c>
      <c r="BH20" s="622"/>
      <c r="BI20" s="622"/>
      <c r="BJ20" s="622"/>
      <c r="BK20" s="622"/>
      <c r="BL20" s="622"/>
      <c r="BM20" s="622"/>
      <c r="BN20" s="623"/>
      <c r="BO20" s="659">
        <v>0.2</v>
      </c>
      <c r="BP20" s="659"/>
      <c r="BQ20" s="659"/>
      <c r="BR20" s="659"/>
      <c r="BS20" s="660" t="s">
        <v>123</v>
      </c>
      <c r="BT20" s="660"/>
      <c r="BU20" s="660"/>
      <c r="BV20" s="660"/>
      <c r="BW20" s="660"/>
      <c r="BX20" s="660"/>
      <c r="BY20" s="660"/>
      <c r="BZ20" s="660"/>
      <c r="CA20" s="660"/>
      <c r="CB20" s="695"/>
      <c r="CD20" s="618" t="s">
        <v>267</v>
      </c>
      <c r="CE20" s="619"/>
      <c r="CF20" s="619"/>
      <c r="CG20" s="619"/>
      <c r="CH20" s="619"/>
      <c r="CI20" s="619"/>
      <c r="CJ20" s="619"/>
      <c r="CK20" s="619"/>
      <c r="CL20" s="619"/>
      <c r="CM20" s="619"/>
      <c r="CN20" s="619"/>
      <c r="CO20" s="619"/>
      <c r="CP20" s="619"/>
      <c r="CQ20" s="620"/>
      <c r="CR20" s="621">
        <v>135601470</v>
      </c>
      <c r="CS20" s="622"/>
      <c r="CT20" s="622"/>
      <c r="CU20" s="622"/>
      <c r="CV20" s="622"/>
      <c r="CW20" s="622"/>
      <c r="CX20" s="622"/>
      <c r="CY20" s="623"/>
      <c r="CZ20" s="659">
        <v>100</v>
      </c>
      <c r="DA20" s="659"/>
      <c r="DB20" s="659"/>
      <c r="DC20" s="659"/>
      <c r="DD20" s="627">
        <v>6597009</v>
      </c>
      <c r="DE20" s="622"/>
      <c r="DF20" s="622"/>
      <c r="DG20" s="622"/>
      <c r="DH20" s="622"/>
      <c r="DI20" s="622"/>
      <c r="DJ20" s="622"/>
      <c r="DK20" s="622"/>
      <c r="DL20" s="622"/>
      <c r="DM20" s="622"/>
      <c r="DN20" s="622"/>
      <c r="DO20" s="622"/>
      <c r="DP20" s="623"/>
      <c r="DQ20" s="627">
        <v>89019942</v>
      </c>
      <c r="DR20" s="622"/>
      <c r="DS20" s="622"/>
      <c r="DT20" s="622"/>
      <c r="DU20" s="622"/>
      <c r="DV20" s="622"/>
      <c r="DW20" s="622"/>
      <c r="DX20" s="622"/>
      <c r="DY20" s="622"/>
      <c r="DZ20" s="622"/>
      <c r="EA20" s="622"/>
      <c r="EB20" s="622"/>
      <c r="EC20" s="658"/>
    </row>
    <row r="21" spans="2:133" ht="11.25" customHeight="1" x14ac:dyDescent="0.15">
      <c r="B21" s="618" t="s">
        <v>268</v>
      </c>
      <c r="C21" s="619"/>
      <c r="D21" s="619"/>
      <c r="E21" s="619"/>
      <c r="F21" s="619"/>
      <c r="G21" s="619"/>
      <c r="H21" s="619"/>
      <c r="I21" s="619"/>
      <c r="J21" s="619"/>
      <c r="K21" s="619"/>
      <c r="L21" s="619"/>
      <c r="M21" s="619"/>
      <c r="N21" s="619"/>
      <c r="O21" s="619"/>
      <c r="P21" s="619"/>
      <c r="Q21" s="620"/>
      <c r="R21" s="621">
        <v>32354540</v>
      </c>
      <c r="S21" s="622"/>
      <c r="T21" s="622"/>
      <c r="U21" s="622"/>
      <c r="V21" s="622"/>
      <c r="W21" s="622"/>
      <c r="X21" s="622"/>
      <c r="Y21" s="623"/>
      <c r="Z21" s="659">
        <v>23.2</v>
      </c>
      <c r="AA21" s="659"/>
      <c r="AB21" s="659"/>
      <c r="AC21" s="659"/>
      <c r="AD21" s="660">
        <v>27643585</v>
      </c>
      <c r="AE21" s="660"/>
      <c r="AF21" s="660"/>
      <c r="AG21" s="660"/>
      <c r="AH21" s="660"/>
      <c r="AI21" s="660"/>
      <c r="AJ21" s="660"/>
      <c r="AK21" s="660"/>
      <c r="AL21" s="624">
        <v>38</v>
      </c>
      <c r="AM21" s="625"/>
      <c r="AN21" s="625"/>
      <c r="AO21" s="661"/>
      <c r="AP21" s="618" t="s">
        <v>269</v>
      </c>
      <c r="AQ21" s="699"/>
      <c r="AR21" s="699"/>
      <c r="AS21" s="699"/>
      <c r="AT21" s="699"/>
      <c r="AU21" s="699"/>
      <c r="AV21" s="699"/>
      <c r="AW21" s="699"/>
      <c r="AX21" s="699"/>
      <c r="AY21" s="699"/>
      <c r="AZ21" s="699"/>
      <c r="BA21" s="699"/>
      <c r="BB21" s="699"/>
      <c r="BC21" s="699"/>
      <c r="BD21" s="699"/>
      <c r="BE21" s="699"/>
      <c r="BF21" s="700"/>
      <c r="BG21" s="621">
        <v>54249</v>
      </c>
      <c r="BH21" s="622"/>
      <c r="BI21" s="622"/>
      <c r="BJ21" s="622"/>
      <c r="BK21" s="622"/>
      <c r="BL21" s="622"/>
      <c r="BM21" s="622"/>
      <c r="BN21" s="623"/>
      <c r="BO21" s="659">
        <v>0.2</v>
      </c>
      <c r="BP21" s="659"/>
      <c r="BQ21" s="659"/>
      <c r="BR21" s="659"/>
      <c r="BS21" s="660" t="s">
        <v>123</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270</v>
      </c>
      <c r="C22" s="619"/>
      <c r="D22" s="619"/>
      <c r="E22" s="619"/>
      <c r="F22" s="619"/>
      <c r="G22" s="619"/>
      <c r="H22" s="619"/>
      <c r="I22" s="619"/>
      <c r="J22" s="619"/>
      <c r="K22" s="619"/>
      <c r="L22" s="619"/>
      <c r="M22" s="619"/>
      <c r="N22" s="619"/>
      <c r="O22" s="619"/>
      <c r="P22" s="619"/>
      <c r="Q22" s="620"/>
      <c r="R22" s="621">
        <v>27643585</v>
      </c>
      <c r="S22" s="622"/>
      <c r="T22" s="622"/>
      <c r="U22" s="622"/>
      <c r="V22" s="622"/>
      <c r="W22" s="622"/>
      <c r="X22" s="622"/>
      <c r="Y22" s="623"/>
      <c r="Z22" s="659">
        <v>19.8</v>
      </c>
      <c r="AA22" s="659"/>
      <c r="AB22" s="659"/>
      <c r="AC22" s="659"/>
      <c r="AD22" s="660">
        <v>27643585</v>
      </c>
      <c r="AE22" s="660"/>
      <c r="AF22" s="660"/>
      <c r="AG22" s="660"/>
      <c r="AH22" s="660"/>
      <c r="AI22" s="660"/>
      <c r="AJ22" s="660"/>
      <c r="AK22" s="660"/>
      <c r="AL22" s="624">
        <v>38</v>
      </c>
      <c r="AM22" s="625"/>
      <c r="AN22" s="625"/>
      <c r="AO22" s="661"/>
      <c r="AP22" s="618" t="s">
        <v>271</v>
      </c>
      <c r="AQ22" s="699"/>
      <c r="AR22" s="699"/>
      <c r="AS22" s="699"/>
      <c r="AT22" s="699"/>
      <c r="AU22" s="699"/>
      <c r="AV22" s="699"/>
      <c r="AW22" s="699"/>
      <c r="AX22" s="699"/>
      <c r="AY22" s="699"/>
      <c r="AZ22" s="699"/>
      <c r="BA22" s="699"/>
      <c r="BB22" s="699"/>
      <c r="BC22" s="699"/>
      <c r="BD22" s="699"/>
      <c r="BE22" s="699"/>
      <c r="BF22" s="700"/>
      <c r="BG22" s="621" t="s">
        <v>123</v>
      </c>
      <c r="BH22" s="622"/>
      <c r="BI22" s="622"/>
      <c r="BJ22" s="622"/>
      <c r="BK22" s="622"/>
      <c r="BL22" s="622"/>
      <c r="BM22" s="622"/>
      <c r="BN22" s="623"/>
      <c r="BO22" s="659" t="s">
        <v>123</v>
      </c>
      <c r="BP22" s="659"/>
      <c r="BQ22" s="659"/>
      <c r="BR22" s="659"/>
      <c r="BS22" s="660" t="s">
        <v>123</v>
      </c>
      <c r="BT22" s="660"/>
      <c r="BU22" s="660"/>
      <c r="BV22" s="660"/>
      <c r="BW22" s="660"/>
      <c r="BX22" s="660"/>
      <c r="BY22" s="660"/>
      <c r="BZ22" s="660"/>
      <c r="CA22" s="660"/>
      <c r="CB22" s="695"/>
      <c r="CD22" s="679" t="s">
        <v>272</v>
      </c>
      <c r="CE22" s="680"/>
      <c r="CF22" s="680"/>
      <c r="CG22" s="680"/>
      <c r="CH22" s="680"/>
      <c r="CI22" s="680"/>
      <c r="CJ22" s="680"/>
      <c r="CK22" s="680"/>
      <c r="CL22" s="680"/>
      <c r="CM22" s="680"/>
      <c r="CN22" s="680"/>
      <c r="CO22" s="680"/>
      <c r="CP22" s="680"/>
      <c r="CQ22" s="680"/>
      <c r="CR22" s="680"/>
      <c r="CS22" s="680"/>
      <c r="CT22" s="680"/>
      <c r="CU22" s="680"/>
      <c r="CV22" s="680"/>
      <c r="CW22" s="680"/>
      <c r="CX22" s="680"/>
      <c r="CY22" s="680"/>
      <c r="CZ22" s="680"/>
      <c r="DA22" s="680"/>
      <c r="DB22" s="680"/>
      <c r="DC22" s="680"/>
      <c r="DD22" s="680"/>
      <c r="DE22" s="680"/>
      <c r="DF22" s="680"/>
      <c r="DG22" s="680"/>
      <c r="DH22" s="680"/>
      <c r="DI22" s="680"/>
      <c r="DJ22" s="680"/>
      <c r="DK22" s="680"/>
      <c r="DL22" s="680"/>
      <c r="DM22" s="680"/>
      <c r="DN22" s="680"/>
      <c r="DO22" s="680"/>
      <c r="DP22" s="680"/>
      <c r="DQ22" s="680"/>
      <c r="DR22" s="680"/>
      <c r="DS22" s="680"/>
      <c r="DT22" s="680"/>
      <c r="DU22" s="680"/>
      <c r="DV22" s="680"/>
      <c r="DW22" s="680"/>
      <c r="DX22" s="680"/>
      <c r="DY22" s="680"/>
      <c r="DZ22" s="680"/>
      <c r="EA22" s="680"/>
      <c r="EB22" s="680"/>
      <c r="EC22" s="681"/>
    </row>
    <row r="23" spans="2:133" ht="11.25" customHeight="1" x14ac:dyDescent="0.15">
      <c r="B23" s="618" t="s">
        <v>273</v>
      </c>
      <c r="C23" s="619"/>
      <c r="D23" s="619"/>
      <c r="E23" s="619"/>
      <c r="F23" s="619"/>
      <c r="G23" s="619"/>
      <c r="H23" s="619"/>
      <c r="I23" s="619"/>
      <c r="J23" s="619"/>
      <c r="K23" s="619"/>
      <c r="L23" s="619"/>
      <c r="M23" s="619"/>
      <c r="N23" s="619"/>
      <c r="O23" s="619"/>
      <c r="P23" s="619"/>
      <c r="Q23" s="620"/>
      <c r="R23" s="621">
        <v>4710786</v>
      </c>
      <c r="S23" s="622"/>
      <c r="T23" s="622"/>
      <c r="U23" s="622"/>
      <c r="V23" s="622"/>
      <c r="W23" s="622"/>
      <c r="X23" s="622"/>
      <c r="Y23" s="623"/>
      <c r="Z23" s="659">
        <v>3.4</v>
      </c>
      <c r="AA23" s="659"/>
      <c r="AB23" s="659"/>
      <c r="AC23" s="659"/>
      <c r="AD23" s="660" t="s">
        <v>123</v>
      </c>
      <c r="AE23" s="660"/>
      <c r="AF23" s="660"/>
      <c r="AG23" s="660"/>
      <c r="AH23" s="660"/>
      <c r="AI23" s="660"/>
      <c r="AJ23" s="660"/>
      <c r="AK23" s="660"/>
      <c r="AL23" s="624" t="s">
        <v>123</v>
      </c>
      <c r="AM23" s="625"/>
      <c r="AN23" s="625"/>
      <c r="AO23" s="661"/>
      <c r="AP23" s="618" t="s">
        <v>274</v>
      </c>
      <c r="AQ23" s="699"/>
      <c r="AR23" s="699"/>
      <c r="AS23" s="699"/>
      <c r="AT23" s="699"/>
      <c r="AU23" s="699"/>
      <c r="AV23" s="699"/>
      <c r="AW23" s="699"/>
      <c r="AX23" s="699"/>
      <c r="AY23" s="699"/>
      <c r="AZ23" s="699"/>
      <c r="BA23" s="699"/>
      <c r="BB23" s="699"/>
      <c r="BC23" s="699"/>
      <c r="BD23" s="699"/>
      <c r="BE23" s="699"/>
      <c r="BF23" s="700"/>
      <c r="BG23" s="621" t="s">
        <v>123</v>
      </c>
      <c r="BH23" s="622"/>
      <c r="BI23" s="622"/>
      <c r="BJ23" s="622"/>
      <c r="BK23" s="622"/>
      <c r="BL23" s="622"/>
      <c r="BM23" s="622"/>
      <c r="BN23" s="623"/>
      <c r="BO23" s="659" t="s">
        <v>123</v>
      </c>
      <c r="BP23" s="659"/>
      <c r="BQ23" s="659"/>
      <c r="BR23" s="659"/>
      <c r="BS23" s="660" t="s">
        <v>123</v>
      </c>
      <c r="BT23" s="660"/>
      <c r="BU23" s="660"/>
      <c r="BV23" s="660"/>
      <c r="BW23" s="660"/>
      <c r="BX23" s="660"/>
      <c r="BY23" s="660"/>
      <c r="BZ23" s="660"/>
      <c r="CA23" s="660"/>
      <c r="CB23" s="695"/>
      <c r="CD23" s="679" t="s">
        <v>214</v>
      </c>
      <c r="CE23" s="680"/>
      <c r="CF23" s="680"/>
      <c r="CG23" s="680"/>
      <c r="CH23" s="680"/>
      <c r="CI23" s="680"/>
      <c r="CJ23" s="680"/>
      <c r="CK23" s="680"/>
      <c r="CL23" s="680"/>
      <c r="CM23" s="680"/>
      <c r="CN23" s="680"/>
      <c r="CO23" s="680"/>
      <c r="CP23" s="680"/>
      <c r="CQ23" s="681"/>
      <c r="CR23" s="679" t="s">
        <v>275</v>
      </c>
      <c r="CS23" s="680"/>
      <c r="CT23" s="680"/>
      <c r="CU23" s="680"/>
      <c r="CV23" s="680"/>
      <c r="CW23" s="680"/>
      <c r="CX23" s="680"/>
      <c r="CY23" s="681"/>
      <c r="CZ23" s="679" t="s">
        <v>276</v>
      </c>
      <c r="DA23" s="680"/>
      <c r="DB23" s="680"/>
      <c r="DC23" s="681"/>
      <c r="DD23" s="679" t="s">
        <v>277</v>
      </c>
      <c r="DE23" s="680"/>
      <c r="DF23" s="680"/>
      <c r="DG23" s="680"/>
      <c r="DH23" s="680"/>
      <c r="DI23" s="680"/>
      <c r="DJ23" s="680"/>
      <c r="DK23" s="681"/>
      <c r="DL23" s="711" t="s">
        <v>278</v>
      </c>
      <c r="DM23" s="712"/>
      <c r="DN23" s="712"/>
      <c r="DO23" s="712"/>
      <c r="DP23" s="712"/>
      <c r="DQ23" s="712"/>
      <c r="DR23" s="712"/>
      <c r="DS23" s="712"/>
      <c r="DT23" s="712"/>
      <c r="DU23" s="712"/>
      <c r="DV23" s="713"/>
      <c r="DW23" s="679" t="s">
        <v>279</v>
      </c>
      <c r="DX23" s="680"/>
      <c r="DY23" s="680"/>
      <c r="DZ23" s="680"/>
      <c r="EA23" s="680"/>
      <c r="EB23" s="680"/>
      <c r="EC23" s="681"/>
    </row>
    <row r="24" spans="2:133" ht="11.25" customHeight="1" x14ac:dyDescent="0.15">
      <c r="B24" s="618" t="s">
        <v>280</v>
      </c>
      <c r="C24" s="619"/>
      <c r="D24" s="619"/>
      <c r="E24" s="619"/>
      <c r="F24" s="619"/>
      <c r="G24" s="619"/>
      <c r="H24" s="619"/>
      <c r="I24" s="619"/>
      <c r="J24" s="619"/>
      <c r="K24" s="619"/>
      <c r="L24" s="619"/>
      <c r="M24" s="619"/>
      <c r="N24" s="619"/>
      <c r="O24" s="619"/>
      <c r="P24" s="619"/>
      <c r="Q24" s="620"/>
      <c r="R24" s="621">
        <v>169</v>
      </c>
      <c r="S24" s="622"/>
      <c r="T24" s="622"/>
      <c r="U24" s="622"/>
      <c r="V24" s="622"/>
      <c r="W24" s="622"/>
      <c r="X24" s="622"/>
      <c r="Y24" s="623"/>
      <c r="Z24" s="659">
        <v>0</v>
      </c>
      <c r="AA24" s="659"/>
      <c r="AB24" s="659"/>
      <c r="AC24" s="659"/>
      <c r="AD24" s="660" t="s">
        <v>123</v>
      </c>
      <c r="AE24" s="660"/>
      <c r="AF24" s="660"/>
      <c r="AG24" s="660"/>
      <c r="AH24" s="660"/>
      <c r="AI24" s="660"/>
      <c r="AJ24" s="660"/>
      <c r="AK24" s="660"/>
      <c r="AL24" s="624" t="s">
        <v>123</v>
      </c>
      <c r="AM24" s="625"/>
      <c r="AN24" s="625"/>
      <c r="AO24" s="661"/>
      <c r="AP24" s="618" t="s">
        <v>281</v>
      </c>
      <c r="AQ24" s="699"/>
      <c r="AR24" s="699"/>
      <c r="AS24" s="699"/>
      <c r="AT24" s="699"/>
      <c r="AU24" s="699"/>
      <c r="AV24" s="699"/>
      <c r="AW24" s="699"/>
      <c r="AX24" s="699"/>
      <c r="AY24" s="699"/>
      <c r="AZ24" s="699"/>
      <c r="BA24" s="699"/>
      <c r="BB24" s="699"/>
      <c r="BC24" s="699"/>
      <c r="BD24" s="699"/>
      <c r="BE24" s="699"/>
      <c r="BF24" s="700"/>
      <c r="BG24" s="621" t="s">
        <v>123</v>
      </c>
      <c r="BH24" s="622"/>
      <c r="BI24" s="622"/>
      <c r="BJ24" s="622"/>
      <c r="BK24" s="622"/>
      <c r="BL24" s="622"/>
      <c r="BM24" s="622"/>
      <c r="BN24" s="623"/>
      <c r="BO24" s="659" t="s">
        <v>123</v>
      </c>
      <c r="BP24" s="659"/>
      <c r="BQ24" s="659"/>
      <c r="BR24" s="659"/>
      <c r="BS24" s="660" t="s">
        <v>123</v>
      </c>
      <c r="BT24" s="660"/>
      <c r="BU24" s="660"/>
      <c r="BV24" s="660"/>
      <c r="BW24" s="660"/>
      <c r="BX24" s="660"/>
      <c r="BY24" s="660"/>
      <c r="BZ24" s="660"/>
      <c r="CA24" s="660"/>
      <c r="CB24" s="695"/>
      <c r="CD24" s="676" t="s">
        <v>282</v>
      </c>
      <c r="CE24" s="677"/>
      <c r="CF24" s="677"/>
      <c r="CG24" s="677"/>
      <c r="CH24" s="677"/>
      <c r="CI24" s="677"/>
      <c r="CJ24" s="677"/>
      <c r="CK24" s="677"/>
      <c r="CL24" s="677"/>
      <c r="CM24" s="677"/>
      <c r="CN24" s="677"/>
      <c r="CO24" s="677"/>
      <c r="CP24" s="677"/>
      <c r="CQ24" s="678"/>
      <c r="CR24" s="673">
        <v>75918633</v>
      </c>
      <c r="CS24" s="674"/>
      <c r="CT24" s="674"/>
      <c r="CU24" s="674"/>
      <c r="CV24" s="674"/>
      <c r="CW24" s="674"/>
      <c r="CX24" s="674"/>
      <c r="CY24" s="702"/>
      <c r="CZ24" s="703">
        <v>56</v>
      </c>
      <c r="DA24" s="685"/>
      <c r="DB24" s="685"/>
      <c r="DC24" s="705"/>
      <c r="DD24" s="701">
        <v>43503116</v>
      </c>
      <c r="DE24" s="674"/>
      <c r="DF24" s="674"/>
      <c r="DG24" s="674"/>
      <c r="DH24" s="674"/>
      <c r="DI24" s="674"/>
      <c r="DJ24" s="674"/>
      <c r="DK24" s="702"/>
      <c r="DL24" s="701">
        <v>36966857</v>
      </c>
      <c r="DM24" s="674"/>
      <c r="DN24" s="674"/>
      <c r="DO24" s="674"/>
      <c r="DP24" s="674"/>
      <c r="DQ24" s="674"/>
      <c r="DR24" s="674"/>
      <c r="DS24" s="674"/>
      <c r="DT24" s="674"/>
      <c r="DU24" s="674"/>
      <c r="DV24" s="702"/>
      <c r="DW24" s="703">
        <v>50.4</v>
      </c>
      <c r="DX24" s="685"/>
      <c r="DY24" s="685"/>
      <c r="DZ24" s="685"/>
      <c r="EA24" s="685"/>
      <c r="EB24" s="685"/>
      <c r="EC24" s="704"/>
    </row>
    <row r="25" spans="2:133" ht="11.25" customHeight="1" x14ac:dyDescent="0.15">
      <c r="B25" s="618" t="s">
        <v>283</v>
      </c>
      <c r="C25" s="619"/>
      <c r="D25" s="619"/>
      <c r="E25" s="619"/>
      <c r="F25" s="619"/>
      <c r="G25" s="619"/>
      <c r="H25" s="619"/>
      <c r="I25" s="619"/>
      <c r="J25" s="619"/>
      <c r="K25" s="619"/>
      <c r="L25" s="619"/>
      <c r="M25" s="619"/>
      <c r="N25" s="619"/>
      <c r="O25" s="619"/>
      <c r="P25" s="619"/>
      <c r="Q25" s="620"/>
      <c r="R25" s="621">
        <v>77133753</v>
      </c>
      <c r="S25" s="622"/>
      <c r="T25" s="622"/>
      <c r="U25" s="622"/>
      <c r="V25" s="622"/>
      <c r="W25" s="622"/>
      <c r="X25" s="622"/>
      <c r="Y25" s="623"/>
      <c r="Z25" s="659">
        <v>55.3</v>
      </c>
      <c r="AA25" s="659"/>
      <c r="AB25" s="659"/>
      <c r="AC25" s="659"/>
      <c r="AD25" s="660">
        <v>72422798</v>
      </c>
      <c r="AE25" s="660"/>
      <c r="AF25" s="660"/>
      <c r="AG25" s="660"/>
      <c r="AH25" s="660"/>
      <c r="AI25" s="660"/>
      <c r="AJ25" s="660"/>
      <c r="AK25" s="660"/>
      <c r="AL25" s="624">
        <v>99.6</v>
      </c>
      <c r="AM25" s="625"/>
      <c r="AN25" s="625"/>
      <c r="AO25" s="661"/>
      <c r="AP25" s="618" t="s">
        <v>284</v>
      </c>
      <c r="AQ25" s="699"/>
      <c r="AR25" s="699"/>
      <c r="AS25" s="699"/>
      <c r="AT25" s="699"/>
      <c r="AU25" s="699"/>
      <c r="AV25" s="699"/>
      <c r="AW25" s="699"/>
      <c r="AX25" s="699"/>
      <c r="AY25" s="699"/>
      <c r="AZ25" s="699"/>
      <c r="BA25" s="699"/>
      <c r="BB25" s="699"/>
      <c r="BC25" s="699"/>
      <c r="BD25" s="699"/>
      <c r="BE25" s="699"/>
      <c r="BF25" s="700"/>
      <c r="BG25" s="621" t="s">
        <v>123</v>
      </c>
      <c r="BH25" s="622"/>
      <c r="BI25" s="622"/>
      <c r="BJ25" s="622"/>
      <c r="BK25" s="622"/>
      <c r="BL25" s="622"/>
      <c r="BM25" s="622"/>
      <c r="BN25" s="623"/>
      <c r="BO25" s="659" t="s">
        <v>123</v>
      </c>
      <c r="BP25" s="659"/>
      <c r="BQ25" s="659"/>
      <c r="BR25" s="659"/>
      <c r="BS25" s="660" t="s">
        <v>123</v>
      </c>
      <c r="BT25" s="660"/>
      <c r="BU25" s="660"/>
      <c r="BV25" s="660"/>
      <c r="BW25" s="660"/>
      <c r="BX25" s="660"/>
      <c r="BY25" s="660"/>
      <c r="BZ25" s="660"/>
      <c r="CA25" s="660"/>
      <c r="CB25" s="695"/>
      <c r="CD25" s="618" t="s">
        <v>285</v>
      </c>
      <c r="CE25" s="619"/>
      <c r="CF25" s="619"/>
      <c r="CG25" s="619"/>
      <c r="CH25" s="619"/>
      <c r="CI25" s="619"/>
      <c r="CJ25" s="619"/>
      <c r="CK25" s="619"/>
      <c r="CL25" s="619"/>
      <c r="CM25" s="619"/>
      <c r="CN25" s="619"/>
      <c r="CO25" s="619"/>
      <c r="CP25" s="619"/>
      <c r="CQ25" s="620"/>
      <c r="CR25" s="621">
        <v>14748722</v>
      </c>
      <c r="CS25" s="634"/>
      <c r="CT25" s="634"/>
      <c r="CU25" s="634"/>
      <c r="CV25" s="634"/>
      <c r="CW25" s="634"/>
      <c r="CX25" s="634"/>
      <c r="CY25" s="635"/>
      <c r="CZ25" s="624">
        <v>10.9</v>
      </c>
      <c r="DA25" s="636"/>
      <c r="DB25" s="636"/>
      <c r="DC25" s="637"/>
      <c r="DD25" s="627">
        <v>13274208</v>
      </c>
      <c r="DE25" s="634"/>
      <c r="DF25" s="634"/>
      <c r="DG25" s="634"/>
      <c r="DH25" s="634"/>
      <c r="DI25" s="634"/>
      <c r="DJ25" s="634"/>
      <c r="DK25" s="635"/>
      <c r="DL25" s="627">
        <v>11467133</v>
      </c>
      <c r="DM25" s="634"/>
      <c r="DN25" s="634"/>
      <c r="DO25" s="634"/>
      <c r="DP25" s="634"/>
      <c r="DQ25" s="634"/>
      <c r="DR25" s="634"/>
      <c r="DS25" s="634"/>
      <c r="DT25" s="634"/>
      <c r="DU25" s="634"/>
      <c r="DV25" s="635"/>
      <c r="DW25" s="624">
        <v>15.6</v>
      </c>
      <c r="DX25" s="636"/>
      <c r="DY25" s="636"/>
      <c r="DZ25" s="636"/>
      <c r="EA25" s="636"/>
      <c r="EB25" s="636"/>
      <c r="EC25" s="648"/>
    </row>
    <row r="26" spans="2:133" ht="11.25" customHeight="1" x14ac:dyDescent="0.15">
      <c r="B26" s="618" t="s">
        <v>286</v>
      </c>
      <c r="C26" s="619"/>
      <c r="D26" s="619"/>
      <c r="E26" s="619"/>
      <c r="F26" s="619"/>
      <c r="G26" s="619"/>
      <c r="H26" s="619"/>
      <c r="I26" s="619"/>
      <c r="J26" s="619"/>
      <c r="K26" s="619"/>
      <c r="L26" s="619"/>
      <c r="M26" s="619"/>
      <c r="N26" s="619"/>
      <c r="O26" s="619"/>
      <c r="P26" s="619"/>
      <c r="Q26" s="620"/>
      <c r="R26" s="621">
        <v>30802</v>
      </c>
      <c r="S26" s="622"/>
      <c r="T26" s="622"/>
      <c r="U26" s="622"/>
      <c r="V26" s="622"/>
      <c r="W26" s="622"/>
      <c r="X26" s="622"/>
      <c r="Y26" s="623"/>
      <c r="Z26" s="659">
        <v>0</v>
      </c>
      <c r="AA26" s="659"/>
      <c r="AB26" s="659"/>
      <c r="AC26" s="659"/>
      <c r="AD26" s="660">
        <v>30802</v>
      </c>
      <c r="AE26" s="660"/>
      <c r="AF26" s="660"/>
      <c r="AG26" s="660"/>
      <c r="AH26" s="660"/>
      <c r="AI26" s="660"/>
      <c r="AJ26" s="660"/>
      <c r="AK26" s="660"/>
      <c r="AL26" s="624">
        <v>0</v>
      </c>
      <c r="AM26" s="625"/>
      <c r="AN26" s="625"/>
      <c r="AO26" s="661"/>
      <c r="AP26" s="618" t="s">
        <v>287</v>
      </c>
      <c r="AQ26" s="699"/>
      <c r="AR26" s="699"/>
      <c r="AS26" s="699"/>
      <c r="AT26" s="699"/>
      <c r="AU26" s="699"/>
      <c r="AV26" s="699"/>
      <c r="AW26" s="699"/>
      <c r="AX26" s="699"/>
      <c r="AY26" s="699"/>
      <c r="AZ26" s="699"/>
      <c r="BA26" s="699"/>
      <c r="BB26" s="699"/>
      <c r="BC26" s="699"/>
      <c r="BD26" s="699"/>
      <c r="BE26" s="699"/>
      <c r="BF26" s="700"/>
      <c r="BG26" s="621" t="s">
        <v>123</v>
      </c>
      <c r="BH26" s="622"/>
      <c r="BI26" s="622"/>
      <c r="BJ26" s="622"/>
      <c r="BK26" s="622"/>
      <c r="BL26" s="622"/>
      <c r="BM26" s="622"/>
      <c r="BN26" s="623"/>
      <c r="BO26" s="659" t="s">
        <v>123</v>
      </c>
      <c r="BP26" s="659"/>
      <c r="BQ26" s="659"/>
      <c r="BR26" s="659"/>
      <c r="BS26" s="660" t="s">
        <v>123</v>
      </c>
      <c r="BT26" s="660"/>
      <c r="BU26" s="660"/>
      <c r="BV26" s="660"/>
      <c r="BW26" s="660"/>
      <c r="BX26" s="660"/>
      <c r="BY26" s="660"/>
      <c r="BZ26" s="660"/>
      <c r="CA26" s="660"/>
      <c r="CB26" s="695"/>
      <c r="CD26" s="618" t="s">
        <v>288</v>
      </c>
      <c r="CE26" s="619"/>
      <c r="CF26" s="619"/>
      <c r="CG26" s="619"/>
      <c r="CH26" s="619"/>
      <c r="CI26" s="619"/>
      <c r="CJ26" s="619"/>
      <c r="CK26" s="619"/>
      <c r="CL26" s="619"/>
      <c r="CM26" s="619"/>
      <c r="CN26" s="619"/>
      <c r="CO26" s="619"/>
      <c r="CP26" s="619"/>
      <c r="CQ26" s="620"/>
      <c r="CR26" s="621">
        <v>8994111</v>
      </c>
      <c r="CS26" s="622"/>
      <c r="CT26" s="622"/>
      <c r="CU26" s="622"/>
      <c r="CV26" s="622"/>
      <c r="CW26" s="622"/>
      <c r="CX26" s="622"/>
      <c r="CY26" s="623"/>
      <c r="CZ26" s="624">
        <v>6.6</v>
      </c>
      <c r="DA26" s="636"/>
      <c r="DB26" s="636"/>
      <c r="DC26" s="637"/>
      <c r="DD26" s="627">
        <v>8221031</v>
      </c>
      <c r="DE26" s="622"/>
      <c r="DF26" s="622"/>
      <c r="DG26" s="622"/>
      <c r="DH26" s="622"/>
      <c r="DI26" s="622"/>
      <c r="DJ26" s="622"/>
      <c r="DK26" s="623"/>
      <c r="DL26" s="627" t="s">
        <v>123</v>
      </c>
      <c r="DM26" s="622"/>
      <c r="DN26" s="622"/>
      <c r="DO26" s="622"/>
      <c r="DP26" s="622"/>
      <c r="DQ26" s="622"/>
      <c r="DR26" s="622"/>
      <c r="DS26" s="622"/>
      <c r="DT26" s="622"/>
      <c r="DU26" s="622"/>
      <c r="DV26" s="623"/>
      <c r="DW26" s="624" t="s">
        <v>123</v>
      </c>
      <c r="DX26" s="636"/>
      <c r="DY26" s="636"/>
      <c r="DZ26" s="636"/>
      <c r="EA26" s="636"/>
      <c r="EB26" s="636"/>
      <c r="EC26" s="648"/>
    </row>
    <row r="27" spans="2:133" ht="11.25" customHeight="1" x14ac:dyDescent="0.15">
      <c r="B27" s="618" t="s">
        <v>289</v>
      </c>
      <c r="C27" s="619"/>
      <c r="D27" s="619"/>
      <c r="E27" s="619"/>
      <c r="F27" s="619"/>
      <c r="G27" s="619"/>
      <c r="H27" s="619"/>
      <c r="I27" s="619"/>
      <c r="J27" s="619"/>
      <c r="K27" s="619"/>
      <c r="L27" s="619"/>
      <c r="M27" s="619"/>
      <c r="N27" s="619"/>
      <c r="O27" s="619"/>
      <c r="P27" s="619"/>
      <c r="Q27" s="620"/>
      <c r="R27" s="621">
        <v>352673</v>
      </c>
      <c r="S27" s="622"/>
      <c r="T27" s="622"/>
      <c r="U27" s="622"/>
      <c r="V27" s="622"/>
      <c r="W27" s="622"/>
      <c r="X27" s="622"/>
      <c r="Y27" s="623"/>
      <c r="Z27" s="659">
        <v>0.3</v>
      </c>
      <c r="AA27" s="659"/>
      <c r="AB27" s="659"/>
      <c r="AC27" s="659"/>
      <c r="AD27" s="660" t="s">
        <v>123</v>
      </c>
      <c r="AE27" s="660"/>
      <c r="AF27" s="660"/>
      <c r="AG27" s="660"/>
      <c r="AH27" s="660"/>
      <c r="AI27" s="660"/>
      <c r="AJ27" s="660"/>
      <c r="AK27" s="660"/>
      <c r="AL27" s="624" t="s">
        <v>123</v>
      </c>
      <c r="AM27" s="625"/>
      <c r="AN27" s="625"/>
      <c r="AO27" s="661"/>
      <c r="AP27" s="618" t="s">
        <v>290</v>
      </c>
      <c r="AQ27" s="619"/>
      <c r="AR27" s="619"/>
      <c r="AS27" s="619"/>
      <c r="AT27" s="619"/>
      <c r="AU27" s="619"/>
      <c r="AV27" s="619"/>
      <c r="AW27" s="619"/>
      <c r="AX27" s="619"/>
      <c r="AY27" s="619"/>
      <c r="AZ27" s="619"/>
      <c r="BA27" s="619"/>
      <c r="BB27" s="619"/>
      <c r="BC27" s="619"/>
      <c r="BD27" s="619"/>
      <c r="BE27" s="619"/>
      <c r="BF27" s="620"/>
      <c r="BG27" s="621">
        <v>33902827</v>
      </c>
      <c r="BH27" s="622"/>
      <c r="BI27" s="622"/>
      <c r="BJ27" s="622"/>
      <c r="BK27" s="622"/>
      <c r="BL27" s="622"/>
      <c r="BM27" s="622"/>
      <c r="BN27" s="623"/>
      <c r="BO27" s="659">
        <v>100</v>
      </c>
      <c r="BP27" s="659"/>
      <c r="BQ27" s="659"/>
      <c r="BR27" s="659"/>
      <c r="BS27" s="660">
        <v>2581840</v>
      </c>
      <c r="BT27" s="660"/>
      <c r="BU27" s="660"/>
      <c r="BV27" s="660"/>
      <c r="BW27" s="660"/>
      <c r="BX27" s="660"/>
      <c r="BY27" s="660"/>
      <c r="BZ27" s="660"/>
      <c r="CA27" s="660"/>
      <c r="CB27" s="695"/>
      <c r="CD27" s="618" t="s">
        <v>291</v>
      </c>
      <c r="CE27" s="619"/>
      <c r="CF27" s="619"/>
      <c r="CG27" s="619"/>
      <c r="CH27" s="619"/>
      <c r="CI27" s="619"/>
      <c r="CJ27" s="619"/>
      <c r="CK27" s="619"/>
      <c r="CL27" s="619"/>
      <c r="CM27" s="619"/>
      <c r="CN27" s="619"/>
      <c r="CO27" s="619"/>
      <c r="CP27" s="619"/>
      <c r="CQ27" s="620"/>
      <c r="CR27" s="621">
        <v>48711870</v>
      </c>
      <c r="CS27" s="634"/>
      <c r="CT27" s="634"/>
      <c r="CU27" s="634"/>
      <c r="CV27" s="634"/>
      <c r="CW27" s="634"/>
      <c r="CX27" s="634"/>
      <c r="CY27" s="635"/>
      <c r="CZ27" s="624">
        <v>35.9</v>
      </c>
      <c r="DA27" s="636"/>
      <c r="DB27" s="636"/>
      <c r="DC27" s="637"/>
      <c r="DD27" s="627">
        <v>17950875</v>
      </c>
      <c r="DE27" s="634"/>
      <c r="DF27" s="634"/>
      <c r="DG27" s="634"/>
      <c r="DH27" s="634"/>
      <c r="DI27" s="634"/>
      <c r="DJ27" s="634"/>
      <c r="DK27" s="635"/>
      <c r="DL27" s="627">
        <v>13221691</v>
      </c>
      <c r="DM27" s="634"/>
      <c r="DN27" s="634"/>
      <c r="DO27" s="634"/>
      <c r="DP27" s="634"/>
      <c r="DQ27" s="634"/>
      <c r="DR27" s="634"/>
      <c r="DS27" s="634"/>
      <c r="DT27" s="634"/>
      <c r="DU27" s="634"/>
      <c r="DV27" s="635"/>
      <c r="DW27" s="624">
        <v>18</v>
      </c>
      <c r="DX27" s="636"/>
      <c r="DY27" s="636"/>
      <c r="DZ27" s="636"/>
      <c r="EA27" s="636"/>
      <c r="EB27" s="636"/>
      <c r="EC27" s="648"/>
    </row>
    <row r="28" spans="2:133" ht="11.25" customHeight="1" x14ac:dyDescent="0.15">
      <c r="B28" s="618" t="s">
        <v>292</v>
      </c>
      <c r="C28" s="619"/>
      <c r="D28" s="619"/>
      <c r="E28" s="619"/>
      <c r="F28" s="619"/>
      <c r="G28" s="619"/>
      <c r="H28" s="619"/>
      <c r="I28" s="619"/>
      <c r="J28" s="619"/>
      <c r="K28" s="619"/>
      <c r="L28" s="619"/>
      <c r="M28" s="619"/>
      <c r="N28" s="619"/>
      <c r="O28" s="619"/>
      <c r="P28" s="619"/>
      <c r="Q28" s="620"/>
      <c r="R28" s="621">
        <v>972004</v>
      </c>
      <c r="S28" s="622"/>
      <c r="T28" s="622"/>
      <c r="U28" s="622"/>
      <c r="V28" s="622"/>
      <c r="W28" s="622"/>
      <c r="X28" s="622"/>
      <c r="Y28" s="623"/>
      <c r="Z28" s="659">
        <v>0.7</v>
      </c>
      <c r="AA28" s="659"/>
      <c r="AB28" s="659"/>
      <c r="AC28" s="659"/>
      <c r="AD28" s="660">
        <v>74907</v>
      </c>
      <c r="AE28" s="660"/>
      <c r="AF28" s="660"/>
      <c r="AG28" s="660"/>
      <c r="AH28" s="660"/>
      <c r="AI28" s="660"/>
      <c r="AJ28" s="660"/>
      <c r="AK28" s="660"/>
      <c r="AL28" s="624">
        <v>0.1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293</v>
      </c>
      <c r="CE28" s="619"/>
      <c r="CF28" s="619"/>
      <c r="CG28" s="619"/>
      <c r="CH28" s="619"/>
      <c r="CI28" s="619"/>
      <c r="CJ28" s="619"/>
      <c r="CK28" s="619"/>
      <c r="CL28" s="619"/>
      <c r="CM28" s="619"/>
      <c r="CN28" s="619"/>
      <c r="CO28" s="619"/>
      <c r="CP28" s="619"/>
      <c r="CQ28" s="620"/>
      <c r="CR28" s="621">
        <v>12458041</v>
      </c>
      <c r="CS28" s="622"/>
      <c r="CT28" s="622"/>
      <c r="CU28" s="622"/>
      <c r="CV28" s="622"/>
      <c r="CW28" s="622"/>
      <c r="CX28" s="622"/>
      <c r="CY28" s="623"/>
      <c r="CZ28" s="624">
        <v>9.1999999999999993</v>
      </c>
      <c r="DA28" s="636"/>
      <c r="DB28" s="636"/>
      <c r="DC28" s="637"/>
      <c r="DD28" s="627">
        <v>12278033</v>
      </c>
      <c r="DE28" s="622"/>
      <c r="DF28" s="622"/>
      <c r="DG28" s="622"/>
      <c r="DH28" s="622"/>
      <c r="DI28" s="622"/>
      <c r="DJ28" s="622"/>
      <c r="DK28" s="623"/>
      <c r="DL28" s="627">
        <v>12278033</v>
      </c>
      <c r="DM28" s="622"/>
      <c r="DN28" s="622"/>
      <c r="DO28" s="622"/>
      <c r="DP28" s="622"/>
      <c r="DQ28" s="622"/>
      <c r="DR28" s="622"/>
      <c r="DS28" s="622"/>
      <c r="DT28" s="622"/>
      <c r="DU28" s="622"/>
      <c r="DV28" s="623"/>
      <c r="DW28" s="624">
        <v>16.7</v>
      </c>
      <c r="DX28" s="636"/>
      <c r="DY28" s="636"/>
      <c r="DZ28" s="636"/>
      <c r="EA28" s="636"/>
      <c r="EB28" s="636"/>
      <c r="EC28" s="648"/>
    </row>
    <row r="29" spans="2:133" ht="11.25" customHeight="1" x14ac:dyDescent="0.15">
      <c r="B29" s="618" t="s">
        <v>294</v>
      </c>
      <c r="C29" s="619"/>
      <c r="D29" s="619"/>
      <c r="E29" s="619"/>
      <c r="F29" s="619"/>
      <c r="G29" s="619"/>
      <c r="H29" s="619"/>
      <c r="I29" s="619"/>
      <c r="J29" s="619"/>
      <c r="K29" s="619"/>
      <c r="L29" s="619"/>
      <c r="M29" s="619"/>
      <c r="N29" s="619"/>
      <c r="O29" s="619"/>
      <c r="P29" s="619"/>
      <c r="Q29" s="620"/>
      <c r="R29" s="621">
        <v>558832</v>
      </c>
      <c r="S29" s="622"/>
      <c r="T29" s="622"/>
      <c r="U29" s="622"/>
      <c r="V29" s="622"/>
      <c r="W29" s="622"/>
      <c r="X29" s="622"/>
      <c r="Y29" s="623"/>
      <c r="Z29" s="659">
        <v>0.4</v>
      </c>
      <c r="AA29" s="659"/>
      <c r="AB29" s="659"/>
      <c r="AC29" s="659"/>
      <c r="AD29" s="660">
        <v>63</v>
      </c>
      <c r="AE29" s="660"/>
      <c r="AF29" s="660"/>
      <c r="AG29" s="660"/>
      <c r="AH29" s="660"/>
      <c r="AI29" s="660"/>
      <c r="AJ29" s="660"/>
      <c r="AK29" s="660"/>
      <c r="AL29" s="624">
        <v>0</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295</v>
      </c>
      <c r="CE29" s="641"/>
      <c r="CF29" s="618" t="s">
        <v>67</v>
      </c>
      <c r="CG29" s="619"/>
      <c r="CH29" s="619"/>
      <c r="CI29" s="619"/>
      <c r="CJ29" s="619"/>
      <c r="CK29" s="619"/>
      <c r="CL29" s="619"/>
      <c r="CM29" s="619"/>
      <c r="CN29" s="619"/>
      <c r="CO29" s="619"/>
      <c r="CP29" s="619"/>
      <c r="CQ29" s="620"/>
      <c r="CR29" s="621">
        <v>12457115</v>
      </c>
      <c r="CS29" s="634"/>
      <c r="CT29" s="634"/>
      <c r="CU29" s="634"/>
      <c r="CV29" s="634"/>
      <c r="CW29" s="634"/>
      <c r="CX29" s="634"/>
      <c r="CY29" s="635"/>
      <c r="CZ29" s="624">
        <v>9.1999999999999993</v>
      </c>
      <c r="DA29" s="636"/>
      <c r="DB29" s="636"/>
      <c r="DC29" s="637"/>
      <c r="DD29" s="627">
        <v>12277107</v>
      </c>
      <c r="DE29" s="634"/>
      <c r="DF29" s="634"/>
      <c r="DG29" s="634"/>
      <c r="DH29" s="634"/>
      <c r="DI29" s="634"/>
      <c r="DJ29" s="634"/>
      <c r="DK29" s="635"/>
      <c r="DL29" s="627">
        <v>12277107</v>
      </c>
      <c r="DM29" s="634"/>
      <c r="DN29" s="634"/>
      <c r="DO29" s="634"/>
      <c r="DP29" s="634"/>
      <c r="DQ29" s="634"/>
      <c r="DR29" s="634"/>
      <c r="DS29" s="634"/>
      <c r="DT29" s="634"/>
      <c r="DU29" s="634"/>
      <c r="DV29" s="635"/>
      <c r="DW29" s="624">
        <v>16.7</v>
      </c>
      <c r="DX29" s="636"/>
      <c r="DY29" s="636"/>
      <c r="DZ29" s="636"/>
      <c r="EA29" s="636"/>
      <c r="EB29" s="636"/>
      <c r="EC29" s="648"/>
    </row>
    <row r="30" spans="2:133" ht="11.25" customHeight="1" x14ac:dyDescent="0.15">
      <c r="B30" s="618" t="s">
        <v>296</v>
      </c>
      <c r="C30" s="619"/>
      <c r="D30" s="619"/>
      <c r="E30" s="619"/>
      <c r="F30" s="619"/>
      <c r="G30" s="619"/>
      <c r="H30" s="619"/>
      <c r="I30" s="619"/>
      <c r="J30" s="619"/>
      <c r="K30" s="619"/>
      <c r="L30" s="619"/>
      <c r="M30" s="619"/>
      <c r="N30" s="619"/>
      <c r="O30" s="619"/>
      <c r="P30" s="619"/>
      <c r="Q30" s="620"/>
      <c r="R30" s="621">
        <v>32205960</v>
      </c>
      <c r="S30" s="622"/>
      <c r="T30" s="622"/>
      <c r="U30" s="622"/>
      <c r="V30" s="622"/>
      <c r="W30" s="622"/>
      <c r="X30" s="622"/>
      <c r="Y30" s="623"/>
      <c r="Z30" s="659">
        <v>23.1</v>
      </c>
      <c r="AA30" s="659"/>
      <c r="AB30" s="659"/>
      <c r="AC30" s="659"/>
      <c r="AD30" s="660" t="s">
        <v>123</v>
      </c>
      <c r="AE30" s="660"/>
      <c r="AF30" s="660"/>
      <c r="AG30" s="660"/>
      <c r="AH30" s="660"/>
      <c r="AI30" s="660"/>
      <c r="AJ30" s="660"/>
      <c r="AK30" s="660"/>
      <c r="AL30" s="624" t="s">
        <v>123</v>
      </c>
      <c r="AM30" s="625"/>
      <c r="AN30" s="625"/>
      <c r="AO30" s="661"/>
      <c r="AP30" s="679" t="s">
        <v>214</v>
      </c>
      <c r="AQ30" s="680"/>
      <c r="AR30" s="680"/>
      <c r="AS30" s="680"/>
      <c r="AT30" s="680"/>
      <c r="AU30" s="680"/>
      <c r="AV30" s="680"/>
      <c r="AW30" s="680"/>
      <c r="AX30" s="680"/>
      <c r="AY30" s="680"/>
      <c r="AZ30" s="680"/>
      <c r="BA30" s="680"/>
      <c r="BB30" s="680"/>
      <c r="BC30" s="680"/>
      <c r="BD30" s="680"/>
      <c r="BE30" s="680"/>
      <c r="BF30" s="681"/>
      <c r="BG30" s="679" t="s">
        <v>297</v>
      </c>
      <c r="BH30" s="693"/>
      <c r="BI30" s="693"/>
      <c r="BJ30" s="693"/>
      <c r="BK30" s="693"/>
      <c r="BL30" s="693"/>
      <c r="BM30" s="693"/>
      <c r="BN30" s="693"/>
      <c r="BO30" s="693"/>
      <c r="BP30" s="693"/>
      <c r="BQ30" s="694"/>
      <c r="BR30" s="679" t="s">
        <v>298</v>
      </c>
      <c r="BS30" s="693"/>
      <c r="BT30" s="693"/>
      <c r="BU30" s="693"/>
      <c r="BV30" s="693"/>
      <c r="BW30" s="693"/>
      <c r="BX30" s="693"/>
      <c r="BY30" s="693"/>
      <c r="BZ30" s="693"/>
      <c r="CA30" s="693"/>
      <c r="CB30" s="694"/>
      <c r="CD30" s="642"/>
      <c r="CE30" s="643"/>
      <c r="CF30" s="618" t="s">
        <v>299</v>
      </c>
      <c r="CG30" s="619"/>
      <c r="CH30" s="619"/>
      <c r="CI30" s="619"/>
      <c r="CJ30" s="619"/>
      <c r="CK30" s="619"/>
      <c r="CL30" s="619"/>
      <c r="CM30" s="619"/>
      <c r="CN30" s="619"/>
      <c r="CO30" s="619"/>
      <c r="CP30" s="619"/>
      <c r="CQ30" s="620"/>
      <c r="CR30" s="621">
        <v>11927018</v>
      </c>
      <c r="CS30" s="622"/>
      <c r="CT30" s="622"/>
      <c r="CU30" s="622"/>
      <c r="CV30" s="622"/>
      <c r="CW30" s="622"/>
      <c r="CX30" s="622"/>
      <c r="CY30" s="623"/>
      <c r="CZ30" s="624">
        <v>8.8000000000000007</v>
      </c>
      <c r="DA30" s="636"/>
      <c r="DB30" s="636"/>
      <c r="DC30" s="637"/>
      <c r="DD30" s="627">
        <v>11747493</v>
      </c>
      <c r="DE30" s="622"/>
      <c r="DF30" s="622"/>
      <c r="DG30" s="622"/>
      <c r="DH30" s="622"/>
      <c r="DI30" s="622"/>
      <c r="DJ30" s="622"/>
      <c r="DK30" s="623"/>
      <c r="DL30" s="627">
        <v>11747493</v>
      </c>
      <c r="DM30" s="622"/>
      <c r="DN30" s="622"/>
      <c r="DO30" s="622"/>
      <c r="DP30" s="622"/>
      <c r="DQ30" s="622"/>
      <c r="DR30" s="622"/>
      <c r="DS30" s="622"/>
      <c r="DT30" s="622"/>
      <c r="DU30" s="622"/>
      <c r="DV30" s="623"/>
      <c r="DW30" s="624">
        <v>16</v>
      </c>
      <c r="DX30" s="636"/>
      <c r="DY30" s="636"/>
      <c r="DZ30" s="636"/>
      <c r="EA30" s="636"/>
      <c r="EB30" s="636"/>
      <c r="EC30" s="648"/>
    </row>
    <row r="31" spans="2:133" ht="11.25" customHeight="1" x14ac:dyDescent="0.15">
      <c r="B31" s="696" t="s">
        <v>300</v>
      </c>
      <c r="C31" s="697"/>
      <c r="D31" s="697"/>
      <c r="E31" s="697"/>
      <c r="F31" s="697"/>
      <c r="G31" s="697"/>
      <c r="H31" s="697"/>
      <c r="I31" s="697"/>
      <c r="J31" s="697"/>
      <c r="K31" s="697"/>
      <c r="L31" s="697"/>
      <c r="M31" s="697"/>
      <c r="N31" s="697"/>
      <c r="O31" s="697"/>
      <c r="P31" s="697"/>
      <c r="Q31" s="698"/>
      <c r="R31" s="621">
        <v>3113</v>
      </c>
      <c r="S31" s="622"/>
      <c r="T31" s="622"/>
      <c r="U31" s="622"/>
      <c r="V31" s="622"/>
      <c r="W31" s="622"/>
      <c r="X31" s="622"/>
      <c r="Y31" s="623"/>
      <c r="Z31" s="659">
        <v>0</v>
      </c>
      <c r="AA31" s="659"/>
      <c r="AB31" s="659"/>
      <c r="AC31" s="659"/>
      <c r="AD31" s="660">
        <v>3113</v>
      </c>
      <c r="AE31" s="660"/>
      <c r="AF31" s="660"/>
      <c r="AG31" s="660"/>
      <c r="AH31" s="660"/>
      <c r="AI31" s="660"/>
      <c r="AJ31" s="660"/>
      <c r="AK31" s="660"/>
      <c r="AL31" s="624">
        <v>0</v>
      </c>
      <c r="AM31" s="625"/>
      <c r="AN31" s="625"/>
      <c r="AO31" s="661"/>
      <c r="AP31" s="687" t="s">
        <v>301</v>
      </c>
      <c r="AQ31" s="688"/>
      <c r="AR31" s="688"/>
      <c r="AS31" s="688"/>
      <c r="AT31" s="689" t="s">
        <v>302</v>
      </c>
      <c r="AU31" s="206"/>
      <c r="AV31" s="206"/>
      <c r="AW31" s="206"/>
      <c r="AX31" s="676" t="s">
        <v>180</v>
      </c>
      <c r="AY31" s="677"/>
      <c r="AZ31" s="677"/>
      <c r="BA31" s="677"/>
      <c r="BB31" s="677"/>
      <c r="BC31" s="677"/>
      <c r="BD31" s="677"/>
      <c r="BE31" s="677"/>
      <c r="BF31" s="678"/>
      <c r="BG31" s="683">
        <v>99</v>
      </c>
      <c r="BH31" s="684"/>
      <c r="BI31" s="684"/>
      <c r="BJ31" s="684"/>
      <c r="BK31" s="684"/>
      <c r="BL31" s="684"/>
      <c r="BM31" s="685">
        <v>96.1</v>
      </c>
      <c r="BN31" s="684"/>
      <c r="BO31" s="684"/>
      <c r="BP31" s="684"/>
      <c r="BQ31" s="686"/>
      <c r="BR31" s="683">
        <v>99.1</v>
      </c>
      <c r="BS31" s="684"/>
      <c r="BT31" s="684"/>
      <c r="BU31" s="684"/>
      <c r="BV31" s="684"/>
      <c r="BW31" s="684"/>
      <c r="BX31" s="685">
        <v>95.8</v>
      </c>
      <c r="BY31" s="684"/>
      <c r="BZ31" s="684"/>
      <c r="CA31" s="684"/>
      <c r="CB31" s="686"/>
      <c r="CD31" s="642"/>
      <c r="CE31" s="643"/>
      <c r="CF31" s="618" t="s">
        <v>303</v>
      </c>
      <c r="CG31" s="619"/>
      <c r="CH31" s="619"/>
      <c r="CI31" s="619"/>
      <c r="CJ31" s="619"/>
      <c r="CK31" s="619"/>
      <c r="CL31" s="619"/>
      <c r="CM31" s="619"/>
      <c r="CN31" s="619"/>
      <c r="CO31" s="619"/>
      <c r="CP31" s="619"/>
      <c r="CQ31" s="620"/>
      <c r="CR31" s="621">
        <v>530097</v>
      </c>
      <c r="CS31" s="634"/>
      <c r="CT31" s="634"/>
      <c r="CU31" s="634"/>
      <c r="CV31" s="634"/>
      <c r="CW31" s="634"/>
      <c r="CX31" s="634"/>
      <c r="CY31" s="635"/>
      <c r="CZ31" s="624">
        <v>0.4</v>
      </c>
      <c r="DA31" s="636"/>
      <c r="DB31" s="636"/>
      <c r="DC31" s="637"/>
      <c r="DD31" s="627">
        <v>529614</v>
      </c>
      <c r="DE31" s="634"/>
      <c r="DF31" s="634"/>
      <c r="DG31" s="634"/>
      <c r="DH31" s="634"/>
      <c r="DI31" s="634"/>
      <c r="DJ31" s="634"/>
      <c r="DK31" s="635"/>
      <c r="DL31" s="627">
        <v>529614</v>
      </c>
      <c r="DM31" s="634"/>
      <c r="DN31" s="634"/>
      <c r="DO31" s="634"/>
      <c r="DP31" s="634"/>
      <c r="DQ31" s="634"/>
      <c r="DR31" s="634"/>
      <c r="DS31" s="634"/>
      <c r="DT31" s="634"/>
      <c r="DU31" s="634"/>
      <c r="DV31" s="635"/>
      <c r="DW31" s="624">
        <v>0.7</v>
      </c>
      <c r="DX31" s="636"/>
      <c r="DY31" s="636"/>
      <c r="DZ31" s="636"/>
      <c r="EA31" s="636"/>
      <c r="EB31" s="636"/>
      <c r="EC31" s="648"/>
    </row>
    <row r="32" spans="2:133" ht="11.25" customHeight="1" x14ac:dyDescent="0.15">
      <c r="B32" s="618" t="s">
        <v>304</v>
      </c>
      <c r="C32" s="619"/>
      <c r="D32" s="619"/>
      <c r="E32" s="619"/>
      <c r="F32" s="619"/>
      <c r="G32" s="619"/>
      <c r="H32" s="619"/>
      <c r="I32" s="619"/>
      <c r="J32" s="619"/>
      <c r="K32" s="619"/>
      <c r="L32" s="619"/>
      <c r="M32" s="619"/>
      <c r="N32" s="619"/>
      <c r="O32" s="619"/>
      <c r="P32" s="619"/>
      <c r="Q32" s="620"/>
      <c r="R32" s="621">
        <v>9767909</v>
      </c>
      <c r="S32" s="622"/>
      <c r="T32" s="622"/>
      <c r="U32" s="622"/>
      <c r="V32" s="622"/>
      <c r="W32" s="622"/>
      <c r="X32" s="622"/>
      <c r="Y32" s="623"/>
      <c r="Z32" s="659">
        <v>7</v>
      </c>
      <c r="AA32" s="659"/>
      <c r="AB32" s="659"/>
      <c r="AC32" s="659"/>
      <c r="AD32" s="660" t="s">
        <v>123</v>
      </c>
      <c r="AE32" s="660"/>
      <c r="AF32" s="660"/>
      <c r="AG32" s="660"/>
      <c r="AH32" s="660"/>
      <c r="AI32" s="660"/>
      <c r="AJ32" s="660"/>
      <c r="AK32" s="660"/>
      <c r="AL32" s="624" t="s">
        <v>123</v>
      </c>
      <c r="AM32" s="625"/>
      <c r="AN32" s="625"/>
      <c r="AO32" s="661"/>
      <c r="AP32" s="662"/>
      <c r="AQ32" s="663"/>
      <c r="AR32" s="663"/>
      <c r="AS32" s="663"/>
      <c r="AT32" s="690"/>
      <c r="AU32" s="202" t="s">
        <v>305</v>
      </c>
      <c r="AX32" s="618" t="s">
        <v>306</v>
      </c>
      <c r="AY32" s="619"/>
      <c r="AZ32" s="619"/>
      <c r="BA32" s="619"/>
      <c r="BB32" s="619"/>
      <c r="BC32" s="619"/>
      <c r="BD32" s="619"/>
      <c r="BE32" s="619"/>
      <c r="BF32" s="620"/>
      <c r="BG32" s="692">
        <v>99</v>
      </c>
      <c r="BH32" s="634"/>
      <c r="BI32" s="634"/>
      <c r="BJ32" s="634"/>
      <c r="BK32" s="634"/>
      <c r="BL32" s="634"/>
      <c r="BM32" s="625">
        <v>96.4</v>
      </c>
      <c r="BN32" s="634"/>
      <c r="BO32" s="634"/>
      <c r="BP32" s="634"/>
      <c r="BQ32" s="657"/>
      <c r="BR32" s="692">
        <v>99.1</v>
      </c>
      <c r="BS32" s="634"/>
      <c r="BT32" s="634"/>
      <c r="BU32" s="634"/>
      <c r="BV32" s="634"/>
      <c r="BW32" s="634"/>
      <c r="BX32" s="625">
        <v>96.5</v>
      </c>
      <c r="BY32" s="634"/>
      <c r="BZ32" s="634"/>
      <c r="CA32" s="634"/>
      <c r="CB32" s="657"/>
      <c r="CD32" s="644"/>
      <c r="CE32" s="645"/>
      <c r="CF32" s="618" t="s">
        <v>307</v>
      </c>
      <c r="CG32" s="619"/>
      <c r="CH32" s="619"/>
      <c r="CI32" s="619"/>
      <c r="CJ32" s="619"/>
      <c r="CK32" s="619"/>
      <c r="CL32" s="619"/>
      <c r="CM32" s="619"/>
      <c r="CN32" s="619"/>
      <c r="CO32" s="619"/>
      <c r="CP32" s="619"/>
      <c r="CQ32" s="620"/>
      <c r="CR32" s="621">
        <v>926</v>
      </c>
      <c r="CS32" s="622"/>
      <c r="CT32" s="622"/>
      <c r="CU32" s="622"/>
      <c r="CV32" s="622"/>
      <c r="CW32" s="622"/>
      <c r="CX32" s="622"/>
      <c r="CY32" s="623"/>
      <c r="CZ32" s="624">
        <v>0</v>
      </c>
      <c r="DA32" s="636"/>
      <c r="DB32" s="636"/>
      <c r="DC32" s="637"/>
      <c r="DD32" s="627">
        <v>926</v>
      </c>
      <c r="DE32" s="622"/>
      <c r="DF32" s="622"/>
      <c r="DG32" s="622"/>
      <c r="DH32" s="622"/>
      <c r="DI32" s="622"/>
      <c r="DJ32" s="622"/>
      <c r="DK32" s="623"/>
      <c r="DL32" s="627">
        <v>926</v>
      </c>
      <c r="DM32" s="622"/>
      <c r="DN32" s="622"/>
      <c r="DO32" s="622"/>
      <c r="DP32" s="622"/>
      <c r="DQ32" s="622"/>
      <c r="DR32" s="622"/>
      <c r="DS32" s="622"/>
      <c r="DT32" s="622"/>
      <c r="DU32" s="622"/>
      <c r="DV32" s="623"/>
      <c r="DW32" s="624">
        <v>0</v>
      </c>
      <c r="DX32" s="636"/>
      <c r="DY32" s="636"/>
      <c r="DZ32" s="636"/>
      <c r="EA32" s="636"/>
      <c r="EB32" s="636"/>
      <c r="EC32" s="648"/>
    </row>
    <row r="33" spans="2:133" ht="11.25" customHeight="1" x14ac:dyDescent="0.15">
      <c r="B33" s="618" t="s">
        <v>308</v>
      </c>
      <c r="C33" s="619"/>
      <c r="D33" s="619"/>
      <c r="E33" s="619"/>
      <c r="F33" s="619"/>
      <c r="G33" s="619"/>
      <c r="H33" s="619"/>
      <c r="I33" s="619"/>
      <c r="J33" s="619"/>
      <c r="K33" s="619"/>
      <c r="L33" s="619"/>
      <c r="M33" s="619"/>
      <c r="N33" s="619"/>
      <c r="O33" s="619"/>
      <c r="P33" s="619"/>
      <c r="Q33" s="620"/>
      <c r="R33" s="621">
        <v>249279</v>
      </c>
      <c r="S33" s="622"/>
      <c r="T33" s="622"/>
      <c r="U33" s="622"/>
      <c r="V33" s="622"/>
      <c r="W33" s="622"/>
      <c r="X33" s="622"/>
      <c r="Y33" s="623"/>
      <c r="Z33" s="659">
        <v>0.2</v>
      </c>
      <c r="AA33" s="659"/>
      <c r="AB33" s="659"/>
      <c r="AC33" s="659"/>
      <c r="AD33" s="660">
        <v>125317</v>
      </c>
      <c r="AE33" s="660"/>
      <c r="AF33" s="660"/>
      <c r="AG33" s="660"/>
      <c r="AH33" s="660"/>
      <c r="AI33" s="660"/>
      <c r="AJ33" s="660"/>
      <c r="AK33" s="660"/>
      <c r="AL33" s="624">
        <v>0.2</v>
      </c>
      <c r="AM33" s="625"/>
      <c r="AN33" s="625"/>
      <c r="AO33" s="661"/>
      <c r="AP33" s="664"/>
      <c r="AQ33" s="665"/>
      <c r="AR33" s="665"/>
      <c r="AS33" s="665"/>
      <c r="AT33" s="691"/>
      <c r="AU33" s="207"/>
      <c r="AV33" s="207"/>
      <c r="AW33" s="207"/>
      <c r="AX33" s="602" t="s">
        <v>309</v>
      </c>
      <c r="AY33" s="603"/>
      <c r="AZ33" s="603"/>
      <c r="BA33" s="603"/>
      <c r="BB33" s="603"/>
      <c r="BC33" s="603"/>
      <c r="BD33" s="603"/>
      <c r="BE33" s="603"/>
      <c r="BF33" s="604"/>
      <c r="BG33" s="682">
        <v>98.9</v>
      </c>
      <c r="BH33" s="606"/>
      <c r="BI33" s="606"/>
      <c r="BJ33" s="606"/>
      <c r="BK33" s="606"/>
      <c r="BL33" s="606"/>
      <c r="BM33" s="652">
        <v>95.2</v>
      </c>
      <c r="BN33" s="606"/>
      <c r="BO33" s="606"/>
      <c r="BP33" s="606"/>
      <c r="BQ33" s="669"/>
      <c r="BR33" s="682">
        <v>99</v>
      </c>
      <c r="BS33" s="606"/>
      <c r="BT33" s="606"/>
      <c r="BU33" s="606"/>
      <c r="BV33" s="606"/>
      <c r="BW33" s="606"/>
      <c r="BX33" s="652">
        <v>94.6</v>
      </c>
      <c r="BY33" s="606"/>
      <c r="BZ33" s="606"/>
      <c r="CA33" s="606"/>
      <c r="CB33" s="669"/>
      <c r="CD33" s="618" t="s">
        <v>310</v>
      </c>
      <c r="CE33" s="619"/>
      <c r="CF33" s="619"/>
      <c r="CG33" s="619"/>
      <c r="CH33" s="619"/>
      <c r="CI33" s="619"/>
      <c r="CJ33" s="619"/>
      <c r="CK33" s="619"/>
      <c r="CL33" s="619"/>
      <c r="CM33" s="619"/>
      <c r="CN33" s="619"/>
      <c r="CO33" s="619"/>
      <c r="CP33" s="619"/>
      <c r="CQ33" s="620"/>
      <c r="CR33" s="621">
        <v>53085828</v>
      </c>
      <c r="CS33" s="634"/>
      <c r="CT33" s="634"/>
      <c r="CU33" s="634"/>
      <c r="CV33" s="634"/>
      <c r="CW33" s="634"/>
      <c r="CX33" s="634"/>
      <c r="CY33" s="635"/>
      <c r="CZ33" s="624">
        <v>39.1</v>
      </c>
      <c r="DA33" s="636"/>
      <c r="DB33" s="636"/>
      <c r="DC33" s="637"/>
      <c r="DD33" s="627">
        <v>44017278</v>
      </c>
      <c r="DE33" s="634"/>
      <c r="DF33" s="634"/>
      <c r="DG33" s="634"/>
      <c r="DH33" s="634"/>
      <c r="DI33" s="634"/>
      <c r="DJ33" s="634"/>
      <c r="DK33" s="635"/>
      <c r="DL33" s="627">
        <v>30805534</v>
      </c>
      <c r="DM33" s="634"/>
      <c r="DN33" s="634"/>
      <c r="DO33" s="634"/>
      <c r="DP33" s="634"/>
      <c r="DQ33" s="634"/>
      <c r="DR33" s="634"/>
      <c r="DS33" s="634"/>
      <c r="DT33" s="634"/>
      <c r="DU33" s="634"/>
      <c r="DV33" s="635"/>
      <c r="DW33" s="624">
        <v>42</v>
      </c>
      <c r="DX33" s="636"/>
      <c r="DY33" s="636"/>
      <c r="DZ33" s="636"/>
      <c r="EA33" s="636"/>
      <c r="EB33" s="636"/>
      <c r="EC33" s="648"/>
    </row>
    <row r="34" spans="2:133" ht="11.25" customHeight="1" x14ac:dyDescent="0.15">
      <c r="B34" s="618" t="s">
        <v>311</v>
      </c>
      <c r="C34" s="619"/>
      <c r="D34" s="619"/>
      <c r="E34" s="619"/>
      <c r="F34" s="619"/>
      <c r="G34" s="619"/>
      <c r="H34" s="619"/>
      <c r="I34" s="619"/>
      <c r="J34" s="619"/>
      <c r="K34" s="619"/>
      <c r="L34" s="619"/>
      <c r="M34" s="619"/>
      <c r="N34" s="619"/>
      <c r="O34" s="619"/>
      <c r="P34" s="619"/>
      <c r="Q34" s="620"/>
      <c r="R34" s="621">
        <v>1576465</v>
      </c>
      <c r="S34" s="622"/>
      <c r="T34" s="622"/>
      <c r="U34" s="622"/>
      <c r="V34" s="622"/>
      <c r="W34" s="622"/>
      <c r="X34" s="622"/>
      <c r="Y34" s="623"/>
      <c r="Z34" s="659">
        <v>1.1000000000000001</v>
      </c>
      <c r="AA34" s="659"/>
      <c r="AB34" s="659"/>
      <c r="AC34" s="659"/>
      <c r="AD34" s="660" t="s">
        <v>123</v>
      </c>
      <c r="AE34" s="660"/>
      <c r="AF34" s="660"/>
      <c r="AG34" s="660"/>
      <c r="AH34" s="660"/>
      <c r="AI34" s="660"/>
      <c r="AJ34" s="660"/>
      <c r="AK34" s="660"/>
      <c r="AL34" s="624" t="s">
        <v>123</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312</v>
      </c>
      <c r="CE34" s="619"/>
      <c r="CF34" s="619"/>
      <c r="CG34" s="619"/>
      <c r="CH34" s="619"/>
      <c r="CI34" s="619"/>
      <c r="CJ34" s="619"/>
      <c r="CK34" s="619"/>
      <c r="CL34" s="619"/>
      <c r="CM34" s="619"/>
      <c r="CN34" s="619"/>
      <c r="CO34" s="619"/>
      <c r="CP34" s="619"/>
      <c r="CQ34" s="620"/>
      <c r="CR34" s="621">
        <v>15744738</v>
      </c>
      <c r="CS34" s="622"/>
      <c r="CT34" s="622"/>
      <c r="CU34" s="622"/>
      <c r="CV34" s="622"/>
      <c r="CW34" s="622"/>
      <c r="CX34" s="622"/>
      <c r="CY34" s="623"/>
      <c r="CZ34" s="624">
        <v>11.6</v>
      </c>
      <c r="DA34" s="636"/>
      <c r="DB34" s="636"/>
      <c r="DC34" s="637"/>
      <c r="DD34" s="627">
        <v>12147664</v>
      </c>
      <c r="DE34" s="622"/>
      <c r="DF34" s="622"/>
      <c r="DG34" s="622"/>
      <c r="DH34" s="622"/>
      <c r="DI34" s="622"/>
      <c r="DJ34" s="622"/>
      <c r="DK34" s="623"/>
      <c r="DL34" s="627">
        <v>11206067</v>
      </c>
      <c r="DM34" s="622"/>
      <c r="DN34" s="622"/>
      <c r="DO34" s="622"/>
      <c r="DP34" s="622"/>
      <c r="DQ34" s="622"/>
      <c r="DR34" s="622"/>
      <c r="DS34" s="622"/>
      <c r="DT34" s="622"/>
      <c r="DU34" s="622"/>
      <c r="DV34" s="623"/>
      <c r="DW34" s="624">
        <v>15.3</v>
      </c>
      <c r="DX34" s="636"/>
      <c r="DY34" s="636"/>
      <c r="DZ34" s="636"/>
      <c r="EA34" s="636"/>
      <c r="EB34" s="636"/>
      <c r="EC34" s="648"/>
    </row>
    <row r="35" spans="2:133" ht="11.25" customHeight="1" x14ac:dyDescent="0.15">
      <c r="B35" s="618" t="s">
        <v>313</v>
      </c>
      <c r="C35" s="619"/>
      <c r="D35" s="619"/>
      <c r="E35" s="619"/>
      <c r="F35" s="619"/>
      <c r="G35" s="619"/>
      <c r="H35" s="619"/>
      <c r="I35" s="619"/>
      <c r="J35" s="619"/>
      <c r="K35" s="619"/>
      <c r="L35" s="619"/>
      <c r="M35" s="619"/>
      <c r="N35" s="619"/>
      <c r="O35" s="619"/>
      <c r="P35" s="619"/>
      <c r="Q35" s="620"/>
      <c r="R35" s="621">
        <v>6233878</v>
      </c>
      <c r="S35" s="622"/>
      <c r="T35" s="622"/>
      <c r="U35" s="622"/>
      <c r="V35" s="622"/>
      <c r="W35" s="622"/>
      <c r="X35" s="622"/>
      <c r="Y35" s="623"/>
      <c r="Z35" s="659">
        <v>4.5</v>
      </c>
      <c r="AA35" s="659"/>
      <c r="AB35" s="659"/>
      <c r="AC35" s="659"/>
      <c r="AD35" s="660" t="s">
        <v>123</v>
      </c>
      <c r="AE35" s="660"/>
      <c r="AF35" s="660"/>
      <c r="AG35" s="660"/>
      <c r="AH35" s="660"/>
      <c r="AI35" s="660"/>
      <c r="AJ35" s="660"/>
      <c r="AK35" s="660"/>
      <c r="AL35" s="624" t="s">
        <v>123</v>
      </c>
      <c r="AM35" s="625"/>
      <c r="AN35" s="625"/>
      <c r="AO35" s="661"/>
      <c r="AP35" s="210"/>
      <c r="AQ35" s="679" t="s">
        <v>314</v>
      </c>
      <c r="AR35" s="680"/>
      <c r="AS35" s="680"/>
      <c r="AT35" s="680"/>
      <c r="AU35" s="680"/>
      <c r="AV35" s="680"/>
      <c r="AW35" s="680"/>
      <c r="AX35" s="680"/>
      <c r="AY35" s="680"/>
      <c r="AZ35" s="680"/>
      <c r="BA35" s="680"/>
      <c r="BB35" s="680"/>
      <c r="BC35" s="680"/>
      <c r="BD35" s="680"/>
      <c r="BE35" s="680"/>
      <c r="BF35" s="681"/>
      <c r="BG35" s="679" t="s">
        <v>315</v>
      </c>
      <c r="BH35" s="680"/>
      <c r="BI35" s="680"/>
      <c r="BJ35" s="680"/>
      <c r="BK35" s="680"/>
      <c r="BL35" s="680"/>
      <c r="BM35" s="680"/>
      <c r="BN35" s="680"/>
      <c r="BO35" s="680"/>
      <c r="BP35" s="680"/>
      <c r="BQ35" s="680"/>
      <c r="BR35" s="680"/>
      <c r="BS35" s="680"/>
      <c r="BT35" s="680"/>
      <c r="BU35" s="680"/>
      <c r="BV35" s="680"/>
      <c r="BW35" s="680"/>
      <c r="BX35" s="680"/>
      <c r="BY35" s="680"/>
      <c r="BZ35" s="680"/>
      <c r="CA35" s="680"/>
      <c r="CB35" s="681"/>
      <c r="CD35" s="618" t="s">
        <v>316</v>
      </c>
      <c r="CE35" s="619"/>
      <c r="CF35" s="619"/>
      <c r="CG35" s="619"/>
      <c r="CH35" s="619"/>
      <c r="CI35" s="619"/>
      <c r="CJ35" s="619"/>
      <c r="CK35" s="619"/>
      <c r="CL35" s="619"/>
      <c r="CM35" s="619"/>
      <c r="CN35" s="619"/>
      <c r="CO35" s="619"/>
      <c r="CP35" s="619"/>
      <c r="CQ35" s="620"/>
      <c r="CR35" s="621">
        <v>8210503</v>
      </c>
      <c r="CS35" s="634"/>
      <c r="CT35" s="634"/>
      <c r="CU35" s="634"/>
      <c r="CV35" s="634"/>
      <c r="CW35" s="634"/>
      <c r="CX35" s="634"/>
      <c r="CY35" s="635"/>
      <c r="CZ35" s="624">
        <v>6.1</v>
      </c>
      <c r="DA35" s="636"/>
      <c r="DB35" s="636"/>
      <c r="DC35" s="637"/>
      <c r="DD35" s="627">
        <v>6811154</v>
      </c>
      <c r="DE35" s="634"/>
      <c r="DF35" s="634"/>
      <c r="DG35" s="634"/>
      <c r="DH35" s="634"/>
      <c r="DI35" s="634"/>
      <c r="DJ35" s="634"/>
      <c r="DK35" s="635"/>
      <c r="DL35" s="627">
        <v>2891646</v>
      </c>
      <c r="DM35" s="634"/>
      <c r="DN35" s="634"/>
      <c r="DO35" s="634"/>
      <c r="DP35" s="634"/>
      <c r="DQ35" s="634"/>
      <c r="DR35" s="634"/>
      <c r="DS35" s="634"/>
      <c r="DT35" s="634"/>
      <c r="DU35" s="634"/>
      <c r="DV35" s="635"/>
      <c r="DW35" s="624">
        <v>3.9</v>
      </c>
      <c r="DX35" s="636"/>
      <c r="DY35" s="636"/>
      <c r="DZ35" s="636"/>
      <c r="EA35" s="636"/>
      <c r="EB35" s="636"/>
      <c r="EC35" s="648"/>
    </row>
    <row r="36" spans="2:133" ht="11.25" customHeight="1" x14ac:dyDescent="0.15">
      <c r="B36" s="618" t="s">
        <v>317</v>
      </c>
      <c r="C36" s="619"/>
      <c r="D36" s="619"/>
      <c r="E36" s="619"/>
      <c r="F36" s="619"/>
      <c r="G36" s="619"/>
      <c r="H36" s="619"/>
      <c r="I36" s="619"/>
      <c r="J36" s="619"/>
      <c r="K36" s="619"/>
      <c r="L36" s="619"/>
      <c r="M36" s="619"/>
      <c r="N36" s="619"/>
      <c r="O36" s="619"/>
      <c r="P36" s="619"/>
      <c r="Q36" s="620"/>
      <c r="R36" s="621">
        <v>3339812</v>
      </c>
      <c r="S36" s="622"/>
      <c r="T36" s="622"/>
      <c r="U36" s="622"/>
      <c r="V36" s="622"/>
      <c r="W36" s="622"/>
      <c r="X36" s="622"/>
      <c r="Y36" s="623"/>
      <c r="Z36" s="659">
        <v>2.4</v>
      </c>
      <c r="AA36" s="659"/>
      <c r="AB36" s="659"/>
      <c r="AC36" s="659"/>
      <c r="AD36" s="660" t="s">
        <v>123</v>
      </c>
      <c r="AE36" s="660"/>
      <c r="AF36" s="660"/>
      <c r="AG36" s="660"/>
      <c r="AH36" s="660"/>
      <c r="AI36" s="660"/>
      <c r="AJ36" s="660"/>
      <c r="AK36" s="660"/>
      <c r="AL36" s="624" t="s">
        <v>123</v>
      </c>
      <c r="AM36" s="625"/>
      <c r="AN36" s="625"/>
      <c r="AO36" s="661"/>
      <c r="AP36" s="210"/>
      <c r="AQ36" s="670" t="s">
        <v>318</v>
      </c>
      <c r="AR36" s="671"/>
      <c r="AS36" s="671"/>
      <c r="AT36" s="671"/>
      <c r="AU36" s="671"/>
      <c r="AV36" s="671"/>
      <c r="AW36" s="671"/>
      <c r="AX36" s="671"/>
      <c r="AY36" s="672"/>
      <c r="AZ36" s="673">
        <v>18587370</v>
      </c>
      <c r="BA36" s="674"/>
      <c r="BB36" s="674"/>
      <c r="BC36" s="674"/>
      <c r="BD36" s="674"/>
      <c r="BE36" s="674"/>
      <c r="BF36" s="675"/>
      <c r="BG36" s="676" t="s">
        <v>319</v>
      </c>
      <c r="BH36" s="677"/>
      <c r="BI36" s="677"/>
      <c r="BJ36" s="677"/>
      <c r="BK36" s="677"/>
      <c r="BL36" s="677"/>
      <c r="BM36" s="677"/>
      <c r="BN36" s="677"/>
      <c r="BO36" s="677"/>
      <c r="BP36" s="677"/>
      <c r="BQ36" s="677"/>
      <c r="BR36" s="677"/>
      <c r="BS36" s="677"/>
      <c r="BT36" s="677"/>
      <c r="BU36" s="678"/>
      <c r="BV36" s="673">
        <v>57614</v>
      </c>
      <c r="BW36" s="674"/>
      <c r="BX36" s="674"/>
      <c r="BY36" s="674"/>
      <c r="BZ36" s="674"/>
      <c r="CA36" s="674"/>
      <c r="CB36" s="675"/>
      <c r="CD36" s="618" t="s">
        <v>320</v>
      </c>
      <c r="CE36" s="619"/>
      <c r="CF36" s="619"/>
      <c r="CG36" s="619"/>
      <c r="CH36" s="619"/>
      <c r="CI36" s="619"/>
      <c r="CJ36" s="619"/>
      <c r="CK36" s="619"/>
      <c r="CL36" s="619"/>
      <c r="CM36" s="619"/>
      <c r="CN36" s="619"/>
      <c r="CO36" s="619"/>
      <c r="CP36" s="619"/>
      <c r="CQ36" s="620"/>
      <c r="CR36" s="621">
        <v>14706880</v>
      </c>
      <c r="CS36" s="622"/>
      <c r="CT36" s="622"/>
      <c r="CU36" s="622"/>
      <c r="CV36" s="622"/>
      <c r="CW36" s="622"/>
      <c r="CX36" s="622"/>
      <c r="CY36" s="623"/>
      <c r="CZ36" s="624">
        <v>10.8</v>
      </c>
      <c r="DA36" s="636"/>
      <c r="DB36" s="636"/>
      <c r="DC36" s="637"/>
      <c r="DD36" s="627">
        <v>13933799</v>
      </c>
      <c r="DE36" s="622"/>
      <c r="DF36" s="622"/>
      <c r="DG36" s="622"/>
      <c r="DH36" s="622"/>
      <c r="DI36" s="622"/>
      <c r="DJ36" s="622"/>
      <c r="DK36" s="623"/>
      <c r="DL36" s="627">
        <v>7561579</v>
      </c>
      <c r="DM36" s="622"/>
      <c r="DN36" s="622"/>
      <c r="DO36" s="622"/>
      <c r="DP36" s="622"/>
      <c r="DQ36" s="622"/>
      <c r="DR36" s="622"/>
      <c r="DS36" s="622"/>
      <c r="DT36" s="622"/>
      <c r="DU36" s="622"/>
      <c r="DV36" s="623"/>
      <c r="DW36" s="624">
        <v>10.3</v>
      </c>
      <c r="DX36" s="636"/>
      <c r="DY36" s="636"/>
      <c r="DZ36" s="636"/>
      <c r="EA36" s="636"/>
      <c r="EB36" s="636"/>
      <c r="EC36" s="648"/>
    </row>
    <row r="37" spans="2:133" ht="11.25" customHeight="1" x14ac:dyDescent="0.15">
      <c r="B37" s="618" t="s">
        <v>321</v>
      </c>
      <c r="C37" s="619"/>
      <c r="D37" s="619"/>
      <c r="E37" s="619"/>
      <c r="F37" s="619"/>
      <c r="G37" s="619"/>
      <c r="H37" s="619"/>
      <c r="I37" s="619"/>
      <c r="J37" s="619"/>
      <c r="K37" s="619"/>
      <c r="L37" s="619"/>
      <c r="M37" s="619"/>
      <c r="N37" s="619"/>
      <c r="O37" s="619"/>
      <c r="P37" s="619"/>
      <c r="Q37" s="620"/>
      <c r="R37" s="621">
        <v>2644961</v>
      </c>
      <c r="S37" s="622"/>
      <c r="T37" s="622"/>
      <c r="U37" s="622"/>
      <c r="V37" s="622"/>
      <c r="W37" s="622"/>
      <c r="X37" s="622"/>
      <c r="Y37" s="623"/>
      <c r="Z37" s="659">
        <v>1.9</v>
      </c>
      <c r="AA37" s="659"/>
      <c r="AB37" s="659"/>
      <c r="AC37" s="659"/>
      <c r="AD37" s="660">
        <v>54829</v>
      </c>
      <c r="AE37" s="660"/>
      <c r="AF37" s="660"/>
      <c r="AG37" s="660"/>
      <c r="AH37" s="660"/>
      <c r="AI37" s="660"/>
      <c r="AJ37" s="660"/>
      <c r="AK37" s="660"/>
      <c r="AL37" s="624">
        <v>0.1</v>
      </c>
      <c r="AM37" s="625"/>
      <c r="AN37" s="625"/>
      <c r="AO37" s="661"/>
      <c r="AQ37" s="654" t="s">
        <v>322</v>
      </c>
      <c r="AR37" s="655"/>
      <c r="AS37" s="655"/>
      <c r="AT37" s="655"/>
      <c r="AU37" s="655"/>
      <c r="AV37" s="655"/>
      <c r="AW37" s="655"/>
      <c r="AX37" s="655"/>
      <c r="AY37" s="656"/>
      <c r="AZ37" s="621">
        <v>2830347</v>
      </c>
      <c r="BA37" s="622"/>
      <c r="BB37" s="622"/>
      <c r="BC37" s="622"/>
      <c r="BD37" s="634"/>
      <c r="BE37" s="634"/>
      <c r="BF37" s="657"/>
      <c r="BG37" s="618" t="s">
        <v>323</v>
      </c>
      <c r="BH37" s="619"/>
      <c r="BI37" s="619"/>
      <c r="BJ37" s="619"/>
      <c r="BK37" s="619"/>
      <c r="BL37" s="619"/>
      <c r="BM37" s="619"/>
      <c r="BN37" s="619"/>
      <c r="BO37" s="619"/>
      <c r="BP37" s="619"/>
      <c r="BQ37" s="619"/>
      <c r="BR37" s="619"/>
      <c r="BS37" s="619"/>
      <c r="BT37" s="619"/>
      <c r="BU37" s="620"/>
      <c r="BV37" s="621">
        <v>-452865</v>
      </c>
      <c r="BW37" s="622"/>
      <c r="BX37" s="622"/>
      <c r="BY37" s="622"/>
      <c r="BZ37" s="622"/>
      <c r="CA37" s="622"/>
      <c r="CB37" s="658"/>
      <c r="CD37" s="618" t="s">
        <v>324</v>
      </c>
      <c r="CE37" s="619"/>
      <c r="CF37" s="619"/>
      <c r="CG37" s="619"/>
      <c r="CH37" s="619"/>
      <c r="CI37" s="619"/>
      <c r="CJ37" s="619"/>
      <c r="CK37" s="619"/>
      <c r="CL37" s="619"/>
      <c r="CM37" s="619"/>
      <c r="CN37" s="619"/>
      <c r="CO37" s="619"/>
      <c r="CP37" s="619"/>
      <c r="CQ37" s="620"/>
      <c r="CR37" s="621">
        <v>4695067</v>
      </c>
      <c r="CS37" s="634"/>
      <c r="CT37" s="634"/>
      <c r="CU37" s="634"/>
      <c r="CV37" s="634"/>
      <c r="CW37" s="634"/>
      <c r="CX37" s="634"/>
      <c r="CY37" s="635"/>
      <c r="CZ37" s="624">
        <v>3.5</v>
      </c>
      <c r="DA37" s="636"/>
      <c r="DB37" s="636"/>
      <c r="DC37" s="637"/>
      <c r="DD37" s="627">
        <v>4480776</v>
      </c>
      <c r="DE37" s="634"/>
      <c r="DF37" s="634"/>
      <c r="DG37" s="634"/>
      <c r="DH37" s="634"/>
      <c r="DI37" s="634"/>
      <c r="DJ37" s="634"/>
      <c r="DK37" s="635"/>
      <c r="DL37" s="627">
        <v>4228609</v>
      </c>
      <c r="DM37" s="634"/>
      <c r="DN37" s="634"/>
      <c r="DO37" s="634"/>
      <c r="DP37" s="634"/>
      <c r="DQ37" s="634"/>
      <c r="DR37" s="634"/>
      <c r="DS37" s="634"/>
      <c r="DT37" s="634"/>
      <c r="DU37" s="634"/>
      <c r="DV37" s="635"/>
      <c r="DW37" s="624">
        <v>5.8</v>
      </c>
      <c r="DX37" s="636"/>
      <c r="DY37" s="636"/>
      <c r="DZ37" s="636"/>
      <c r="EA37" s="636"/>
      <c r="EB37" s="636"/>
      <c r="EC37" s="648"/>
    </row>
    <row r="38" spans="2:133" ht="11.25" customHeight="1" x14ac:dyDescent="0.15">
      <c r="B38" s="618" t="s">
        <v>325</v>
      </c>
      <c r="C38" s="619"/>
      <c r="D38" s="619"/>
      <c r="E38" s="619"/>
      <c r="F38" s="619"/>
      <c r="G38" s="619"/>
      <c r="H38" s="619"/>
      <c r="I38" s="619"/>
      <c r="J38" s="619"/>
      <c r="K38" s="619"/>
      <c r="L38" s="619"/>
      <c r="M38" s="619"/>
      <c r="N38" s="619"/>
      <c r="O38" s="619"/>
      <c r="P38" s="619"/>
      <c r="Q38" s="620"/>
      <c r="R38" s="621">
        <v>4440701</v>
      </c>
      <c r="S38" s="622"/>
      <c r="T38" s="622"/>
      <c r="U38" s="622"/>
      <c r="V38" s="622"/>
      <c r="W38" s="622"/>
      <c r="X38" s="622"/>
      <c r="Y38" s="623"/>
      <c r="Z38" s="659">
        <v>3.2</v>
      </c>
      <c r="AA38" s="659"/>
      <c r="AB38" s="659"/>
      <c r="AC38" s="659"/>
      <c r="AD38" s="660" t="s">
        <v>123</v>
      </c>
      <c r="AE38" s="660"/>
      <c r="AF38" s="660"/>
      <c r="AG38" s="660"/>
      <c r="AH38" s="660"/>
      <c r="AI38" s="660"/>
      <c r="AJ38" s="660"/>
      <c r="AK38" s="660"/>
      <c r="AL38" s="624" t="s">
        <v>123</v>
      </c>
      <c r="AM38" s="625"/>
      <c r="AN38" s="625"/>
      <c r="AO38" s="661"/>
      <c r="AQ38" s="654" t="s">
        <v>326</v>
      </c>
      <c r="AR38" s="655"/>
      <c r="AS38" s="655"/>
      <c r="AT38" s="655"/>
      <c r="AU38" s="655"/>
      <c r="AV38" s="655"/>
      <c r="AW38" s="655"/>
      <c r="AX38" s="655"/>
      <c r="AY38" s="656"/>
      <c r="AZ38" s="621">
        <v>2710495</v>
      </c>
      <c r="BA38" s="622"/>
      <c r="BB38" s="622"/>
      <c r="BC38" s="622"/>
      <c r="BD38" s="634"/>
      <c r="BE38" s="634"/>
      <c r="BF38" s="657"/>
      <c r="BG38" s="618" t="s">
        <v>327</v>
      </c>
      <c r="BH38" s="619"/>
      <c r="BI38" s="619"/>
      <c r="BJ38" s="619"/>
      <c r="BK38" s="619"/>
      <c r="BL38" s="619"/>
      <c r="BM38" s="619"/>
      <c r="BN38" s="619"/>
      <c r="BO38" s="619"/>
      <c r="BP38" s="619"/>
      <c r="BQ38" s="619"/>
      <c r="BR38" s="619"/>
      <c r="BS38" s="619"/>
      <c r="BT38" s="619"/>
      <c r="BU38" s="620"/>
      <c r="BV38" s="621">
        <v>34312</v>
      </c>
      <c r="BW38" s="622"/>
      <c r="BX38" s="622"/>
      <c r="BY38" s="622"/>
      <c r="BZ38" s="622"/>
      <c r="CA38" s="622"/>
      <c r="CB38" s="658"/>
      <c r="CD38" s="618" t="s">
        <v>328</v>
      </c>
      <c r="CE38" s="619"/>
      <c r="CF38" s="619"/>
      <c r="CG38" s="619"/>
      <c r="CH38" s="619"/>
      <c r="CI38" s="619"/>
      <c r="CJ38" s="619"/>
      <c r="CK38" s="619"/>
      <c r="CL38" s="619"/>
      <c r="CM38" s="619"/>
      <c r="CN38" s="619"/>
      <c r="CO38" s="619"/>
      <c r="CP38" s="619"/>
      <c r="CQ38" s="620"/>
      <c r="CR38" s="621">
        <v>12026167</v>
      </c>
      <c r="CS38" s="622"/>
      <c r="CT38" s="622"/>
      <c r="CU38" s="622"/>
      <c r="CV38" s="622"/>
      <c r="CW38" s="622"/>
      <c r="CX38" s="622"/>
      <c r="CY38" s="623"/>
      <c r="CZ38" s="624">
        <v>8.9</v>
      </c>
      <c r="DA38" s="636"/>
      <c r="DB38" s="636"/>
      <c r="DC38" s="637"/>
      <c r="DD38" s="627">
        <v>9836952</v>
      </c>
      <c r="DE38" s="622"/>
      <c r="DF38" s="622"/>
      <c r="DG38" s="622"/>
      <c r="DH38" s="622"/>
      <c r="DI38" s="622"/>
      <c r="DJ38" s="622"/>
      <c r="DK38" s="623"/>
      <c r="DL38" s="627">
        <v>9146242</v>
      </c>
      <c r="DM38" s="622"/>
      <c r="DN38" s="622"/>
      <c r="DO38" s="622"/>
      <c r="DP38" s="622"/>
      <c r="DQ38" s="622"/>
      <c r="DR38" s="622"/>
      <c r="DS38" s="622"/>
      <c r="DT38" s="622"/>
      <c r="DU38" s="622"/>
      <c r="DV38" s="623"/>
      <c r="DW38" s="624">
        <v>12.5</v>
      </c>
      <c r="DX38" s="636"/>
      <c r="DY38" s="636"/>
      <c r="DZ38" s="636"/>
      <c r="EA38" s="636"/>
      <c r="EB38" s="636"/>
      <c r="EC38" s="648"/>
    </row>
    <row r="39" spans="2:133" ht="11.25" customHeight="1" x14ac:dyDescent="0.15">
      <c r="B39" s="618" t="s">
        <v>329</v>
      </c>
      <c r="C39" s="619"/>
      <c r="D39" s="619"/>
      <c r="E39" s="619"/>
      <c r="F39" s="619"/>
      <c r="G39" s="619"/>
      <c r="H39" s="619"/>
      <c r="I39" s="619"/>
      <c r="J39" s="619"/>
      <c r="K39" s="619"/>
      <c r="L39" s="619"/>
      <c r="M39" s="619"/>
      <c r="N39" s="619"/>
      <c r="O39" s="619"/>
      <c r="P39" s="619"/>
      <c r="Q39" s="620"/>
      <c r="R39" s="621" t="s">
        <v>123</v>
      </c>
      <c r="S39" s="622"/>
      <c r="T39" s="622"/>
      <c r="U39" s="622"/>
      <c r="V39" s="622"/>
      <c r="W39" s="622"/>
      <c r="X39" s="622"/>
      <c r="Y39" s="623"/>
      <c r="Z39" s="659" t="s">
        <v>123</v>
      </c>
      <c r="AA39" s="659"/>
      <c r="AB39" s="659"/>
      <c r="AC39" s="659"/>
      <c r="AD39" s="660" t="s">
        <v>123</v>
      </c>
      <c r="AE39" s="660"/>
      <c r="AF39" s="660"/>
      <c r="AG39" s="660"/>
      <c r="AH39" s="660"/>
      <c r="AI39" s="660"/>
      <c r="AJ39" s="660"/>
      <c r="AK39" s="660"/>
      <c r="AL39" s="624" t="s">
        <v>123</v>
      </c>
      <c r="AM39" s="625"/>
      <c r="AN39" s="625"/>
      <c r="AO39" s="661"/>
      <c r="AQ39" s="654" t="s">
        <v>330</v>
      </c>
      <c r="AR39" s="655"/>
      <c r="AS39" s="655"/>
      <c r="AT39" s="655"/>
      <c r="AU39" s="655"/>
      <c r="AV39" s="655"/>
      <c r="AW39" s="655"/>
      <c r="AX39" s="655"/>
      <c r="AY39" s="656"/>
      <c r="AZ39" s="621">
        <v>1006825</v>
      </c>
      <c r="BA39" s="622"/>
      <c r="BB39" s="622"/>
      <c r="BC39" s="622"/>
      <c r="BD39" s="634"/>
      <c r="BE39" s="634"/>
      <c r="BF39" s="657"/>
      <c r="BG39" s="618" t="s">
        <v>331</v>
      </c>
      <c r="BH39" s="619"/>
      <c r="BI39" s="619"/>
      <c r="BJ39" s="619"/>
      <c r="BK39" s="619"/>
      <c r="BL39" s="619"/>
      <c r="BM39" s="619"/>
      <c r="BN39" s="619"/>
      <c r="BO39" s="619"/>
      <c r="BP39" s="619"/>
      <c r="BQ39" s="619"/>
      <c r="BR39" s="619"/>
      <c r="BS39" s="619"/>
      <c r="BT39" s="619"/>
      <c r="BU39" s="620"/>
      <c r="BV39" s="621">
        <v>48303</v>
      </c>
      <c r="BW39" s="622"/>
      <c r="BX39" s="622"/>
      <c r="BY39" s="622"/>
      <c r="BZ39" s="622"/>
      <c r="CA39" s="622"/>
      <c r="CB39" s="658"/>
      <c r="CD39" s="618" t="s">
        <v>332</v>
      </c>
      <c r="CE39" s="619"/>
      <c r="CF39" s="619"/>
      <c r="CG39" s="619"/>
      <c r="CH39" s="619"/>
      <c r="CI39" s="619"/>
      <c r="CJ39" s="619"/>
      <c r="CK39" s="619"/>
      <c r="CL39" s="619"/>
      <c r="CM39" s="619"/>
      <c r="CN39" s="619"/>
      <c r="CO39" s="619"/>
      <c r="CP39" s="619"/>
      <c r="CQ39" s="620"/>
      <c r="CR39" s="621">
        <v>2178476</v>
      </c>
      <c r="CS39" s="634"/>
      <c r="CT39" s="634"/>
      <c r="CU39" s="634"/>
      <c r="CV39" s="634"/>
      <c r="CW39" s="634"/>
      <c r="CX39" s="634"/>
      <c r="CY39" s="635"/>
      <c r="CZ39" s="624">
        <v>1.6</v>
      </c>
      <c r="DA39" s="636"/>
      <c r="DB39" s="636"/>
      <c r="DC39" s="637"/>
      <c r="DD39" s="627">
        <v>1287709</v>
      </c>
      <c r="DE39" s="634"/>
      <c r="DF39" s="634"/>
      <c r="DG39" s="634"/>
      <c r="DH39" s="634"/>
      <c r="DI39" s="634"/>
      <c r="DJ39" s="634"/>
      <c r="DK39" s="635"/>
      <c r="DL39" s="627" t="s">
        <v>123</v>
      </c>
      <c r="DM39" s="634"/>
      <c r="DN39" s="634"/>
      <c r="DO39" s="634"/>
      <c r="DP39" s="634"/>
      <c r="DQ39" s="634"/>
      <c r="DR39" s="634"/>
      <c r="DS39" s="634"/>
      <c r="DT39" s="634"/>
      <c r="DU39" s="634"/>
      <c r="DV39" s="635"/>
      <c r="DW39" s="624" t="s">
        <v>123</v>
      </c>
      <c r="DX39" s="636"/>
      <c r="DY39" s="636"/>
      <c r="DZ39" s="636"/>
      <c r="EA39" s="636"/>
      <c r="EB39" s="636"/>
      <c r="EC39" s="648"/>
    </row>
    <row r="40" spans="2:133" ht="11.25" customHeight="1" x14ac:dyDescent="0.15">
      <c r="B40" s="618" t="s">
        <v>333</v>
      </c>
      <c r="C40" s="619"/>
      <c r="D40" s="619"/>
      <c r="E40" s="619"/>
      <c r="F40" s="619"/>
      <c r="G40" s="619"/>
      <c r="H40" s="619"/>
      <c r="I40" s="619"/>
      <c r="J40" s="619"/>
      <c r="K40" s="619"/>
      <c r="L40" s="619"/>
      <c r="M40" s="619"/>
      <c r="N40" s="619"/>
      <c r="O40" s="619"/>
      <c r="P40" s="619"/>
      <c r="Q40" s="620"/>
      <c r="R40" s="621">
        <v>672001</v>
      </c>
      <c r="S40" s="622"/>
      <c r="T40" s="622"/>
      <c r="U40" s="622"/>
      <c r="V40" s="622"/>
      <c r="W40" s="622"/>
      <c r="X40" s="622"/>
      <c r="Y40" s="623"/>
      <c r="Z40" s="659">
        <v>0.5</v>
      </c>
      <c r="AA40" s="659"/>
      <c r="AB40" s="659"/>
      <c r="AC40" s="659"/>
      <c r="AD40" s="660" t="s">
        <v>123</v>
      </c>
      <c r="AE40" s="660"/>
      <c r="AF40" s="660"/>
      <c r="AG40" s="660"/>
      <c r="AH40" s="660"/>
      <c r="AI40" s="660"/>
      <c r="AJ40" s="660"/>
      <c r="AK40" s="660"/>
      <c r="AL40" s="624" t="s">
        <v>123</v>
      </c>
      <c r="AM40" s="625"/>
      <c r="AN40" s="625"/>
      <c r="AO40" s="661"/>
      <c r="AQ40" s="654" t="s">
        <v>334</v>
      </c>
      <c r="AR40" s="655"/>
      <c r="AS40" s="655"/>
      <c r="AT40" s="655"/>
      <c r="AU40" s="655"/>
      <c r="AV40" s="655"/>
      <c r="AW40" s="655"/>
      <c r="AX40" s="655"/>
      <c r="AY40" s="656"/>
      <c r="AZ40" s="621">
        <v>275315</v>
      </c>
      <c r="BA40" s="622"/>
      <c r="BB40" s="622"/>
      <c r="BC40" s="622"/>
      <c r="BD40" s="634"/>
      <c r="BE40" s="634"/>
      <c r="BF40" s="657"/>
      <c r="BG40" s="662" t="s">
        <v>335</v>
      </c>
      <c r="BH40" s="663"/>
      <c r="BI40" s="663"/>
      <c r="BJ40" s="663"/>
      <c r="BK40" s="663"/>
      <c r="BL40" s="211"/>
      <c r="BM40" s="619" t="s">
        <v>336</v>
      </c>
      <c r="BN40" s="619"/>
      <c r="BO40" s="619"/>
      <c r="BP40" s="619"/>
      <c r="BQ40" s="619"/>
      <c r="BR40" s="619"/>
      <c r="BS40" s="619"/>
      <c r="BT40" s="619"/>
      <c r="BU40" s="620"/>
      <c r="BV40" s="621">
        <v>89</v>
      </c>
      <c r="BW40" s="622"/>
      <c r="BX40" s="622"/>
      <c r="BY40" s="622"/>
      <c r="BZ40" s="622"/>
      <c r="CA40" s="622"/>
      <c r="CB40" s="658"/>
      <c r="CD40" s="618" t="s">
        <v>337</v>
      </c>
      <c r="CE40" s="619"/>
      <c r="CF40" s="619"/>
      <c r="CG40" s="619"/>
      <c r="CH40" s="619"/>
      <c r="CI40" s="619"/>
      <c r="CJ40" s="619"/>
      <c r="CK40" s="619"/>
      <c r="CL40" s="619"/>
      <c r="CM40" s="619"/>
      <c r="CN40" s="619"/>
      <c r="CO40" s="619"/>
      <c r="CP40" s="619"/>
      <c r="CQ40" s="620"/>
      <c r="CR40" s="621">
        <v>219064</v>
      </c>
      <c r="CS40" s="622"/>
      <c r="CT40" s="622"/>
      <c r="CU40" s="622"/>
      <c r="CV40" s="622"/>
      <c r="CW40" s="622"/>
      <c r="CX40" s="622"/>
      <c r="CY40" s="623"/>
      <c r="CZ40" s="624">
        <v>0.2</v>
      </c>
      <c r="DA40" s="636"/>
      <c r="DB40" s="636"/>
      <c r="DC40" s="637"/>
      <c r="DD40" s="627" t="s">
        <v>123</v>
      </c>
      <c r="DE40" s="622"/>
      <c r="DF40" s="622"/>
      <c r="DG40" s="622"/>
      <c r="DH40" s="622"/>
      <c r="DI40" s="622"/>
      <c r="DJ40" s="622"/>
      <c r="DK40" s="623"/>
      <c r="DL40" s="627" t="s">
        <v>123</v>
      </c>
      <c r="DM40" s="622"/>
      <c r="DN40" s="622"/>
      <c r="DO40" s="622"/>
      <c r="DP40" s="622"/>
      <c r="DQ40" s="622"/>
      <c r="DR40" s="622"/>
      <c r="DS40" s="622"/>
      <c r="DT40" s="622"/>
      <c r="DU40" s="622"/>
      <c r="DV40" s="623"/>
      <c r="DW40" s="624" t="s">
        <v>123</v>
      </c>
      <c r="DX40" s="636"/>
      <c r="DY40" s="636"/>
      <c r="DZ40" s="636"/>
      <c r="EA40" s="636"/>
      <c r="EB40" s="636"/>
      <c r="EC40" s="648"/>
    </row>
    <row r="41" spans="2:133" ht="11.25" customHeight="1" x14ac:dyDescent="0.15">
      <c r="B41" s="602" t="s">
        <v>338</v>
      </c>
      <c r="C41" s="603"/>
      <c r="D41" s="603"/>
      <c r="E41" s="603"/>
      <c r="F41" s="603"/>
      <c r="G41" s="603"/>
      <c r="H41" s="603"/>
      <c r="I41" s="603"/>
      <c r="J41" s="603"/>
      <c r="K41" s="603"/>
      <c r="L41" s="603"/>
      <c r="M41" s="603"/>
      <c r="N41" s="603"/>
      <c r="O41" s="603"/>
      <c r="P41" s="603"/>
      <c r="Q41" s="604"/>
      <c r="R41" s="605">
        <v>139510142</v>
      </c>
      <c r="S41" s="646"/>
      <c r="T41" s="646"/>
      <c r="U41" s="646"/>
      <c r="V41" s="646"/>
      <c r="W41" s="646"/>
      <c r="X41" s="646"/>
      <c r="Y41" s="649"/>
      <c r="Z41" s="650">
        <v>100</v>
      </c>
      <c r="AA41" s="650"/>
      <c r="AB41" s="650"/>
      <c r="AC41" s="650"/>
      <c r="AD41" s="651">
        <v>72711829</v>
      </c>
      <c r="AE41" s="651"/>
      <c r="AF41" s="651"/>
      <c r="AG41" s="651"/>
      <c r="AH41" s="651"/>
      <c r="AI41" s="651"/>
      <c r="AJ41" s="651"/>
      <c r="AK41" s="651"/>
      <c r="AL41" s="608">
        <v>100</v>
      </c>
      <c r="AM41" s="652"/>
      <c r="AN41" s="652"/>
      <c r="AO41" s="653"/>
      <c r="AQ41" s="654" t="s">
        <v>339</v>
      </c>
      <c r="AR41" s="655"/>
      <c r="AS41" s="655"/>
      <c r="AT41" s="655"/>
      <c r="AU41" s="655"/>
      <c r="AV41" s="655"/>
      <c r="AW41" s="655"/>
      <c r="AX41" s="655"/>
      <c r="AY41" s="656"/>
      <c r="AZ41" s="621">
        <v>2485096</v>
      </c>
      <c r="BA41" s="622"/>
      <c r="BB41" s="622"/>
      <c r="BC41" s="622"/>
      <c r="BD41" s="634"/>
      <c r="BE41" s="634"/>
      <c r="BF41" s="657"/>
      <c r="BG41" s="662"/>
      <c r="BH41" s="663"/>
      <c r="BI41" s="663"/>
      <c r="BJ41" s="663"/>
      <c r="BK41" s="663"/>
      <c r="BL41" s="211"/>
      <c r="BM41" s="619" t="s">
        <v>340</v>
      </c>
      <c r="BN41" s="619"/>
      <c r="BO41" s="619"/>
      <c r="BP41" s="619"/>
      <c r="BQ41" s="619"/>
      <c r="BR41" s="619"/>
      <c r="BS41" s="619"/>
      <c r="BT41" s="619"/>
      <c r="BU41" s="620"/>
      <c r="BV41" s="621">
        <v>1</v>
      </c>
      <c r="BW41" s="622"/>
      <c r="BX41" s="622"/>
      <c r="BY41" s="622"/>
      <c r="BZ41" s="622"/>
      <c r="CA41" s="622"/>
      <c r="CB41" s="658"/>
      <c r="CD41" s="618" t="s">
        <v>341</v>
      </c>
      <c r="CE41" s="619"/>
      <c r="CF41" s="619"/>
      <c r="CG41" s="619"/>
      <c r="CH41" s="619"/>
      <c r="CI41" s="619"/>
      <c r="CJ41" s="619"/>
      <c r="CK41" s="619"/>
      <c r="CL41" s="619"/>
      <c r="CM41" s="619"/>
      <c r="CN41" s="619"/>
      <c r="CO41" s="619"/>
      <c r="CP41" s="619"/>
      <c r="CQ41" s="620"/>
      <c r="CR41" s="621" t="s">
        <v>123</v>
      </c>
      <c r="CS41" s="634"/>
      <c r="CT41" s="634"/>
      <c r="CU41" s="634"/>
      <c r="CV41" s="634"/>
      <c r="CW41" s="634"/>
      <c r="CX41" s="634"/>
      <c r="CY41" s="635"/>
      <c r="CZ41" s="624" t="s">
        <v>123</v>
      </c>
      <c r="DA41" s="636"/>
      <c r="DB41" s="636"/>
      <c r="DC41" s="637"/>
      <c r="DD41" s="627" t="s">
        <v>123</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342</v>
      </c>
      <c r="AR42" s="667"/>
      <c r="AS42" s="667"/>
      <c r="AT42" s="667"/>
      <c r="AU42" s="667"/>
      <c r="AV42" s="667"/>
      <c r="AW42" s="667"/>
      <c r="AX42" s="667"/>
      <c r="AY42" s="668"/>
      <c r="AZ42" s="605">
        <v>9279292</v>
      </c>
      <c r="BA42" s="646"/>
      <c r="BB42" s="646"/>
      <c r="BC42" s="646"/>
      <c r="BD42" s="606"/>
      <c r="BE42" s="606"/>
      <c r="BF42" s="669"/>
      <c r="BG42" s="664"/>
      <c r="BH42" s="665"/>
      <c r="BI42" s="665"/>
      <c r="BJ42" s="665"/>
      <c r="BK42" s="665"/>
      <c r="BL42" s="212"/>
      <c r="BM42" s="603" t="s">
        <v>343</v>
      </c>
      <c r="BN42" s="603"/>
      <c r="BO42" s="603"/>
      <c r="BP42" s="603"/>
      <c r="BQ42" s="603"/>
      <c r="BR42" s="603"/>
      <c r="BS42" s="603"/>
      <c r="BT42" s="603"/>
      <c r="BU42" s="604"/>
      <c r="BV42" s="605">
        <v>382</v>
      </c>
      <c r="BW42" s="646"/>
      <c r="BX42" s="646"/>
      <c r="BY42" s="646"/>
      <c r="BZ42" s="646"/>
      <c r="CA42" s="646"/>
      <c r="CB42" s="647"/>
      <c r="CD42" s="618" t="s">
        <v>344</v>
      </c>
      <c r="CE42" s="619"/>
      <c r="CF42" s="619"/>
      <c r="CG42" s="619"/>
      <c r="CH42" s="619"/>
      <c r="CI42" s="619"/>
      <c r="CJ42" s="619"/>
      <c r="CK42" s="619"/>
      <c r="CL42" s="619"/>
      <c r="CM42" s="619"/>
      <c r="CN42" s="619"/>
      <c r="CO42" s="619"/>
      <c r="CP42" s="619"/>
      <c r="CQ42" s="620"/>
      <c r="CR42" s="621">
        <v>6597009</v>
      </c>
      <c r="CS42" s="634"/>
      <c r="CT42" s="634"/>
      <c r="CU42" s="634"/>
      <c r="CV42" s="634"/>
      <c r="CW42" s="634"/>
      <c r="CX42" s="634"/>
      <c r="CY42" s="635"/>
      <c r="CZ42" s="624">
        <v>4.9000000000000004</v>
      </c>
      <c r="DA42" s="636"/>
      <c r="DB42" s="636"/>
      <c r="DC42" s="637"/>
      <c r="DD42" s="627">
        <v>1499548</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345</v>
      </c>
      <c r="CD43" s="618" t="s">
        <v>346</v>
      </c>
      <c r="CE43" s="619"/>
      <c r="CF43" s="619"/>
      <c r="CG43" s="619"/>
      <c r="CH43" s="619"/>
      <c r="CI43" s="619"/>
      <c r="CJ43" s="619"/>
      <c r="CK43" s="619"/>
      <c r="CL43" s="619"/>
      <c r="CM43" s="619"/>
      <c r="CN43" s="619"/>
      <c r="CO43" s="619"/>
      <c r="CP43" s="619"/>
      <c r="CQ43" s="620"/>
      <c r="CR43" s="621">
        <v>305459</v>
      </c>
      <c r="CS43" s="634"/>
      <c r="CT43" s="634"/>
      <c r="CU43" s="634"/>
      <c r="CV43" s="634"/>
      <c r="CW43" s="634"/>
      <c r="CX43" s="634"/>
      <c r="CY43" s="635"/>
      <c r="CZ43" s="624">
        <v>0.2</v>
      </c>
      <c r="DA43" s="636"/>
      <c r="DB43" s="636"/>
      <c r="DC43" s="637"/>
      <c r="DD43" s="627">
        <v>305172</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347</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295</v>
      </c>
      <c r="CE44" s="641"/>
      <c r="CF44" s="618" t="s">
        <v>348</v>
      </c>
      <c r="CG44" s="619"/>
      <c r="CH44" s="619"/>
      <c r="CI44" s="619"/>
      <c r="CJ44" s="619"/>
      <c r="CK44" s="619"/>
      <c r="CL44" s="619"/>
      <c r="CM44" s="619"/>
      <c r="CN44" s="619"/>
      <c r="CO44" s="619"/>
      <c r="CP44" s="619"/>
      <c r="CQ44" s="620"/>
      <c r="CR44" s="621">
        <v>6597009</v>
      </c>
      <c r="CS44" s="622"/>
      <c r="CT44" s="622"/>
      <c r="CU44" s="622"/>
      <c r="CV44" s="622"/>
      <c r="CW44" s="622"/>
      <c r="CX44" s="622"/>
      <c r="CY44" s="623"/>
      <c r="CZ44" s="624">
        <v>4.9000000000000004</v>
      </c>
      <c r="DA44" s="625"/>
      <c r="DB44" s="625"/>
      <c r="DC44" s="626"/>
      <c r="DD44" s="627">
        <v>1499548</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349</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350</v>
      </c>
      <c r="CG45" s="619"/>
      <c r="CH45" s="619"/>
      <c r="CI45" s="619"/>
      <c r="CJ45" s="619"/>
      <c r="CK45" s="619"/>
      <c r="CL45" s="619"/>
      <c r="CM45" s="619"/>
      <c r="CN45" s="619"/>
      <c r="CO45" s="619"/>
      <c r="CP45" s="619"/>
      <c r="CQ45" s="620"/>
      <c r="CR45" s="621">
        <v>2266153</v>
      </c>
      <c r="CS45" s="634"/>
      <c r="CT45" s="634"/>
      <c r="CU45" s="634"/>
      <c r="CV45" s="634"/>
      <c r="CW45" s="634"/>
      <c r="CX45" s="634"/>
      <c r="CY45" s="635"/>
      <c r="CZ45" s="624">
        <v>1.7</v>
      </c>
      <c r="DA45" s="636"/>
      <c r="DB45" s="636"/>
      <c r="DC45" s="637"/>
      <c r="DD45" s="627">
        <v>107458</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351</v>
      </c>
      <c r="CG46" s="619"/>
      <c r="CH46" s="619"/>
      <c r="CI46" s="619"/>
      <c r="CJ46" s="619"/>
      <c r="CK46" s="619"/>
      <c r="CL46" s="619"/>
      <c r="CM46" s="619"/>
      <c r="CN46" s="619"/>
      <c r="CO46" s="619"/>
      <c r="CP46" s="619"/>
      <c r="CQ46" s="620"/>
      <c r="CR46" s="621">
        <v>3780938</v>
      </c>
      <c r="CS46" s="622"/>
      <c r="CT46" s="622"/>
      <c r="CU46" s="622"/>
      <c r="CV46" s="622"/>
      <c r="CW46" s="622"/>
      <c r="CX46" s="622"/>
      <c r="CY46" s="623"/>
      <c r="CZ46" s="624">
        <v>2.8</v>
      </c>
      <c r="DA46" s="625"/>
      <c r="DB46" s="625"/>
      <c r="DC46" s="626"/>
      <c r="DD46" s="627">
        <v>1344212</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352</v>
      </c>
      <c r="CG47" s="619"/>
      <c r="CH47" s="619"/>
      <c r="CI47" s="619"/>
      <c r="CJ47" s="619"/>
      <c r="CK47" s="619"/>
      <c r="CL47" s="619"/>
      <c r="CM47" s="619"/>
      <c r="CN47" s="619"/>
      <c r="CO47" s="619"/>
      <c r="CP47" s="619"/>
      <c r="CQ47" s="620"/>
      <c r="CR47" s="621" t="s">
        <v>123</v>
      </c>
      <c r="CS47" s="634"/>
      <c r="CT47" s="634"/>
      <c r="CU47" s="634"/>
      <c r="CV47" s="634"/>
      <c r="CW47" s="634"/>
      <c r="CX47" s="634"/>
      <c r="CY47" s="635"/>
      <c r="CZ47" s="624" t="s">
        <v>123</v>
      </c>
      <c r="DA47" s="636"/>
      <c r="DB47" s="636"/>
      <c r="DC47" s="637"/>
      <c r="DD47" s="627" t="s">
        <v>123</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353</v>
      </c>
      <c r="CG48" s="619"/>
      <c r="CH48" s="619"/>
      <c r="CI48" s="619"/>
      <c r="CJ48" s="619"/>
      <c r="CK48" s="619"/>
      <c r="CL48" s="619"/>
      <c r="CM48" s="619"/>
      <c r="CN48" s="619"/>
      <c r="CO48" s="619"/>
      <c r="CP48" s="619"/>
      <c r="CQ48" s="620"/>
      <c r="CR48" s="621" t="s">
        <v>123</v>
      </c>
      <c r="CS48" s="622"/>
      <c r="CT48" s="622"/>
      <c r="CU48" s="622"/>
      <c r="CV48" s="622"/>
      <c r="CW48" s="622"/>
      <c r="CX48" s="622"/>
      <c r="CY48" s="623"/>
      <c r="CZ48" s="624" t="s">
        <v>123</v>
      </c>
      <c r="DA48" s="625"/>
      <c r="DB48" s="625"/>
      <c r="DC48" s="626"/>
      <c r="DD48" s="627" t="s">
        <v>123</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354</v>
      </c>
      <c r="CE49" s="603"/>
      <c r="CF49" s="603"/>
      <c r="CG49" s="603"/>
      <c r="CH49" s="603"/>
      <c r="CI49" s="603"/>
      <c r="CJ49" s="603"/>
      <c r="CK49" s="603"/>
      <c r="CL49" s="603"/>
      <c r="CM49" s="603"/>
      <c r="CN49" s="603"/>
      <c r="CO49" s="603"/>
      <c r="CP49" s="603"/>
      <c r="CQ49" s="604"/>
      <c r="CR49" s="605">
        <v>135601470</v>
      </c>
      <c r="CS49" s="606"/>
      <c r="CT49" s="606"/>
      <c r="CU49" s="606"/>
      <c r="CV49" s="606"/>
      <c r="CW49" s="606"/>
      <c r="CX49" s="606"/>
      <c r="CY49" s="607"/>
      <c r="CZ49" s="608">
        <v>100</v>
      </c>
      <c r="DA49" s="609"/>
      <c r="DB49" s="609"/>
      <c r="DC49" s="610"/>
      <c r="DD49" s="611">
        <v>89019942</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h7fe54MVMhVrMgluD/gHcnTFR+A3JHykWqbXWikmK6NhfcTRYr4OSgQ9Zzr0oG7+02ikowPIMGEKrx9AHL1btw==" saltValue="1st4lHFpGcRJJBBk/ogTd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abSelected="1" zoomScale="55" zoomScaleNormal="55" zoomScaleSheetLayoutView="70" workbookViewId="0">
      <selection activeCell="B7" sqref="B7:P7"/>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355</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356</v>
      </c>
      <c r="DK2" s="1092"/>
      <c r="DL2" s="1092"/>
      <c r="DM2" s="1092"/>
      <c r="DN2" s="1092"/>
      <c r="DO2" s="1093"/>
      <c r="DP2" s="216"/>
      <c r="DQ2" s="1091" t="s">
        <v>357</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358</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359</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360</v>
      </c>
      <c r="B5" s="996"/>
      <c r="C5" s="996"/>
      <c r="D5" s="996"/>
      <c r="E5" s="996"/>
      <c r="F5" s="996"/>
      <c r="G5" s="996"/>
      <c r="H5" s="996"/>
      <c r="I5" s="996"/>
      <c r="J5" s="996"/>
      <c r="K5" s="996"/>
      <c r="L5" s="996"/>
      <c r="M5" s="996"/>
      <c r="N5" s="996"/>
      <c r="O5" s="996"/>
      <c r="P5" s="997"/>
      <c r="Q5" s="1001" t="s">
        <v>361</v>
      </c>
      <c r="R5" s="1002"/>
      <c r="S5" s="1002"/>
      <c r="T5" s="1002"/>
      <c r="U5" s="1003"/>
      <c r="V5" s="1001" t="s">
        <v>362</v>
      </c>
      <c r="W5" s="1002"/>
      <c r="X5" s="1002"/>
      <c r="Y5" s="1002"/>
      <c r="Z5" s="1003"/>
      <c r="AA5" s="1001" t="s">
        <v>363</v>
      </c>
      <c r="AB5" s="1002"/>
      <c r="AC5" s="1002"/>
      <c r="AD5" s="1002"/>
      <c r="AE5" s="1002"/>
      <c r="AF5" s="1094" t="s">
        <v>364</v>
      </c>
      <c r="AG5" s="1002"/>
      <c r="AH5" s="1002"/>
      <c r="AI5" s="1002"/>
      <c r="AJ5" s="1015"/>
      <c r="AK5" s="1002" t="s">
        <v>365</v>
      </c>
      <c r="AL5" s="1002"/>
      <c r="AM5" s="1002"/>
      <c r="AN5" s="1002"/>
      <c r="AO5" s="1003"/>
      <c r="AP5" s="1001" t="s">
        <v>366</v>
      </c>
      <c r="AQ5" s="1002"/>
      <c r="AR5" s="1002"/>
      <c r="AS5" s="1002"/>
      <c r="AT5" s="1003"/>
      <c r="AU5" s="1001" t="s">
        <v>367</v>
      </c>
      <c r="AV5" s="1002"/>
      <c r="AW5" s="1002"/>
      <c r="AX5" s="1002"/>
      <c r="AY5" s="1015"/>
      <c r="AZ5" s="220"/>
      <c r="BA5" s="220"/>
      <c r="BB5" s="220"/>
      <c r="BC5" s="220"/>
      <c r="BD5" s="220"/>
      <c r="BE5" s="221"/>
      <c r="BF5" s="221"/>
      <c r="BG5" s="221"/>
      <c r="BH5" s="221"/>
      <c r="BI5" s="221"/>
      <c r="BJ5" s="221"/>
      <c r="BK5" s="221"/>
      <c r="BL5" s="221"/>
      <c r="BM5" s="221"/>
      <c r="BN5" s="221"/>
      <c r="BO5" s="221"/>
      <c r="BP5" s="221"/>
      <c r="BQ5" s="995" t="s">
        <v>368</v>
      </c>
      <c r="BR5" s="996"/>
      <c r="BS5" s="996"/>
      <c r="BT5" s="996"/>
      <c r="BU5" s="996"/>
      <c r="BV5" s="996"/>
      <c r="BW5" s="996"/>
      <c r="BX5" s="996"/>
      <c r="BY5" s="996"/>
      <c r="BZ5" s="996"/>
      <c r="CA5" s="996"/>
      <c r="CB5" s="996"/>
      <c r="CC5" s="996"/>
      <c r="CD5" s="996"/>
      <c r="CE5" s="996"/>
      <c r="CF5" s="996"/>
      <c r="CG5" s="997"/>
      <c r="CH5" s="1001" t="s">
        <v>369</v>
      </c>
      <c r="CI5" s="1002"/>
      <c r="CJ5" s="1002"/>
      <c r="CK5" s="1002"/>
      <c r="CL5" s="1003"/>
      <c r="CM5" s="1001" t="s">
        <v>370</v>
      </c>
      <c r="CN5" s="1002"/>
      <c r="CO5" s="1002"/>
      <c r="CP5" s="1002"/>
      <c r="CQ5" s="1003"/>
      <c r="CR5" s="1001" t="s">
        <v>371</v>
      </c>
      <c r="CS5" s="1002"/>
      <c r="CT5" s="1002"/>
      <c r="CU5" s="1002"/>
      <c r="CV5" s="1003"/>
      <c r="CW5" s="1001" t="s">
        <v>372</v>
      </c>
      <c r="CX5" s="1002"/>
      <c r="CY5" s="1002"/>
      <c r="CZ5" s="1002"/>
      <c r="DA5" s="1003"/>
      <c r="DB5" s="1001" t="s">
        <v>373</v>
      </c>
      <c r="DC5" s="1002"/>
      <c r="DD5" s="1002"/>
      <c r="DE5" s="1002"/>
      <c r="DF5" s="1003"/>
      <c r="DG5" s="1084" t="s">
        <v>374</v>
      </c>
      <c r="DH5" s="1085"/>
      <c r="DI5" s="1085"/>
      <c r="DJ5" s="1085"/>
      <c r="DK5" s="1086"/>
      <c r="DL5" s="1084" t="s">
        <v>375</v>
      </c>
      <c r="DM5" s="1085"/>
      <c r="DN5" s="1085"/>
      <c r="DO5" s="1085"/>
      <c r="DP5" s="1086"/>
      <c r="DQ5" s="1001" t="s">
        <v>376</v>
      </c>
      <c r="DR5" s="1002"/>
      <c r="DS5" s="1002"/>
      <c r="DT5" s="1002"/>
      <c r="DU5" s="1003"/>
      <c r="DV5" s="1001" t="s">
        <v>367</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377</v>
      </c>
      <c r="C7" s="1048"/>
      <c r="D7" s="1048"/>
      <c r="E7" s="1048"/>
      <c r="F7" s="1048"/>
      <c r="G7" s="1048"/>
      <c r="H7" s="1048"/>
      <c r="I7" s="1048"/>
      <c r="J7" s="1048"/>
      <c r="K7" s="1048"/>
      <c r="L7" s="1048"/>
      <c r="M7" s="1048"/>
      <c r="N7" s="1048"/>
      <c r="O7" s="1048"/>
      <c r="P7" s="1049"/>
      <c r="Q7" s="1102">
        <v>142517</v>
      </c>
      <c r="R7" s="1103"/>
      <c r="S7" s="1103"/>
      <c r="T7" s="1103"/>
      <c r="U7" s="1103"/>
      <c r="V7" s="1103">
        <v>138679</v>
      </c>
      <c r="W7" s="1103"/>
      <c r="X7" s="1103"/>
      <c r="Y7" s="1103"/>
      <c r="Z7" s="1103"/>
      <c r="AA7" s="1103">
        <v>3838</v>
      </c>
      <c r="AB7" s="1103"/>
      <c r="AC7" s="1103"/>
      <c r="AD7" s="1103"/>
      <c r="AE7" s="1104"/>
      <c r="AF7" s="1105">
        <v>3652</v>
      </c>
      <c r="AG7" s="1106"/>
      <c r="AH7" s="1106"/>
      <c r="AI7" s="1106"/>
      <c r="AJ7" s="1107"/>
      <c r="AK7" s="1108">
        <v>6234</v>
      </c>
      <c r="AL7" s="1109"/>
      <c r="AM7" s="1109"/>
      <c r="AN7" s="1109"/>
      <c r="AO7" s="1109"/>
      <c r="AP7" s="1109">
        <v>112319</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t="s">
        <v>569</v>
      </c>
      <c r="BT7" s="1100"/>
      <c r="BU7" s="1100"/>
      <c r="BV7" s="1100"/>
      <c r="BW7" s="1100"/>
      <c r="BX7" s="1100"/>
      <c r="BY7" s="1100"/>
      <c r="BZ7" s="1100"/>
      <c r="CA7" s="1100"/>
      <c r="CB7" s="1100"/>
      <c r="CC7" s="1100"/>
      <c r="CD7" s="1100"/>
      <c r="CE7" s="1100"/>
      <c r="CF7" s="1100"/>
      <c r="CG7" s="1112"/>
      <c r="CH7" s="1096">
        <v>12</v>
      </c>
      <c r="CI7" s="1097"/>
      <c r="CJ7" s="1097"/>
      <c r="CK7" s="1097"/>
      <c r="CL7" s="1098"/>
      <c r="CM7" s="1096">
        <v>64</v>
      </c>
      <c r="CN7" s="1097"/>
      <c r="CO7" s="1097"/>
      <c r="CP7" s="1097"/>
      <c r="CQ7" s="1098"/>
      <c r="CR7" s="1096">
        <v>5</v>
      </c>
      <c r="CS7" s="1097"/>
      <c r="CT7" s="1097"/>
      <c r="CU7" s="1097"/>
      <c r="CV7" s="1098"/>
      <c r="CW7" s="1096">
        <v>545</v>
      </c>
      <c r="CX7" s="1097"/>
      <c r="CY7" s="1097"/>
      <c r="CZ7" s="1097"/>
      <c r="DA7" s="1098"/>
      <c r="DB7" s="1096"/>
      <c r="DC7" s="1097"/>
      <c r="DD7" s="1097"/>
      <c r="DE7" s="1097"/>
      <c r="DF7" s="1098"/>
      <c r="DG7" s="1096"/>
      <c r="DH7" s="1097"/>
      <c r="DI7" s="1097"/>
      <c r="DJ7" s="1097"/>
      <c r="DK7" s="1098"/>
      <c r="DL7" s="1096"/>
      <c r="DM7" s="1097"/>
      <c r="DN7" s="1097"/>
      <c r="DO7" s="1097"/>
      <c r="DP7" s="1098"/>
      <c r="DQ7" s="1096"/>
      <c r="DR7" s="1097"/>
      <c r="DS7" s="1097"/>
      <c r="DT7" s="1097"/>
      <c r="DU7" s="1098"/>
      <c r="DV7" s="1099"/>
      <c r="DW7" s="1100"/>
      <c r="DX7" s="1100"/>
      <c r="DY7" s="1100"/>
      <c r="DZ7" s="1101"/>
      <c r="EA7" s="222"/>
    </row>
    <row r="8" spans="1:131" s="223" customFormat="1" ht="26.25" customHeight="1" x14ac:dyDescent="0.15">
      <c r="A8" s="226">
        <v>2</v>
      </c>
      <c r="B8" s="1030" t="s">
        <v>378</v>
      </c>
      <c r="C8" s="1031"/>
      <c r="D8" s="1031"/>
      <c r="E8" s="1031"/>
      <c r="F8" s="1031"/>
      <c r="G8" s="1031"/>
      <c r="H8" s="1031"/>
      <c r="I8" s="1031"/>
      <c r="J8" s="1031"/>
      <c r="K8" s="1031"/>
      <c r="L8" s="1031"/>
      <c r="M8" s="1031"/>
      <c r="N8" s="1031"/>
      <c r="O8" s="1031"/>
      <c r="P8" s="1032"/>
      <c r="Q8" s="1038">
        <v>178</v>
      </c>
      <c r="R8" s="1039"/>
      <c r="S8" s="1039"/>
      <c r="T8" s="1039"/>
      <c r="U8" s="1039"/>
      <c r="V8" s="1039">
        <v>107</v>
      </c>
      <c r="W8" s="1039"/>
      <c r="X8" s="1039"/>
      <c r="Y8" s="1039"/>
      <c r="Z8" s="1039"/>
      <c r="AA8" s="1039">
        <v>71</v>
      </c>
      <c r="AB8" s="1039"/>
      <c r="AC8" s="1039"/>
      <c r="AD8" s="1039"/>
      <c r="AE8" s="1040"/>
      <c r="AF8" s="1035">
        <v>-27</v>
      </c>
      <c r="AG8" s="1036"/>
      <c r="AH8" s="1036"/>
      <c r="AI8" s="1036"/>
      <c r="AJ8" s="1037"/>
      <c r="AK8" s="1080" t="s">
        <v>496</v>
      </c>
      <c r="AL8" s="1081"/>
      <c r="AM8" s="1081"/>
      <c r="AN8" s="1081"/>
      <c r="AO8" s="1081"/>
      <c r="AP8" s="1081" t="s">
        <v>496</v>
      </c>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t="s">
        <v>570</v>
      </c>
      <c r="BT8" s="993"/>
      <c r="BU8" s="993"/>
      <c r="BV8" s="993"/>
      <c r="BW8" s="993"/>
      <c r="BX8" s="993"/>
      <c r="BY8" s="993"/>
      <c r="BZ8" s="993"/>
      <c r="CA8" s="993"/>
      <c r="CB8" s="993"/>
      <c r="CC8" s="993"/>
      <c r="CD8" s="993"/>
      <c r="CE8" s="993"/>
      <c r="CF8" s="993"/>
      <c r="CG8" s="1014"/>
      <c r="CH8" s="989">
        <v>9</v>
      </c>
      <c r="CI8" s="990"/>
      <c r="CJ8" s="990"/>
      <c r="CK8" s="990"/>
      <c r="CL8" s="991"/>
      <c r="CM8" s="989">
        <v>142</v>
      </c>
      <c r="CN8" s="990"/>
      <c r="CO8" s="990"/>
      <c r="CP8" s="990"/>
      <c r="CQ8" s="991"/>
      <c r="CR8" s="989">
        <v>30</v>
      </c>
      <c r="CS8" s="990"/>
      <c r="CT8" s="990"/>
      <c r="CU8" s="990"/>
      <c r="CV8" s="991"/>
      <c r="CW8" s="989">
        <v>43</v>
      </c>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t="s">
        <v>571</v>
      </c>
      <c r="BT9" s="993"/>
      <c r="BU9" s="993"/>
      <c r="BV9" s="993"/>
      <c r="BW9" s="993"/>
      <c r="BX9" s="993"/>
      <c r="BY9" s="993"/>
      <c r="BZ9" s="993"/>
      <c r="CA9" s="993"/>
      <c r="CB9" s="993"/>
      <c r="CC9" s="993"/>
      <c r="CD9" s="993"/>
      <c r="CE9" s="993"/>
      <c r="CF9" s="993"/>
      <c r="CG9" s="1014"/>
      <c r="CH9" s="989">
        <v>-17</v>
      </c>
      <c r="CI9" s="990"/>
      <c r="CJ9" s="990"/>
      <c r="CK9" s="990"/>
      <c r="CL9" s="991"/>
      <c r="CM9" s="989">
        <v>2276</v>
      </c>
      <c r="CN9" s="990"/>
      <c r="CO9" s="990"/>
      <c r="CP9" s="990"/>
      <c r="CQ9" s="991"/>
      <c r="CR9" s="989">
        <v>1000</v>
      </c>
      <c r="CS9" s="990"/>
      <c r="CT9" s="990"/>
      <c r="CU9" s="990"/>
      <c r="CV9" s="991"/>
      <c r="CW9" s="989">
        <v>0</v>
      </c>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t="s">
        <v>572</v>
      </c>
      <c r="BT10" s="993"/>
      <c r="BU10" s="993"/>
      <c r="BV10" s="993"/>
      <c r="BW10" s="993"/>
      <c r="BX10" s="993"/>
      <c r="BY10" s="993"/>
      <c r="BZ10" s="993"/>
      <c r="CA10" s="993"/>
      <c r="CB10" s="993"/>
      <c r="CC10" s="993"/>
      <c r="CD10" s="993"/>
      <c r="CE10" s="993"/>
      <c r="CF10" s="993"/>
      <c r="CG10" s="1014"/>
      <c r="CH10" s="989">
        <v>-28</v>
      </c>
      <c r="CI10" s="990"/>
      <c r="CJ10" s="990"/>
      <c r="CK10" s="990"/>
      <c r="CL10" s="991"/>
      <c r="CM10" s="989">
        <v>5841</v>
      </c>
      <c r="CN10" s="990"/>
      <c r="CO10" s="990"/>
      <c r="CP10" s="990"/>
      <c r="CQ10" s="991"/>
      <c r="CR10" s="989">
        <v>6396</v>
      </c>
      <c r="CS10" s="990"/>
      <c r="CT10" s="990"/>
      <c r="CU10" s="990"/>
      <c r="CV10" s="991"/>
      <c r="CW10" s="989">
        <v>536</v>
      </c>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379</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380</v>
      </c>
      <c r="B23" s="937" t="s">
        <v>381</v>
      </c>
      <c r="C23" s="938"/>
      <c r="D23" s="938"/>
      <c r="E23" s="938"/>
      <c r="F23" s="938"/>
      <c r="G23" s="938"/>
      <c r="H23" s="938"/>
      <c r="I23" s="938"/>
      <c r="J23" s="938"/>
      <c r="K23" s="938"/>
      <c r="L23" s="938"/>
      <c r="M23" s="938"/>
      <c r="N23" s="938"/>
      <c r="O23" s="938"/>
      <c r="P23" s="948"/>
      <c r="Q23" s="1067">
        <v>139510</v>
      </c>
      <c r="R23" s="1061"/>
      <c r="S23" s="1061"/>
      <c r="T23" s="1061"/>
      <c r="U23" s="1061"/>
      <c r="V23" s="1061">
        <v>135601</v>
      </c>
      <c r="W23" s="1061"/>
      <c r="X23" s="1061"/>
      <c r="Y23" s="1061"/>
      <c r="Z23" s="1061"/>
      <c r="AA23" s="1061">
        <v>3909</v>
      </c>
      <c r="AB23" s="1061"/>
      <c r="AC23" s="1061"/>
      <c r="AD23" s="1061"/>
      <c r="AE23" s="1068"/>
      <c r="AF23" s="1069">
        <v>3625</v>
      </c>
      <c r="AG23" s="1061"/>
      <c r="AH23" s="1061"/>
      <c r="AI23" s="1061"/>
      <c r="AJ23" s="1070"/>
      <c r="AK23" s="1071"/>
      <c r="AL23" s="1072"/>
      <c r="AM23" s="1072"/>
      <c r="AN23" s="1072"/>
      <c r="AO23" s="1072"/>
      <c r="AP23" s="1061">
        <v>112319</v>
      </c>
      <c r="AQ23" s="1061"/>
      <c r="AR23" s="1061"/>
      <c r="AS23" s="1061"/>
      <c r="AT23" s="1061"/>
      <c r="AU23" s="1062"/>
      <c r="AV23" s="1062"/>
      <c r="AW23" s="1062"/>
      <c r="AX23" s="1062"/>
      <c r="AY23" s="1063"/>
      <c r="AZ23" s="1064" t="s">
        <v>123</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382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383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360</v>
      </c>
      <c r="B26" s="996"/>
      <c r="C26" s="996"/>
      <c r="D26" s="996"/>
      <c r="E26" s="996"/>
      <c r="F26" s="996"/>
      <c r="G26" s="996"/>
      <c r="H26" s="996"/>
      <c r="I26" s="996"/>
      <c r="J26" s="996"/>
      <c r="K26" s="996"/>
      <c r="L26" s="996"/>
      <c r="M26" s="996"/>
      <c r="N26" s="996"/>
      <c r="O26" s="996"/>
      <c r="P26" s="997"/>
      <c r="Q26" s="1001" t="s">
        <v>384</v>
      </c>
      <c r="R26" s="1002"/>
      <c r="S26" s="1002"/>
      <c r="T26" s="1002"/>
      <c r="U26" s="1003"/>
      <c r="V26" s="1001" t="s">
        <v>385</v>
      </c>
      <c r="W26" s="1002"/>
      <c r="X26" s="1002"/>
      <c r="Y26" s="1002"/>
      <c r="Z26" s="1003"/>
      <c r="AA26" s="1001" t="s">
        <v>386</v>
      </c>
      <c r="AB26" s="1002"/>
      <c r="AC26" s="1002"/>
      <c r="AD26" s="1002"/>
      <c r="AE26" s="1002"/>
      <c r="AF26" s="1055" t="s">
        <v>387</v>
      </c>
      <c r="AG26" s="1008"/>
      <c r="AH26" s="1008"/>
      <c r="AI26" s="1008"/>
      <c r="AJ26" s="1056"/>
      <c r="AK26" s="1002" t="s">
        <v>388</v>
      </c>
      <c r="AL26" s="1002"/>
      <c r="AM26" s="1002"/>
      <c r="AN26" s="1002"/>
      <c r="AO26" s="1003"/>
      <c r="AP26" s="1001" t="s">
        <v>389</v>
      </c>
      <c r="AQ26" s="1002"/>
      <c r="AR26" s="1002"/>
      <c r="AS26" s="1002"/>
      <c r="AT26" s="1003"/>
      <c r="AU26" s="1001" t="s">
        <v>390</v>
      </c>
      <c r="AV26" s="1002"/>
      <c r="AW26" s="1002"/>
      <c r="AX26" s="1002"/>
      <c r="AY26" s="1003"/>
      <c r="AZ26" s="1001" t="s">
        <v>391</v>
      </c>
      <c r="BA26" s="1002"/>
      <c r="BB26" s="1002"/>
      <c r="BC26" s="1002"/>
      <c r="BD26" s="1003"/>
      <c r="BE26" s="1001" t="s">
        <v>367</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392</v>
      </c>
      <c r="C28" s="1048"/>
      <c r="D28" s="1048"/>
      <c r="E28" s="1048"/>
      <c r="F28" s="1048"/>
      <c r="G28" s="1048"/>
      <c r="H28" s="1048"/>
      <c r="I28" s="1048"/>
      <c r="J28" s="1048"/>
      <c r="K28" s="1048"/>
      <c r="L28" s="1048"/>
      <c r="M28" s="1048"/>
      <c r="N28" s="1048"/>
      <c r="O28" s="1048"/>
      <c r="P28" s="1049"/>
      <c r="Q28" s="1050">
        <v>30742</v>
      </c>
      <c r="R28" s="1051"/>
      <c r="S28" s="1051"/>
      <c r="T28" s="1051"/>
      <c r="U28" s="1051"/>
      <c r="V28" s="1051">
        <v>30723</v>
      </c>
      <c r="W28" s="1051"/>
      <c r="X28" s="1051"/>
      <c r="Y28" s="1051"/>
      <c r="Z28" s="1051"/>
      <c r="AA28" s="1051">
        <v>19</v>
      </c>
      <c r="AB28" s="1051"/>
      <c r="AC28" s="1051"/>
      <c r="AD28" s="1051"/>
      <c r="AE28" s="1052"/>
      <c r="AF28" s="1053">
        <v>19</v>
      </c>
      <c r="AG28" s="1051"/>
      <c r="AH28" s="1051"/>
      <c r="AI28" s="1051"/>
      <c r="AJ28" s="1054"/>
      <c r="AK28" s="1042">
        <v>0</v>
      </c>
      <c r="AL28" s="1043"/>
      <c r="AM28" s="1043"/>
      <c r="AN28" s="1043"/>
      <c r="AO28" s="1043"/>
      <c r="AP28" s="1043" t="s">
        <v>496</v>
      </c>
      <c r="AQ28" s="1043"/>
      <c r="AR28" s="1043"/>
      <c r="AS28" s="1043"/>
      <c r="AT28" s="1043"/>
      <c r="AU28" s="1043" t="s">
        <v>496</v>
      </c>
      <c r="AV28" s="1043"/>
      <c r="AW28" s="1043"/>
      <c r="AX28" s="1043"/>
      <c r="AY28" s="1043"/>
      <c r="AZ28" s="1044" t="s">
        <v>496</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393</v>
      </c>
      <c r="C29" s="1031"/>
      <c r="D29" s="1031"/>
      <c r="E29" s="1031"/>
      <c r="F29" s="1031"/>
      <c r="G29" s="1031"/>
      <c r="H29" s="1031"/>
      <c r="I29" s="1031"/>
      <c r="J29" s="1031"/>
      <c r="K29" s="1031"/>
      <c r="L29" s="1031"/>
      <c r="M29" s="1031"/>
      <c r="N29" s="1031"/>
      <c r="O29" s="1031"/>
      <c r="P29" s="1032"/>
      <c r="Q29" s="1038">
        <v>26188</v>
      </c>
      <c r="R29" s="1039"/>
      <c r="S29" s="1039"/>
      <c r="T29" s="1039"/>
      <c r="U29" s="1039"/>
      <c r="V29" s="1039">
        <v>26131</v>
      </c>
      <c r="W29" s="1039"/>
      <c r="X29" s="1039"/>
      <c r="Y29" s="1039"/>
      <c r="Z29" s="1039"/>
      <c r="AA29" s="1039">
        <v>58</v>
      </c>
      <c r="AB29" s="1039"/>
      <c r="AC29" s="1039"/>
      <c r="AD29" s="1039"/>
      <c r="AE29" s="1040"/>
      <c r="AF29" s="1035">
        <v>58</v>
      </c>
      <c r="AG29" s="1036"/>
      <c r="AH29" s="1036"/>
      <c r="AI29" s="1036"/>
      <c r="AJ29" s="1037"/>
      <c r="AK29" s="980">
        <v>2485</v>
      </c>
      <c r="AL29" s="971"/>
      <c r="AM29" s="971"/>
      <c r="AN29" s="971"/>
      <c r="AO29" s="971"/>
      <c r="AP29" s="971" t="s">
        <v>496</v>
      </c>
      <c r="AQ29" s="971"/>
      <c r="AR29" s="971"/>
      <c r="AS29" s="971"/>
      <c r="AT29" s="971"/>
      <c r="AU29" s="971" t="s">
        <v>496</v>
      </c>
      <c r="AV29" s="971"/>
      <c r="AW29" s="971"/>
      <c r="AX29" s="971"/>
      <c r="AY29" s="971"/>
      <c r="AZ29" s="1041" t="s">
        <v>496</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394</v>
      </c>
      <c r="C30" s="1031"/>
      <c r="D30" s="1031"/>
      <c r="E30" s="1031"/>
      <c r="F30" s="1031"/>
      <c r="G30" s="1031"/>
      <c r="H30" s="1031"/>
      <c r="I30" s="1031"/>
      <c r="J30" s="1031"/>
      <c r="K30" s="1031"/>
      <c r="L30" s="1031"/>
      <c r="M30" s="1031"/>
      <c r="N30" s="1031"/>
      <c r="O30" s="1031"/>
      <c r="P30" s="1032"/>
      <c r="Q30" s="1038">
        <v>32551</v>
      </c>
      <c r="R30" s="1039"/>
      <c r="S30" s="1039"/>
      <c r="T30" s="1039"/>
      <c r="U30" s="1039"/>
      <c r="V30" s="1039">
        <v>31915</v>
      </c>
      <c r="W30" s="1039"/>
      <c r="X30" s="1039"/>
      <c r="Y30" s="1039"/>
      <c r="Z30" s="1039"/>
      <c r="AA30" s="1039">
        <v>636</v>
      </c>
      <c r="AB30" s="1039"/>
      <c r="AC30" s="1039"/>
      <c r="AD30" s="1039"/>
      <c r="AE30" s="1040"/>
      <c r="AF30" s="1035">
        <v>636</v>
      </c>
      <c r="AG30" s="1036"/>
      <c r="AH30" s="1036"/>
      <c r="AI30" s="1036"/>
      <c r="AJ30" s="1037"/>
      <c r="AK30" s="980">
        <v>4821</v>
      </c>
      <c r="AL30" s="971"/>
      <c r="AM30" s="971"/>
      <c r="AN30" s="971"/>
      <c r="AO30" s="971"/>
      <c r="AP30" s="971" t="s">
        <v>496</v>
      </c>
      <c r="AQ30" s="971"/>
      <c r="AR30" s="971"/>
      <c r="AS30" s="971"/>
      <c r="AT30" s="971"/>
      <c r="AU30" s="971" t="s">
        <v>496</v>
      </c>
      <c r="AV30" s="971"/>
      <c r="AW30" s="971"/>
      <c r="AX30" s="971"/>
      <c r="AY30" s="971"/>
      <c r="AZ30" s="1041" t="s">
        <v>496</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395</v>
      </c>
      <c r="C31" s="1031"/>
      <c r="D31" s="1031"/>
      <c r="E31" s="1031"/>
      <c r="F31" s="1031"/>
      <c r="G31" s="1031"/>
      <c r="H31" s="1031"/>
      <c r="I31" s="1031"/>
      <c r="J31" s="1031"/>
      <c r="K31" s="1031"/>
      <c r="L31" s="1031"/>
      <c r="M31" s="1031"/>
      <c r="N31" s="1031"/>
      <c r="O31" s="1031"/>
      <c r="P31" s="1032"/>
      <c r="Q31" s="1038">
        <v>4304</v>
      </c>
      <c r="R31" s="1039"/>
      <c r="S31" s="1039"/>
      <c r="T31" s="1039"/>
      <c r="U31" s="1039"/>
      <c r="V31" s="1039">
        <v>4191</v>
      </c>
      <c r="W31" s="1039"/>
      <c r="X31" s="1039"/>
      <c r="Y31" s="1039"/>
      <c r="Z31" s="1039"/>
      <c r="AA31" s="1039">
        <v>113</v>
      </c>
      <c r="AB31" s="1039"/>
      <c r="AC31" s="1039"/>
      <c r="AD31" s="1039"/>
      <c r="AE31" s="1040"/>
      <c r="AF31" s="1035">
        <v>113</v>
      </c>
      <c r="AG31" s="1036"/>
      <c r="AH31" s="1036"/>
      <c r="AI31" s="1036"/>
      <c r="AJ31" s="1037"/>
      <c r="AK31" s="980">
        <v>4294</v>
      </c>
      <c r="AL31" s="971"/>
      <c r="AM31" s="971"/>
      <c r="AN31" s="971"/>
      <c r="AO31" s="971"/>
      <c r="AP31" s="971" t="s">
        <v>496</v>
      </c>
      <c r="AQ31" s="971"/>
      <c r="AR31" s="971"/>
      <c r="AS31" s="971"/>
      <c r="AT31" s="971"/>
      <c r="AU31" s="971" t="s">
        <v>496</v>
      </c>
      <c r="AV31" s="971"/>
      <c r="AW31" s="971"/>
      <c r="AX31" s="971"/>
      <c r="AY31" s="971"/>
      <c r="AZ31" s="1041" t="s">
        <v>496</v>
      </c>
      <c r="BA31" s="1041"/>
      <c r="BB31" s="1041"/>
      <c r="BC31" s="1041"/>
      <c r="BD31" s="1041"/>
      <c r="BE31" s="972"/>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396</v>
      </c>
      <c r="C32" s="1031"/>
      <c r="D32" s="1031"/>
      <c r="E32" s="1031"/>
      <c r="F32" s="1031"/>
      <c r="G32" s="1031"/>
      <c r="H32" s="1031"/>
      <c r="I32" s="1031"/>
      <c r="J32" s="1031"/>
      <c r="K32" s="1031"/>
      <c r="L32" s="1031"/>
      <c r="M32" s="1031"/>
      <c r="N32" s="1031"/>
      <c r="O32" s="1031"/>
      <c r="P32" s="1032"/>
      <c r="Q32" s="1038">
        <v>239</v>
      </c>
      <c r="R32" s="1039"/>
      <c r="S32" s="1039"/>
      <c r="T32" s="1039"/>
      <c r="U32" s="1039"/>
      <c r="V32" s="1039">
        <v>218</v>
      </c>
      <c r="W32" s="1039"/>
      <c r="X32" s="1039"/>
      <c r="Y32" s="1039"/>
      <c r="Z32" s="1039"/>
      <c r="AA32" s="1039">
        <v>21</v>
      </c>
      <c r="AB32" s="1039"/>
      <c r="AC32" s="1039"/>
      <c r="AD32" s="1039"/>
      <c r="AE32" s="1040"/>
      <c r="AF32" s="1035">
        <v>21</v>
      </c>
      <c r="AG32" s="1036"/>
      <c r="AH32" s="1036"/>
      <c r="AI32" s="1036"/>
      <c r="AJ32" s="1037"/>
      <c r="AK32" s="980">
        <v>151</v>
      </c>
      <c r="AL32" s="971"/>
      <c r="AM32" s="971"/>
      <c r="AN32" s="971"/>
      <c r="AO32" s="971"/>
      <c r="AP32" s="971" t="s">
        <v>496</v>
      </c>
      <c r="AQ32" s="971"/>
      <c r="AR32" s="971"/>
      <c r="AS32" s="971"/>
      <c r="AT32" s="971"/>
      <c r="AU32" s="971" t="s">
        <v>496</v>
      </c>
      <c r="AV32" s="971"/>
      <c r="AW32" s="971"/>
      <c r="AX32" s="971"/>
      <c r="AY32" s="971"/>
      <c r="AZ32" s="1041" t="s">
        <v>496</v>
      </c>
      <c r="BA32" s="1041"/>
      <c r="BB32" s="1041"/>
      <c r="BC32" s="1041"/>
      <c r="BD32" s="1041"/>
      <c r="BE32" s="972"/>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t="s">
        <v>144</v>
      </c>
      <c r="C33" s="1031"/>
      <c r="D33" s="1031"/>
      <c r="E33" s="1031"/>
      <c r="F33" s="1031"/>
      <c r="G33" s="1031"/>
      <c r="H33" s="1031"/>
      <c r="I33" s="1031"/>
      <c r="J33" s="1031"/>
      <c r="K33" s="1031"/>
      <c r="L33" s="1031"/>
      <c r="M33" s="1031"/>
      <c r="N33" s="1031"/>
      <c r="O33" s="1031"/>
      <c r="P33" s="1032"/>
      <c r="Q33" s="1038">
        <v>11366</v>
      </c>
      <c r="R33" s="1039"/>
      <c r="S33" s="1039"/>
      <c r="T33" s="1039"/>
      <c r="U33" s="1039"/>
      <c r="V33" s="1039">
        <v>12465</v>
      </c>
      <c r="W33" s="1039"/>
      <c r="X33" s="1039"/>
      <c r="Y33" s="1039"/>
      <c r="Z33" s="1039"/>
      <c r="AA33" s="1039">
        <v>-1099</v>
      </c>
      <c r="AB33" s="1039"/>
      <c r="AC33" s="1039"/>
      <c r="AD33" s="1039"/>
      <c r="AE33" s="1040"/>
      <c r="AF33" s="1035">
        <v>-1233</v>
      </c>
      <c r="AG33" s="1036"/>
      <c r="AH33" s="1036"/>
      <c r="AI33" s="1036"/>
      <c r="AJ33" s="1037"/>
      <c r="AK33" s="980">
        <v>2710</v>
      </c>
      <c r="AL33" s="971"/>
      <c r="AM33" s="971"/>
      <c r="AN33" s="971"/>
      <c r="AO33" s="971"/>
      <c r="AP33" s="971">
        <v>4264</v>
      </c>
      <c r="AQ33" s="971"/>
      <c r="AR33" s="971"/>
      <c r="AS33" s="971"/>
      <c r="AT33" s="971"/>
      <c r="AU33" s="971">
        <v>2328</v>
      </c>
      <c r="AV33" s="971"/>
      <c r="AW33" s="971"/>
      <c r="AX33" s="971"/>
      <c r="AY33" s="971"/>
      <c r="AZ33" s="1041">
        <v>13.5</v>
      </c>
      <c r="BA33" s="1041"/>
      <c r="BB33" s="1041"/>
      <c r="BC33" s="1041"/>
      <c r="BD33" s="1041"/>
      <c r="BE33" s="972" t="s">
        <v>397</v>
      </c>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t="s">
        <v>151</v>
      </c>
      <c r="C34" s="1031"/>
      <c r="D34" s="1031"/>
      <c r="E34" s="1031"/>
      <c r="F34" s="1031"/>
      <c r="G34" s="1031"/>
      <c r="H34" s="1031"/>
      <c r="I34" s="1031"/>
      <c r="J34" s="1031"/>
      <c r="K34" s="1031"/>
      <c r="L34" s="1031"/>
      <c r="M34" s="1031"/>
      <c r="N34" s="1031"/>
      <c r="O34" s="1031"/>
      <c r="P34" s="1032"/>
      <c r="Q34" s="1038">
        <v>2440</v>
      </c>
      <c r="R34" s="1039"/>
      <c r="S34" s="1039"/>
      <c r="T34" s="1039"/>
      <c r="U34" s="1039"/>
      <c r="V34" s="1039">
        <v>2368</v>
      </c>
      <c r="W34" s="1039"/>
      <c r="X34" s="1039"/>
      <c r="Y34" s="1039"/>
      <c r="Z34" s="1039"/>
      <c r="AA34" s="1039">
        <v>73</v>
      </c>
      <c r="AB34" s="1039"/>
      <c r="AC34" s="1039"/>
      <c r="AD34" s="1039"/>
      <c r="AE34" s="1040"/>
      <c r="AF34" s="1035">
        <v>-119</v>
      </c>
      <c r="AG34" s="1036"/>
      <c r="AH34" s="1036"/>
      <c r="AI34" s="1036"/>
      <c r="AJ34" s="1037"/>
      <c r="AK34" s="980">
        <v>364</v>
      </c>
      <c r="AL34" s="971"/>
      <c r="AM34" s="971"/>
      <c r="AN34" s="971"/>
      <c r="AO34" s="971"/>
      <c r="AP34" s="971">
        <v>1632</v>
      </c>
      <c r="AQ34" s="971"/>
      <c r="AR34" s="971"/>
      <c r="AS34" s="971"/>
      <c r="AT34" s="971"/>
      <c r="AU34" s="971">
        <v>1620</v>
      </c>
      <c r="AV34" s="971"/>
      <c r="AW34" s="971"/>
      <c r="AX34" s="971"/>
      <c r="AY34" s="971"/>
      <c r="AZ34" s="1041">
        <v>5.9</v>
      </c>
      <c r="BA34" s="1041"/>
      <c r="BB34" s="1041"/>
      <c r="BC34" s="1041"/>
      <c r="BD34" s="1041"/>
      <c r="BE34" s="972" t="s">
        <v>397</v>
      </c>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t="s">
        <v>398</v>
      </c>
      <c r="C35" s="1031"/>
      <c r="D35" s="1031"/>
      <c r="E35" s="1031"/>
      <c r="F35" s="1031"/>
      <c r="G35" s="1031"/>
      <c r="H35" s="1031"/>
      <c r="I35" s="1031"/>
      <c r="J35" s="1031"/>
      <c r="K35" s="1031"/>
      <c r="L35" s="1031"/>
      <c r="M35" s="1031"/>
      <c r="N35" s="1031"/>
      <c r="O35" s="1031"/>
      <c r="P35" s="1032"/>
      <c r="Q35" s="1038">
        <v>5721</v>
      </c>
      <c r="R35" s="1039"/>
      <c r="S35" s="1039"/>
      <c r="T35" s="1039"/>
      <c r="U35" s="1039"/>
      <c r="V35" s="1039">
        <v>5407</v>
      </c>
      <c r="W35" s="1039"/>
      <c r="X35" s="1039"/>
      <c r="Y35" s="1039"/>
      <c r="Z35" s="1039"/>
      <c r="AA35" s="1039">
        <v>314</v>
      </c>
      <c r="AB35" s="1039"/>
      <c r="AC35" s="1039"/>
      <c r="AD35" s="1039"/>
      <c r="AE35" s="1040"/>
      <c r="AF35" s="1035">
        <v>4605</v>
      </c>
      <c r="AG35" s="1036"/>
      <c r="AH35" s="1036"/>
      <c r="AI35" s="1036"/>
      <c r="AJ35" s="1037"/>
      <c r="AK35" s="980">
        <v>14</v>
      </c>
      <c r="AL35" s="971"/>
      <c r="AM35" s="971"/>
      <c r="AN35" s="971"/>
      <c r="AO35" s="971"/>
      <c r="AP35" s="971">
        <v>14161</v>
      </c>
      <c r="AQ35" s="971"/>
      <c r="AR35" s="971"/>
      <c r="AS35" s="971"/>
      <c r="AT35" s="971"/>
      <c r="AU35" s="971">
        <v>1014</v>
      </c>
      <c r="AV35" s="971"/>
      <c r="AW35" s="971"/>
      <c r="AX35" s="971"/>
      <c r="AY35" s="971"/>
      <c r="AZ35" s="1041" t="s">
        <v>496</v>
      </c>
      <c r="BA35" s="1041"/>
      <c r="BB35" s="1041"/>
      <c r="BC35" s="1041"/>
      <c r="BD35" s="1041"/>
      <c r="BE35" s="972" t="s">
        <v>397</v>
      </c>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t="s">
        <v>399</v>
      </c>
      <c r="C36" s="1031"/>
      <c r="D36" s="1031"/>
      <c r="E36" s="1031"/>
      <c r="F36" s="1031"/>
      <c r="G36" s="1031"/>
      <c r="H36" s="1031"/>
      <c r="I36" s="1031"/>
      <c r="J36" s="1031"/>
      <c r="K36" s="1031"/>
      <c r="L36" s="1031"/>
      <c r="M36" s="1031"/>
      <c r="N36" s="1031"/>
      <c r="O36" s="1031"/>
      <c r="P36" s="1032"/>
      <c r="Q36" s="1038">
        <v>8280</v>
      </c>
      <c r="R36" s="1039"/>
      <c r="S36" s="1039"/>
      <c r="T36" s="1039"/>
      <c r="U36" s="1039"/>
      <c r="V36" s="1039">
        <v>7257</v>
      </c>
      <c r="W36" s="1039"/>
      <c r="X36" s="1039"/>
      <c r="Y36" s="1039"/>
      <c r="Z36" s="1039"/>
      <c r="AA36" s="1039">
        <v>1023</v>
      </c>
      <c r="AB36" s="1039"/>
      <c r="AC36" s="1039"/>
      <c r="AD36" s="1039"/>
      <c r="AE36" s="1040"/>
      <c r="AF36" s="1035" t="s">
        <v>123</v>
      </c>
      <c r="AG36" s="1036"/>
      <c r="AH36" s="1036"/>
      <c r="AI36" s="1036"/>
      <c r="AJ36" s="1037"/>
      <c r="AK36" s="980">
        <v>2638</v>
      </c>
      <c r="AL36" s="971"/>
      <c r="AM36" s="971"/>
      <c r="AN36" s="971"/>
      <c r="AO36" s="971"/>
      <c r="AP36" s="971">
        <v>56107</v>
      </c>
      <c r="AQ36" s="971"/>
      <c r="AR36" s="971"/>
      <c r="AS36" s="971"/>
      <c r="AT36" s="971"/>
      <c r="AU36" s="971">
        <v>22555</v>
      </c>
      <c r="AV36" s="971"/>
      <c r="AW36" s="971"/>
      <c r="AX36" s="971"/>
      <c r="AY36" s="971"/>
      <c r="AZ36" s="1041" t="s">
        <v>496</v>
      </c>
      <c r="BA36" s="1041"/>
      <c r="BB36" s="1041"/>
      <c r="BC36" s="1041"/>
      <c r="BD36" s="1041"/>
      <c r="BE36" s="972" t="s">
        <v>397</v>
      </c>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t="s">
        <v>400</v>
      </c>
      <c r="C37" s="1031"/>
      <c r="D37" s="1031"/>
      <c r="E37" s="1031"/>
      <c r="F37" s="1031"/>
      <c r="G37" s="1031"/>
      <c r="H37" s="1031"/>
      <c r="I37" s="1031"/>
      <c r="J37" s="1031"/>
      <c r="K37" s="1031"/>
      <c r="L37" s="1031"/>
      <c r="M37" s="1031"/>
      <c r="N37" s="1031"/>
      <c r="O37" s="1031"/>
      <c r="P37" s="1032"/>
      <c r="Q37" s="1038">
        <v>361</v>
      </c>
      <c r="R37" s="1039"/>
      <c r="S37" s="1039"/>
      <c r="T37" s="1039"/>
      <c r="U37" s="1039"/>
      <c r="V37" s="1039">
        <v>305</v>
      </c>
      <c r="W37" s="1039"/>
      <c r="X37" s="1039"/>
      <c r="Y37" s="1039"/>
      <c r="Z37" s="1039"/>
      <c r="AA37" s="1039">
        <v>56</v>
      </c>
      <c r="AB37" s="1039"/>
      <c r="AC37" s="1039"/>
      <c r="AD37" s="1039"/>
      <c r="AE37" s="1040"/>
      <c r="AF37" s="1035">
        <v>10</v>
      </c>
      <c r="AG37" s="1036"/>
      <c r="AH37" s="1036"/>
      <c r="AI37" s="1036"/>
      <c r="AJ37" s="1037"/>
      <c r="AK37" s="980">
        <v>192</v>
      </c>
      <c r="AL37" s="971"/>
      <c r="AM37" s="971"/>
      <c r="AN37" s="971"/>
      <c r="AO37" s="971"/>
      <c r="AP37" s="971">
        <v>1809</v>
      </c>
      <c r="AQ37" s="971"/>
      <c r="AR37" s="971"/>
      <c r="AS37" s="971"/>
      <c r="AT37" s="971"/>
      <c r="AU37" s="971">
        <v>1692</v>
      </c>
      <c r="AV37" s="971"/>
      <c r="AW37" s="971"/>
      <c r="AX37" s="971"/>
      <c r="AY37" s="971"/>
      <c r="AZ37" s="1041" t="s">
        <v>496</v>
      </c>
      <c r="BA37" s="1041"/>
      <c r="BB37" s="1041"/>
      <c r="BC37" s="1041"/>
      <c r="BD37" s="1041"/>
      <c r="BE37" s="972" t="s">
        <v>397</v>
      </c>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t="s">
        <v>401</v>
      </c>
      <c r="C38" s="1031"/>
      <c r="D38" s="1031"/>
      <c r="E38" s="1031"/>
      <c r="F38" s="1031"/>
      <c r="G38" s="1031"/>
      <c r="H38" s="1031"/>
      <c r="I38" s="1031"/>
      <c r="J38" s="1031"/>
      <c r="K38" s="1031"/>
      <c r="L38" s="1031"/>
      <c r="M38" s="1031"/>
      <c r="N38" s="1031"/>
      <c r="O38" s="1031"/>
      <c r="P38" s="1032"/>
      <c r="Q38" s="1038">
        <v>844</v>
      </c>
      <c r="R38" s="1039"/>
      <c r="S38" s="1039"/>
      <c r="T38" s="1039"/>
      <c r="U38" s="1039"/>
      <c r="V38" s="1039">
        <v>831</v>
      </c>
      <c r="W38" s="1039"/>
      <c r="X38" s="1039"/>
      <c r="Y38" s="1039"/>
      <c r="Z38" s="1039"/>
      <c r="AA38" s="1039">
        <v>14</v>
      </c>
      <c r="AB38" s="1039"/>
      <c r="AC38" s="1039"/>
      <c r="AD38" s="1039"/>
      <c r="AE38" s="1040"/>
      <c r="AF38" s="1035">
        <v>14</v>
      </c>
      <c r="AG38" s="1036"/>
      <c r="AH38" s="1036"/>
      <c r="AI38" s="1036"/>
      <c r="AJ38" s="1037"/>
      <c r="AK38" s="980">
        <v>275</v>
      </c>
      <c r="AL38" s="971"/>
      <c r="AM38" s="971"/>
      <c r="AN38" s="971"/>
      <c r="AO38" s="971"/>
      <c r="AP38" s="971">
        <v>1286</v>
      </c>
      <c r="AQ38" s="971"/>
      <c r="AR38" s="971"/>
      <c r="AS38" s="971"/>
      <c r="AT38" s="971"/>
      <c r="AU38" s="971">
        <v>720</v>
      </c>
      <c r="AV38" s="971"/>
      <c r="AW38" s="971"/>
      <c r="AX38" s="971"/>
      <c r="AY38" s="971"/>
      <c r="AZ38" s="1041" t="s">
        <v>496</v>
      </c>
      <c r="BA38" s="1041"/>
      <c r="BB38" s="1041"/>
      <c r="BC38" s="1041"/>
      <c r="BD38" s="1041"/>
      <c r="BE38" s="972" t="s">
        <v>402</v>
      </c>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t="s">
        <v>403</v>
      </c>
      <c r="C39" s="1031"/>
      <c r="D39" s="1031"/>
      <c r="E39" s="1031"/>
      <c r="F39" s="1031"/>
      <c r="G39" s="1031"/>
      <c r="H39" s="1031"/>
      <c r="I39" s="1031"/>
      <c r="J39" s="1031"/>
      <c r="K39" s="1031"/>
      <c r="L39" s="1031"/>
      <c r="M39" s="1031"/>
      <c r="N39" s="1031"/>
      <c r="O39" s="1031"/>
      <c r="P39" s="1032"/>
      <c r="Q39" s="1038" t="s">
        <v>496</v>
      </c>
      <c r="R39" s="1039"/>
      <c r="S39" s="1039"/>
      <c r="T39" s="1039"/>
      <c r="U39" s="1039"/>
      <c r="V39" s="1039" t="s">
        <v>496</v>
      </c>
      <c r="W39" s="1039"/>
      <c r="X39" s="1039"/>
      <c r="Y39" s="1039"/>
      <c r="Z39" s="1039"/>
      <c r="AA39" s="1039" t="s">
        <v>496</v>
      </c>
      <c r="AB39" s="1039"/>
      <c r="AC39" s="1039"/>
      <c r="AD39" s="1039"/>
      <c r="AE39" s="1040"/>
      <c r="AF39" s="1035" t="s">
        <v>123</v>
      </c>
      <c r="AG39" s="1036"/>
      <c r="AH39" s="1036"/>
      <c r="AI39" s="1036"/>
      <c r="AJ39" s="1037"/>
      <c r="AK39" s="980" t="s">
        <v>496</v>
      </c>
      <c r="AL39" s="971"/>
      <c r="AM39" s="971"/>
      <c r="AN39" s="971"/>
      <c r="AO39" s="971"/>
      <c r="AP39" s="971" t="s">
        <v>496</v>
      </c>
      <c r="AQ39" s="971"/>
      <c r="AR39" s="971"/>
      <c r="AS39" s="971"/>
      <c r="AT39" s="971"/>
      <c r="AU39" s="971" t="s">
        <v>496</v>
      </c>
      <c r="AV39" s="971"/>
      <c r="AW39" s="971"/>
      <c r="AX39" s="971"/>
      <c r="AY39" s="971"/>
      <c r="AZ39" s="1041" t="s">
        <v>496</v>
      </c>
      <c r="BA39" s="1041"/>
      <c r="BB39" s="1041"/>
      <c r="BC39" s="1041"/>
      <c r="BD39" s="1041"/>
      <c r="BE39" s="972" t="s">
        <v>402</v>
      </c>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404</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380</v>
      </c>
      <c r="B63" s="937" t="s">
        <v>405</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4124</v>
      </c>
      <c r="AG63" s="959"/>
      <c r="AH63" s="959"/>
      <c r="AI63" s="959"/>
      <c r="AJ63" s="1022"/>
      <c r="AK63" s="1023"/>
      <c r="AL63" s="963"/>
      <c r="AM63" s="963"/>
      <c r="AN63" s="963"/>
      <c r="AO63" s="963"/>
      <c r="AP63" s="1217">
        <v>79259</v>
      </c>
      <c r="AQ63" s="953"/>
      <c r="AR63" s="953"/>
      <c r="AS63" s="953"/>
      <c r="AT63" s="1218"/>
      <c r="AU63" s="959">
        <v>29929</v>
      </c>
      <c r="AV63" s="959"/>
      <c r="AW63" s="959"/>
      <c r="AX63" s="959"/>
      <c r="AY63" s="959"/>
      <c r="AZ63" s="1017"/>
      <c r="BA63" s="1017"/>
      <c r="BB63" s="1017"/>
      <c r="BC63" s="1017"/>
      <c r="BD63" s="1017"/>
      <c r="BE63" s="960"/>
      <c r="BF63" s="960"/>
      <c r="BG63" s="960"/>
      <c r="BH63" s="960"/>
      <c r="BI63" s="961"/>
      <c r="BJ63" s="1018" t="s">
        <v>123</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406</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407</v>
      </c>
      <c r="B66" s="996"/>
      <c r="C66" s="996"/>
      <c r="D66" s="996"/>
      <c r="E66" s="996"/>
      <c r="F66" s="996"/>
      <c r="G66" s="996"/>
      <c r="H66" s="996"/>
      <c r="I66" s="996"/>
      <c r="J66" s="996"/>
      <c r="K66" s="996"/>
      <c r="L66" s="996"/>
      <c r="M66" s="996"/>
      <c r="N66" s="996"/>
      <c r="O66" s="996"/>
      <c r="P66" s="997"/>
      <c r="Q66" s="1001" t="s">
        <v>384</v>
      </c>
      <c r="R66" s="1002"/>
      <c r="S66" s="1002"/>
      <c r="T66" s="1002"/>
      <c r="U66" s="1003"/>
      <c r="V66" s="1001" t="s">
        <v>385</v>
      </c>
      <c r="W66" s="1002"/>
      <c r="X66" s="1002"/>
      <c r="Y66" s="1002"/>
      <c r="Z66" s="1003"/>
      <c r="AA66" s="1001" t="s">
        <v>386</v>
      </c>
      <c r="AB66" s="1002"/>
      <c r="AC66" s="1002"/>
      <c r="AD66" s="1002"/>
      <c r="AE66" s="1003"/>
      <c r="AF66" s="1007" t="s">
        <v>387</v>
      </c>
      <c r="AG66" s="1008"/>
      <c r="AH66" s="1008"/>
      <c r="AI66" s="1008"/>
      <c r="AJ66" s="1009"/>
      <c r="AK66" s="1001" t="s">
        <v>388</v>
      </c>
      <c r="AL66" s="996"/>
      <c r="AM66" s="996"/>
      <c r="AN66" s="996"/>
      <c r="AO66" s="997"/>
      <c r="AP66" s="1001" t="s">
        <v>389</v>
      </c>
      <c r="AQ66" s="1002"/>
      <c r="AR66" s="1002"/>
      <c r="AS66" s="1002"/>
      <c r="AT66" s="1003"/>
      <c r="AU66" s="1001" t="s">
        <v>408</v>
      </c>
      <c r="AV66" s="1002"/>
      <c r="AW66" s="1002"/>
      <c r="AX66" s="1002"/>
      <c r="AY66" s="1003"/>
      <c r="AZ66" s="1001" t="s">
        <v>367</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573</v>
      </c>
      <c r="C68" s="986"/>
      <c r="D68" s="986"/>
      <c r="E68" s="986"/>
      <c r="F68" s="986"/>
      <c r="G68" s="986"/>
      <c r="H68" s="986"/>
      <c r="I68" s="986"/>
      <c r="J68" s="986"/>
      <c r="K68" s="986"/>
      <c r="L68" s="986"/>
      <c r="M68" s="986"/>
      <c r="N68" s="986"/>
      <c r="O68" s="986"/>
      <c r="P68" s="987"/>
      <c r="Q68" s="988">
        <v>6483</v>
      </c>
      <c r="R68" s="982"/>
      <c r="S68" s="982"/>
      <c r="T68" s="982"/>
      <c r="U68" s="982"/>
      <c r="V68" s="982">
        <v>6278</v>
      </c>
      <c r="W68" s="982"/>
      <c r="X68" s="982"/>
      <c r="Y68" s="982"/>
      <c r="Z68" s="982"/>
      <c r="AA68" s="982">
        <v>205</v>
      </c>
      <c r="AB68" s="982"/>
      <c r="AC68" s="982"/>
      <c r="AD68" s="982"/>
      <c r="AE68" s="982"/>
      <c r="AF68" s="982">
        <v>201</v>
      </c>
      <c r="AG68" s="982"/>
      <c r="AH68" s="982"/>
      <c r="AI68" s="982"/>
      <c r="AJ68" s="982"/>
      <c r="AK68" s="982">
        <v>0</v>
      </c>
      <c r="AL68" s="982"/>
      <c r="AM68" s="982"/>
      <c r="AN68" s="982"/>
      <c r="AO68" s="982"/>
      <c r="AP68" s="982">
        <v>2803</v>
      </c>
      <c r="AQ68" s="982"/>
      <c r="AR68" s="982"/>
      <c r="AS68" s="982"/>
      <c r="AT68" s="982"/>
      <c r="AU68" s="982">
        <v>2056</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574</v>
      </c>
      <c r="C69" s="975"/>
      <c r="D69" s="975"/>
      <c r="E69" s="975"/>
      <c r="F69" s="975"/>
      <c r="G69" s="975"/>
      <c r="H69" s="975"/>
      <c r="I69" s="975"/>
      <c r="J69" s="975"/>
      <c r="K69" s="975"/>
      <c r="L69" s="975"/>
      <c r="M69" s="975"/>
      <c r="N69" s="975"/>
      <c r="O69" s="975"/>
      <c r="P69" s="976"/>
      <c r="Q69" s="977">
        <v>2540</v>
      </c>
      <c r="R69" s="971"/>
      <c r="S69" s="971"/>
      <c r="T69" s="971"/>
      <c r="U69" s="971"/>
      <c r="V69" s="971">
        <v>1892</v>
      </c>
      <c r="W69" s="971"/>
      <c r="X69" s="971"/>
      <c r="Y69" s="971"/>
      <c r="Z69" s="971"/>
      <c r="AA69" s="971">
        <v>648</v>
      </c>
      <c r="AB69" s="971"/>
      <c r="AC69" s="971"/>
      <c r="AD69" s="971"/>
      <c r="AE69" s="971"/>
      <c r="AF69" s="971">
        <v>7336</v>
      </c>
      <c r="AG69" s="971"/>
      <c r="AH69" s="971"/>
      <c r="AI69" s="971"/>
      <c r="AJ69" s="971"/>
      <c r="AK69" s="971" t="s">
        <v>496</v>
      </c>
      <c r="AL69" s="971"/>
      <c r="AM69" s="971"/>
      <c r="AN69" s="971"/>
      <c r="AO69" s="971"/>
      <c r="AP69" s="971">
        <v>1949</v>
      </c>
      <c r="AQ69" s="971"/>
      <c r="AR69" s="971"/>
      <c r="AS69" s="971"/>
      <c r="AT69" s="971"/>
      <c r="AU69" s="971" t="s">
        <v>496</v>
      </c>
      <c r="AV69" s="971"/>
      <c r="AW69" s="971"/>
      <c r="AX69" s="971"/>
      <c r="AY69" s="971"/>
      <c r="AZ69" s="972" t="s">
        <v>578</v>
      </c>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575</v>
      </c>
      <c r="C70" s="975"/>
      <c r="D70" s="975"/>
      <c r="E70" s="975"/>
      <c r="F70" s="975"/>
      <c r="G70" s="975"/>
      <c r="H70" s="975"/>
      <c r="I70" s="975"/>
      <c r="J70" s="975"/>
      <c r="K70" s="975"/>
      <c r="L70" s="975"/>
      <c r="M70" s="975"/>
      <c r="N70" s="975"/>
      <c r="O70" s="975"/>
      <c r="P70" s="976"/>
      <c r="Q70" s="977">
        <v>881</v>
      </c>
      <c r="R70" s="971"/>
      <c r="S70" s="971"/>
      <c r="T70" s="971"/>
      <c r="U70" s="971"/>
      <c r="V70" s="971">
        <v>843</v>
      </c>
      <c r="W70" s="971"/>
      <c r="X70" s="971"/>
      <c r="Y70" s="971"/>
      <c r="Z70" s="971"/>
      <c r="AA70" s="971">
        <v>37</v>
      </c>
      <c r="AB70" s="971"/>
      <c r="AC70" s="971"/>
      <c r="AD70" s="971"/>
      <c r="AE70" s="971"/>
      <c r="AF70" s="971">
        <v>37</v>
      </c>
      <c r="AG70" s="971"/>
      <c r="AH70" s="971"/>
      <c r="AI70" s="971"/>
      <c r="AJ70" s="971"/>
      <c r="AK70" s="971">
        <v>0</v>
      </c>
      <c r="AL70" s="971"/>
      <c r="AM70" s="971"/>
      <c r="AN70" s="971"/>
      <c r="AO70" s="971"/>
      <c r="AP70" s="971">
        <v>57</v>
      </c>
      <c r="AQ70" s="971"/>
      <c r="AR70" s="971"/>
      <c r="AS70" s="971"/>
      <c r="AT70" s="971"/>
      <c r="AU70" s="971" t="s">
        <v>496</v>
      </c>
      <c r="AV70" s="971"/>
      <c r="AW70" s="971"/>
      <c r="AX70" s="971"/>
      <c r="AY70" s="971"/>
      <c r="AZ70" s="972" t="s">
        <v>578</v>
      </c>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579</v>
      </c>
      <c r="C71" s="975"/>
      <c r="D71" s="975"/>
      <c r="E71" s="975"/>
      <c r="F71" s="975"/>
      <c r="G71" s="975"/>
      <c r="H71" s="975"/>
      <c r="I71" s="975"/>
      <c r="J71" s="975"/>
      <c r="K71" s="975"/>
      <c r="L71" s="975"/>
      <c r="M71" s="975"/>
      <c r="N71" s="975"/>
      <c r="O71" s="975"/>
      <c r="P71" s="976"/>
      <c r="Q71" s="977">
        <v>731</v>
      </c>
      <c r="R71" s="971"/>
      <c r="S71" s="971"/>
      <c r="T71" s="971"/>
      <c r="U71" s="971"/>
      <c r="V71" s="971">
        <v>678</v>
      </c>
      <c r="W71" s="971"/>
      <c r="X71" s="971"/>
      <c r="Y71" s="971"/>
      <c r="Z71" s="971"/>
      <c r="AA71" s="971">
        <v>52</v>
      </c>
      <c r="AB71" s="971"/>
      <c r="AC71" s="971"/>
      <c r="AD71" s="971"/>
      <c r="AE71" s="971"/>
      <c r="AF71" s="971">
        <v>52</v>
      </c>
      <c r="AG71" s="971"/>
      <c r="AH71" s="971"/>
      <c r="AI71" s="971"/>
      <c r="AJ71" s="971"/>
      <c r="AK71" s="971">
        <v>12</v>
      </c>
      <c r="AL71" s="971"/>
      <c r="AM71" s="971"/>
      <c r="AN71" s="971"/>
      <c r="AO71" s="971"/>
      <c r="AP71" s="971" t="s">
        <v>496</v>
      </c>
      <c r="AQ71" s="971"/>
      <c r="AR71" s="971"/>
      <c r="AS71" s="971"/>
      <c r="AT71" s="971"/>
      <c r="AU71" s="971" t="s">
        <v>496</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580</v>
      </c>
      <c r="C72" s="975"/>
      <c r="D72" s="975"/>
      <c r="E72" s="975"/>
      <c r="F72" s="975"/>
      <c r="G72" s="975"/>
      <c r="H72" s="975"/>
      <c r="I72" s="975"/>
      <c r="J72" s="975"/>
      <c r="K72" s="975"/>
      <c r="L72" s="975"/>
      <c r="M72" s="975"/>
      <c r="N72" s="975"/>
      <c r="O72" s="975"/>
      <c r="P72" s="976"/>
      <c r="Q72" s="977">
        <v>179788</v>
      </c>
      <c r="R72" s="971"/>
      <c r="S72" s="971"/>
      <c r="T72" s="971"/>
      <c r="U72" s="971"/>
      <c r="V72" s="971">
        <v>174350</v>
      </c>
      <c r="W72" s="971"/>
      <c r="X72" s="971"/>
      <c r="Y72" s="971"/>
      <c r="Z72" s="971"/>
      <c r="AA72" s="971">
        <v>5437</v>
      </c>
      <c r="AB72" s="971"/>
      <c r="AC72" s="971"/>
      <c r="AD72" s="971"/>
      <c r="AE72" s="971"/>
      <c r="AF72" s="971">
        <v>5433</v>
      </c>
      <c r="AG72" s="971"/>
      <c r="AH72" s="971"/>
      <c r="AI72" s="971"/>
      <c r="AJ72" s="971"/>
      <c r="AK72" s="971">
        <v>2748</v>
      </c>
      <c r="AL72" s="971"/>
      <c r="AM72" s="971"/>
      <c r="AN72" s="971"/>
      <c r="AO72" s="971"/>
      <c r="AP72" s="971" t="s">
        <v>496</v>
      </c>
      <c r="AQ72" s="971"/>
      <c r="AR72" s="971"/>
      <c r="AS72" s="971"/>
      <c r="AT72" s="971"/>
      <c r="AU72" s="971" t="s">
        <v>496</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576</v>
      </c>
      <c r="C73" s="975"/>
      <c r="D73" s="975"/>
      <c r="E73" s="975"/>
      <c r="F73" s="975"/>
      <c r="G73" s="975"/>
      <c r="H73" s="975"/>
      <c r="I73" s="975"/>
      <c r="J73" s="975"/>
      <c r="K73" s="975"/>
      <c r="L73" s="975"/>
      <c r="M73" s="975"/>
      <c r="N73" s="975"/>
      <c r="O73" s="975"/>
      <c r="P73" s="976"/>
      <c r="Q73" s="977">
        <v>9</v>
      </c>
      <c r="R73" s="971"/>
      <c r="S73" s="971"/>
      <c r="T73" s="971"/>
      <c r="U73" s="971"/>
      <c r="V73" s="971">
        <v>6</v>
      </c>
      <c r="W73" s="971"/>
      <c r="X73" s="971"/>
      <c r="Y73" s="971"/>
      <c r="Z73" s="971"/>
      <c r="AA73" s="971">
        <v>3</v>
      </c>
      <c r="AB73" s="971"/>
      <c r="AC73" s="971"/>
      <c r="AD73" s="971"/>
      <c r="AE73" s="971"/>
      <c r="AF73" s="971">
        <v>3</v>
      </c>
      <c r="AG73" s="971"/>
      <c r="AH73" s="971"/>
      <c r="AI73" s="971"/>
      <c r="AJ73" s="971"/>
      <c r="AK73" s="971">
        <v>2</v>
      </c>
      <c r="AL73" s="971"/>
      <c r="AM73" s="971"/>
      <c r="AN73" s="971"/>
      <c r="AO73" s="971"/>
      <c r="AP73" s="971" t="s">
        <v>496</v>
      </c>
      <c r="AQ73" s="971"/>
      <c r="AR73" s="971"/>
      <c r="AS73" s="971"/>
      <c r="AT73" s="971"/>
      <c r="AU73" s="971" t="s">
        <v>496</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t="s">
        <v>577</v>
      </c>
      <c r="C74" s="975"/>
      <c r="D74" s="975"/>
      <c r="E74" s="975"/>
      <c r="F74" s="975"/>
      <c r="G74" s="975"/>
      <c r="H74" s="975"/>
      <c r="I74" s="975"/>
      <c r="J74" s="975"/>
      <c r="K74" s="975"/>
      <c r="L74" s="975"/>
      <c r="M74" s="975"/>
      <c r="N74" s="975"/>
      <c r="O74" s="975"/>
      <c r="P74" s="976"/>
      <c r="Q74" s="977">
        <v>113</v>
      </c>
      <c r="R74" s="971"/>
      <c r="S74" s="971"/>
      <c r="T74" s="971"/>
      <c r="U74" s="971"/>
      <c r="V74" s="971">
        <v>113</v>
      </c>
      <c r="W74" s="971"/>
      <c r="X74" s="971"/>
      <c r="Y74" s="971"/>
      <c r="Z74" s="971"/>
      <c r="AA74" s="971">
        <v>0</v>
      </c>
      <c r="AB74" s="971"/>
      <c r="AC74" s="971"/>
      <c r="AD74" s="971"/>
      <c r="AE74" s="971"/>
      <c r="AF74" s="971">
        <v>0</v>
      </c>
      <c r="AG74" s="971"/>
      <c r="AH74" s="971"/>
      <c r="AI74" s="971"/>
      <c r="AJ74" s="971"/>
      <c r="AK74" s="971">
        <v>3</v>
      </c>
      <c r="AL74" s="971"/>
      <c r="AM74" s="971"/>
      <c r="AN74" s="971"/>
      <c r="AO74" s="971"/>
      <c r="AP74" s="971" t="s">
        <v>496</v>
      </c>
      <c r="AQ74" s="971"/>
      <c r="AR74" s="971"/>
      <c r="AS74" s="971"/>
      <c r="AT74" s="971"/>
      <c r="AU74" s="971" t="s">
        <v>496</v>
      </c>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c r="C75" s="975"/>
      <c r="D75" s="975"/>
      <c r="E75" s="975"/>
      <c r="F75" s="975"/>
      <c r="G75" s="975"/>
      <c r="H75" s="975"/>
      <c r="I75" s="975"/>
      <c r="J75" s="975"/>
      <c r="K75" s="975"/>
      <c r="L75" s="975"/>
      <c r="M75" s="975"/>
      <c r="N75" s="975"/>
      <c r="O75" s="975"/>
      <c r="P75" s="976"/>
      <c r="Q75" s="978"/>
      <c r="R75" s="979"/>
      <c r="S75" s="979"/>
      <c r="T75" s="979"/>
      <c r="U75" s="980"/>
      <c r="V75" s="981"/>
      <c r="W75" s="979"/>
      <c r="X75" s="979"/>
      <c r="Y75" s="979"/>
      <c r="Z75" s="980"/>
      <c r="AA75" s="981"/>
      <c r="AB75" s="979"/>
      <c r="AC75" s="979"/>
      <c r="AD75" s="979"/>
      <c r="AE75" s="980"/>
      <c r="AF75" s="981"/>
      <c r="AG75" s="979"/>
      <c r="AH75" s="979"/>
      <c r="AI75" s="979"/>
      <c r="AJ75" s="980"/>
      <c r="AK75" s="981"/>
      <c r="AL75" s="979"/>
      <c r="AM75" s="979"/>
      <c r="AN75" s="979"/>
      <c r="AO75" s="980"/>
      <c r="AP75" s="981"/>
      <c r="AQ75" s="979"/>
      <c r="AR75" s="979"/>
      <c r="AS75" s="979"/>
      <c r="AT75" s="980"/>
      <c r="AU75" s="981"/>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c r="C76" s="975"/>
      <c r="D76" s="975"/>
      <c r="E76" s="975"/>
      <c r="F76" s="975"/>
      <c r="G76" s="975"/>
      <c r="H76" s="975"/>
      <c r="I76" s="975"/>
      <c r="J76" s="975"/>
      <c r="K76" s="975"/>
      <c r="L76" s="975"/>
      <c r="M76" s="975"/>
      <c r="N76" s="975"/>
      <c r="O76" s="975"/>
      <c r="P76" s="976"/>
      <c r="Q76" s="978"/>
      <c r="R76" s="979"/>
      <c r="S76" s="979"/>
      <c r="T76" s="979"/>
      <c r="U76" s="980"/>
      <c r="V76" s="981"/>
      <c r="W76" s="979"/>
      <c r="X76" s="979"/>
      <c r="Y76" s="979"/>
      <c r="Z76" s="980"/>
      <c r="AA76" s="981"/>
      <c r="AB76" s="979"/>
      <c r="AC76" s="979"/>
      <c r="AD76" s="979"/>
      <c r="AE76" s="980"/>
      <c r="AF76" s="981"/>
      <c r="AG76" s="979"/>
      <c r="AH76" s="979"/>
      <c r="AI76" s="979"/>
      <c r="AJ76" s="980"/>
      <c r="AK76" s="981"/>
      <c r="AL76" s="979"/>
      <c r="AM76" s="979"/>
      <c r="AN76" s="979"/>
      <c r="AO76" s="980"/>
      <c r="AP76" s="981"/>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380</v>
      </c>
      <c r="B88" s="937" t="s">
        <v>409</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13062</v>
      </c>
      <c r="AG88" s="959"/>
      <c r="AH88" s="959"/>
      <c r="AI88" s="959"/>
      <c r="AJ88" s="959"/>
      <c r="AK88" s="963"/>
      <c r="AL88" s="963"/>
      <c r="AM88" s="963"/>
      <c r="AN88" s="963"/>
      <c r="AO88" s="963"/>
      <c r="AP88" s="959">
        <v>4809</v>
      </c>
      <c r="AQ88" s="959"/>
      <c r="AR88" s="959"/>
      <c r="AS88" s="959"/>
      <c r="AT88" s="959"/>
      <c r="AU88" s="959">
        <v>2056</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380</v>
      </c>
      <c r="BR102" s="937" t="s">
        <v>410</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7431</v>
      </c>
      <c r="CS102" s="953"/>
      <c r="CT102" s="953"/>
      <c r="CU102" s="953"/>
      <c r="CV102" s="954"/>
      <c r="CW102" s="952">
        <v>1124</v>
      </c>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411</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412</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413</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414</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415</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416</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417</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418</v>
      </c>
      <c r="AB109" s="896"/>
      <c r="AC109" s="896"/>
      <c r="AD109" s="896"/>
      <c r="AE109" s="897"/>
      <c r="AF109" s="898" t="s">
        <v>419</v>
      </c>
      <c r="AG109" s="896"/>
      <c r="AH109" s="896"/>
      <c r="AI109" s="896"/>
      <c r="AJ109" s="897"/>
      <c r="AK109" s="898" t="s">
        <v>297</v>
      </c>
      <c r="AL109" s="896"/>
      <c r="AM109" s="896"/>
      <c r="AN109" s="896"/>
      <c r="AO109" s="897"/>
      <c r="AP109" s="898" t="s">
        <v>420</v>
      </c>
      <c r="AQ109" s="896"/>
      <c r="AR109" s="896"/>
      <c r="AS109" s="896"/>
      <c r="AT109" s="929"/>
      <c r="AU109" s="895" t="s">
        <v>417</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418</v>
      </c>
      <c r="BR109" s="896"/>
      <c r="BS109" s="896"/>
      <c r="BT109" s="896"/>
      <c r="BU109" s="897"/>
      <c r="BV109" s="898" t="s">
        <v>419</v>
      </c>
      <c r="BW109" s="896"/>
      <c r="BX109" s="896"/>
      <c r="BY109" s="896"/>
      <c r="BZ109" s="897"/>
      <c r="CA109" s="898" t="s">
        <v>297</v>
      </c>
      <c r="CB109" s="896"/>
      <c r="CC109" s="896"/>
      <c r="CD109" s="896"/>
      <c r="CE109" s="897"/>
      <c r="CF109" s="936" t="s">
        <v>420</v>
      </c>
      <c r="CG109" s="936"/>
      <c r="CH109" s="936"/>
      <c r="CI109" s="936"/>
      <c r="CJ109" s="936"/>
      <c r="CK109" s="898" t="s">
        <v>421</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418</v>
      </c>
      <c r="DH109" s="896"/>
      <c r="DI109" s="896"/>
      <c r="DJ109" s="896"/>
      <c r="DK109" s="897"/>
      <c r="DL109" s="898" t="s">
        <v>419</v>
      </c>
      <c r="DM109" s="896"/>
      <c r="DN109" s="896"/>
      <c r="DO109" s="896"/>
      <c r="DP109" s="897"/>
      <c r="DQ109" s="898" t="s">
        <v>297</v>
      </c>
      <c r="DR109" s="896"/>
      <c r="DS109" s="896"/>
      <c r="DT109" s="896"/>
      <c r="DU109" s="897"/>
      <c r="DV109" s="898" t="s">
        <v>420</v>
      </c>
      <c r="DW109" s="896"/>
      <c r="DX109" s="896"/>
      <c r="DY109" s="896"/>
      <c r="DZ109" s="929"/>
    </row>
    <row r="110" spans="1:131" s="218" customFormat="1" ht="26.25" customHeight="1" x14ac:dyDescent="0.15">
      <c r="A110" s="807" t="s">
        <v>422</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12924277</v>
      </c>
      <c r="AB110" s="889"/>
      <c r="AC110" s="889"/>
      <c r="AD110" s="889"/>
      <c r="AE110" s="890"/>
      <c r="AF110" s="891">
        <v>12628144</v>
      </c>
      <c r="AG110" s="889"/>
      <c r="AH110" s="889"/>
      <c r="AI110" s="889"/>
      <c r="AJ110" s="890"/>
      <c r="AK110" s="891">
        <v>12457079</v>
      </c>
      <c r="AL110" s="889"/>
      <c r="AM110" s="889"/>
      <c r="AN110" s="889"/>
      <c r="AO110" s="890"/>
      <c r="AP110" s="892">
        <v>20.6</v>
      </c>
      <c r="AQ110" s="893"/>
      <c r="AR110" s="893"/>
      <c r="AS110" s="893"/>
      <c r="AT110" s="894"/>
      <c r="AU110" s="930" t="s">
        <v>70</v>
      </c>
      <c r="AV110" s="931"/>
      <c r="AW110" s="931"/>
      <c r="AX110" s="931"/>
      <c r="AY110" s="931"/>
      <c r="AZ110" s="860" t="s">
        <v>423</v>
      </c>
      <c r="BA110" s="808"/>
      <c r="BB110" s="808"/>
      <c r="BC110" s="808"/>
      <c r="BD110" s="808"/>
      <c r="BE110" s="808"/>
      <c r="BF110" s="808"/>
      <c r="BG110" s="808"/>
      <c r="BH110" s="808"/>
      <c r="BI110" s="808"/>
      <c r="BJ110" s="808"/>
      <c r="BK110" s="808"/>
      <c r="BL110" s="808"/>
      <c r="BM110" s="808"/>
      <c r="BN110" s="808"/>
      <c r="BO110" s="808"/>
      <c r="BP110" s="809"/>
      <c r="BQ110" s="861">
        <v>123425153</v>
      </c>
      <c r="BR110" s="842"/>
      <c r="BS110" s="842"/>
      <c r="BT110" s="842"/>
      <c r="BU110" s="842"/>
      <c r="BV110" s="842">
        <v>119805696</v>
      </c>
      <c r="BW110" s="842"/>
      <c r="BX110" s="842"/>
      <c r="BY110" s="842"/>
      <c r="BZ110" s="842"/>
      <c r="CA110" s="842">
        <v>112319379</v>
      </c>
      <c r="CB110" s="842"/>
      <c r="CC110" s="842"/>
      <c r="CD110" s="842"/>
      <c r="CE110" s="842"/>
      <c r="CF110" s="866">
        <v>185.7</v>
      </c>
      <c r="CG110" s="867"/>
      <c r="CH110" s="867"/>
      <c r="CI110" s="867"/>
      <c r="CJ110" s="867"/>
      <c r="CK110" s="926" t="s">
        <v>424</v>
      </c>
      <c r="CL110" s="819"/>
      <c r="CM110" s="860" t="s">
        <v>425</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123</v>
      </c>
      <c r="DH110" s="842"/>
      <c r="DI110" s="842"/>
      <c r="DJ110" s="842"/>
      <c r="DK110" s="842"/>
      <c r="DL110" s="842" t="s">
        <v>123</v>
      </c>
      <c r="DM110" s="842"/>
      <c r="DN110" s="842"/>
      <c r="DO110" s="842"/>
      <c r="DP110" s="842"/>
      <c r="DQ110" s="842" t="s">
        <v>123</v>
      </c>
      <c r="DR110" s="842"/>
      <c r="DS110" s="842"/>
      <c r="DT110" s="842"/>
      <c r="DU110" s="842"/>
      <c r="DV110" s="843" t="s">
        <v>123</v>
      </c>
      <c r="DW110" s="843"/>
      <c r="DX110" s="843"/>
      <c r="DY110" s="843"/>
      <c r="DZ110" s="844"/>
    </row>
    <row r="111" spans="1:131" s="218" customFormat="1" ht="26.25" customHeight="1" x14ac:dyDescent="0.15">
      <c r="A111" s="774" t="s">
        <v>426</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123</v>
      </c>
      <c r="AB111" s="919"/>
      <c r="AC111" s="919"/>
      <c r="AD111" s="919"/>
      <c r="AE111" s="920"/>
      <c r="AF111" s="921" t="s">
        <v>123</v>
      </c>
      <c r="AG111" s="919"/>
      <c r="AH111" s="919"/>
      <c r="AI111" s="919"/>
      <c r="AJ111" s="920"/>
      <c r="AK111" s="921" t="s">
        <v>123</v>
      </c>
      <c r="AL111" s="919"/>
      <c r="AM111" s="919"/>
      <c r="AN111" s="919"/>
      <c r="AO111" s="920"/>
      <c r="AP111" s="922" t="s">
        <v>123</v>
      </c>
      <c r="AQ111" s="923"/>
      <c r="AR111" s="923"/>
      <c r="AS111" s="923"/>
      <c r="AT111" s="924"/>
      <c r="AU111" s="932"/>
      <c r="AV111" s="933"/>
      <c r="AW111" s="933"/>
      <c r="AX111" s="933"/>
      <c r="AY111" s="933"/>
      <c r="AZ111" s="815" t="s">
        <v>427</v>
      </c>
      <c r="BA111" s="752"/>
      <c r="BB111" s="752"/>
      <c r="BC111" s="752"/>
      <c r="BD111" s="752"/>
      <c r="BE111" s="752"/>
      <c r="BF111" s="752"/>
      <c r="BG111" s="752"/>
      <c r="BH111" s="752"/>
      <c r="BI111" s="752"/>
      <c r="BJ111" s="752"/>
      <c r="BK111" s="752"/>
      <c r="BL111" s="752"/>
      <c r="BM111" s="752"/>
      <c r="BN111" s="752"/>
      <c r="BO111" s="752"/>
      <c r="BP111" s="753"/>
      <c r="BQ111" s="816" t="s">
        <v>123</v>
      </c>
      <c r="BR111" s="817"/>
      <c r="BS111" s="817"/>
      <c r="BT111" s="817"/>
      <c r="BU111" s="817"/>
      <c r="BV111" s="817" t="s">
        <v>123</v>
      </c>
      <c r="BW111" s="817"/>
      <c r="BX111" s="817"/>
      <c r="BY111" s="817"/>
      <c r="BZ111" s="817"/>
      <c r="CA111" s="817" t="s">
        <v>123</v>
      </c>
      <c r="CB111" s="817"/>
      <c r="CC111" s="817"/>
      <c r="CD111" s="817"/>
      <c r="CE111" s="817"/>
      <c r="CF111" s="875" t="s">
        <v>123</v>
      </c>
      <c r="CG111" s="876"/>
      <c r="CH111" s="876"/>
      <c r="CI111" s="876"/>
      <c r="CJ111" s="876"/>
      <c r="CK111" s="927"/>
      <c r="CL111" s="821"/>
      <c r="CM111" s="815" t="s">
        <v>428</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123</v>
      </c>
      <c r="DH111" s="817"/>
      <c r="DI111" s="817"/>
      <c r="DJ111" s="817"/>
      <c r="DK111" s="817"/>
      <c r="DL111" s="817" t="s">
        <v>123</v>
      </c>
      <c r="DM111" s="817"/>
      <c r="DN111" s="817"/>
      <c r="DO111" s="817"/>
      <c r="DP111" s="817"/>
      <c r="DQ111" s="817" t="s">
        <v>123</v>
      </c>
      <c r="DR111" s="817"/>
      <c r="DS111" s="817"/>
      <c r="DT111" s="817"/>
      <c r="DU111" s="817"/>
      <c r="DV111" s="794" t="s">
        <v>123</v>
      </c>
      <c r="DW111" s="794"/>
      <c r="DX111" s="794"/>
      <c r="DY111" s="794"/>
      <c r="DZ111" s="795"/>
    </row>
    <row r="112" spans="1:131" s="218" customFormat="1" ht="26.25" customHeight="1" x14ac:dyDescent="0.15">
      <c r="A112" s="912" t="s">
        <v>429</v>
      </c>
      <c r="B112" s="913"/>
      <c r="C112" s="752" t="s">
        <v>430</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123</v>
      </c>
      <c r="AB112" s="780"/>
      <c r="AC112" s="780"/>
      <c r="AD112" s="780"/>
      <c r="AE112" s="781"/>
      <c r="AF112" s="782" t="s">
        <v>123</v>
      </c>
      <c r="AG112" s="780"/>
      <c r="AH112" s="780"/>
      <c r="AI112" s="780"/>
      <c r="AJ112" s="781"/>
      <c r="AK112" s="782" t="s">
        <v>123</v>
      </c>
      <c r="AL112" s="780"/>
      <c r="AM112" s="780"/>
      <c r="AN112" s="780"/>
      <c r="AO112" s="781"/>
      <c r="AP112" s="824" t="s">
        <v>123</v>
      </c>
      <c r="AQ112" s="825"/>
      <c r="AR112" s="825"/>
      <c r="AS112" s="825"/>
      <c r="AT112" s="826"/>
      <c r="AU112" s="932"/>
      <c r="AV112" s="933"/>
      <c r="AW112" s="933"/>
      <c r="AX112" s="933"/>
      <c r="AY112" s="933"/>
      <c r="AZ112" s="815" t="s">
        <v>431</v>
      </c>
      <c r="BA112" s="752"/>
      <c r="BB112" s="752"/>
      <c r="BC112" s="752"/>
      <c r="BD112" s="752"/>
      <c r="BE112" s="752"/>
      <c r="BF112" s="752"/>
      <c r="BG112" s="752"/>
      <c r="BH112" s="752"/>
      <c r="BI112" s="752"/>
      <c r="BJ112" s="752"/>
      <c r="BK112" s="752"/>
      <c r="BL112" s="752"/>
      <c r="BM112" s="752"/>
      <c r="BN112" s="752"/>
      <c r="BO112" s="752"/>
      <c r="BP112" s="753"/>
      <c r="BQ112" s="816">
        <v>30883312</v>
      </c>
      <c r="BR112" s="817"/>
      <c r="BS112" s="817"/>
      <c r="BT112" s="817"/>
      <c r="BU112" s="817"/>
      <c r="BV112" s="817">
        <v>29856087</v>
      </c>
      <c r="BW112" s="817"/>
      <c r="BX112" s="817"/>
      <c r="BY112" s="817"/>
      <c r="BZ112" s="817"/>
      <c r="CA112" s="817">
        <v>29940744</v>
      </c>
      <c r="CB112" s="817"/>
      <c r="CC112" s="817"/>
      <c r="CD112" s="817"/>
      <c r="CE112" s="817"/>
      <c r="CF112" s="875">
        <v>49.5</v>
      </c>
      <c r="CG112" s="876"/>
      <c r="CH112" s="876"/>
      <c r="CI112" s="876"/>
      <c r="CJ112" s="876"/>
      <c r="CK112" s="927"/>
      <c r="CL112" s="821"/>
      <c r="CM112" s="815" t="s">
        <v>432</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123</v>
      </c>
      <c r="DH112" s="817"/>
      <c r="DI112" s="817"/>
      <c r="DJ112" s="817"/>
      <c r="DK112" s="817"/>
      <c r="DL112" s="817" t="s">
        <v>123</v>
      </c>
      <c r="DM112" s="817"/>
      <c r="DN112" s="817"/>
      <c r="DO112" s="817"/>
      <c r="DP112" s="817"/>
      <c r="DQ112" s="817" t="s">
        <v>123</v>
      </c>
      <c r="DR112" s="817"/>
      <c r="DS112" s="817"/>
      <c r="DT112" s="817"/>
      <c r="DU112" s="817"/>
      <c r="DV112" s="794" t="s">
        <v>123</v>
      </c>
      <c r="DW112" s="794"/>
      <c r="DX112" s="794"/>
      <c r="DY112" s="794"/>
      <c r="DZ112" s="795"/>
    </row>
    <row r="113" spans="1:130" s="218" customFormat="1" ht="26.25" customHeight="1" x14ac:dyDescent="0.15">
      <c r="A113" s="914"/>
      <c r="B113" s="915"/>
      <c r="C113" s="752" t="s">
        <v>433</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3084050</v>
      </c>
      <c r="AB113" s="919"/>
      <c r="AC113" s="919"/>
      <c r="AD113" s="919"/>
      <c r="AE113" s="920"/>
      <c r="AF113" s="921">
        <v>3365809</v>
      </c>
      <c r="AG113" s="919"/>
      <c r="AH113" s="919"/>
      <c r="AI113" s="919"/>
      <c r="AJ113" s="920"/>
      <c r="AK113" s="921">
        <v>3383296</v>
      </c>
      <c r="AL113" s="919"/>
      <c r="AM113" s="919"/>
      <c r="AN113" s="919"/>
      <c r="AO113" s="920"/>
      <c r="AP113" s="922">
        <v>5.6</v>
      </c>
      <c r="AQ113" s="923"/>
      <c r="AR113" s="923"/>
      <c r="AS113" s="923"/>
      <c r="AT113" s="924"/>
      <c r="AU113" s="932"/>
      <c r="AV113" s="933"/>
      <c r="AW113" s="933"/>
      <c r="AX113" s="933"/>
      <c r="AY113" s="933"/>
      <c r="AZ113" s="815" t="s">
        <v>434</v>
      </c>
      <c r="BA113" s="752"/>
      <c r="BB113" s="752"/>
      <c r="BC113" s="752"/>
      <c r="BD113" s="752"/>
      <c r="BE113" s="752"/>
      <c r="BF113" s="752"/>
      <c r="BG113" s="752"/>
      <c r="BH113" s="752"/>
      <c r="BI113" s="752"/>
      <c r="BJ113" s="752"/>
      <c r="BK113" s="752"/>
      <c r="BL113" s="752"/>
      <c r="BM113" s="752"/>
      <c r="BN113" s="752"/>
      <c r="BO113" s="752"/>
      <c r="BP113" s="753"/>
      <c r="BQ113" s="816">
        <v>2033254</v>
      </c>
      <c r="BR113" s="817"/>
      <c r="BS113" s="817"/>
      <c r="BT113" s="817"/>
      <c r="BU113" s="817"/>
      <c r="BV113" s="817">
        <v>2158722</v>
      </c>
      <c r="BW113" s="817"/>
      <c r="BX113" s="817"/>
      <c r="BY113" s="817"/>
      <c r="BZ113" s="817"/>
      <c r="CA113" s="817">
        <v>2068320</v>
      </c>
      <c r="CB113" s="817"/>
      <c r="CC113" s="817"/>
      <c r="CD113" s="817"/>
      <c r="CE113" s="817"/>
      <c r="CF113" s="875">
        <v>3.4</v>
      </c>
      <c r="CG113" s="876"/>
      <c r="CH113" s="876"/>
      <c r="CI113" s="876"/>
      <c r="CJ113" s="876"/>
      <c r="CK113" s="927"/>
      <c r="CL113" s="821"/>
      <c r="CM113" s="815" t="s">
        <v>435</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123</v>
      </c>
      <c r="DH113" s="780"/>
      <c r="DI113" s="780"/>
      <c r="DJ113" s="780"/>
      <c r="DK113" s="781"/>
      <c r="DL113" s="782" t="s">
        <v>123</v>
      </c>
      <c r="DM113" s="780"/>
      <c r="DN113" s="780"/>
      <c r="DO113" s="780"/>
      <c r="DP113" s="781"/>
      <c r="DQ113" s="782" t="s">
        <v>123</v>
      </c>
      <c r="DR113" s="780"/>
      <c r="DS113" s="780"/>
      <c r="DT113" s="780"/>
      <c r="DU113" s="781"/>
      <c r="DV113" s="824" t="s">
        <v>123</v>
      </c>
      <c r="DW113" s="825"/>
      <c r="DX113" s="825"/>
      <c r="DY113" s="825"/>
      <c r="DZ113" s="826"/>
    </row>
    <row r="114" spans="1:130" s="218" customFormat="1" ht="26.25" customHeight="1" x14ac:dyDescent="0.15">
      <c r="A114" s="914"/>
      <c r="B114" s="915"/>
      <c r="C114" s="752" t="s">
        <v>436</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203119</v>
      </c>
      <c r="AB114" s="780"/>
      <c r="AC114" s="780"/>
      <c r="AD114" s="780"/>
      <c r="AE114" s="781"/>
      <c r="AF114" s="782">
        <v>194240</v>
      </c>
      <c r="AG114" s="780"/>
      <c r="AH114" s="780"/>
      <c r="AI114" s="780"/>
      <c r="AJ114" s="781"/>
      <c r="AK114" s="782">
        <v>365869</v>
      </c>
      <c r="AL114" s="780"/>
      <c r="AM114" s="780"/>
      <c r="AN114" s="780"/>
      <c r="AO114" s="781"/>
      <c r="AP114" s="824">
        <v>0.6</v>
      </c>
      <c r="AQ114" s="825"/>
      <c r="AR114" s="825"/>
      <c r="AS114" s="825"/>
      <c r="AT114" s="826"/>
      <c r="AU114" s="932"/>
      <c r="AV114" s="933"/>
      <c r="AW114" s="933"/>
      <c r="AX114" s="933"/>
      <c r="AY114" s="933"/>
      <c r="AZ114" s="815" t="s">
        <v>437</v>
      </c>
      <c r="BA114" s="752"/>
      <c r="BB114" s="752"/>
      <c r="BC114" s="752"/>
      <c r="BD114" s="752"/>
      <c r="BE114" s="752"/>
      <c r="BF114" s="752"/>
      <c r="BG114" s="752"/>
      <c r="BH114" s="752"/>
      <c r="BI114" s="752"/>
      <c r="BJ114" s="752"/>
      <c r="BK114" s="752"/>
      <c r="BL114" s="752"/>
      <c r="BM114" s="752"/>
      <c r="BN114" s="752"/>
      <c r="BO114" s="752"/>
      <c r="BP114" s="753"/>
      <c r="BQ114" s="816">
        <v>13696027</v>
      </c>
      <c r="BR114" s="817"/>
      <c r="BS114" s="817"/>
      <c r="BT114" s="817"/>
      <c r="BU114" s="817"/>
      <c r="BV114" s="817">
        <v>14316411</v>
      </c>
      <c r="BW114" s="817"/>
      <c r="BX114" s="817"/>
      <c r="BY114" s="817"/>
      <c r="BZ114" s="817"/>
      <c r="CA114" s="817">
        <v>14505780</v>
      </c>
      <c r="CB114" s="817"/>
      <c r="CC114" s="817"/>
      <c r="CD114" s="817"/>
      <c r="CE114" s="817"/>
      <c r="CF114" s="875">
        <v>24</v>
      </c>
      <c r="CG114" s="876"/>
      <c r="CH114" s="876"/>
      <c r="CI114" s="876"/>
      <c r="CJ114" s="876"/>
      <c r="CK114" s="927"/>
      <c r="CL114" s="821"/>
      <c r="CM114" s="815" t="s">
        <v>438</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123</v>
      </c>
      <c r="DH114" s="780"/>
      <c r="DI114" s="780"/>
      <c r="DJ114" s="780"/>
      <c r="DK114" s="781"/>
      <c r="DL114" s="782" t="s">
        <v>123</v>
      </c>
      <c r="DM114" s="780"/>
      <c r="DN114" s="780"/>
      <c r="DO114" s="780"/>
      <c r="DP114" s="781"/>
      <c r="DQ114" s="782" t="s">
        <v>123</v>
      </c>
      <c r="DR114" s="780"/>
      <c r="DS114" s="780"/>
      <c r="DT114" s="780"/>
      <c r="DU114" s="781"/>
      <c r="DV114" s="824" t="s">
        <v>123</v>
      </c>
      <c r="DW114" s="825"/>
      <c r="DX114" s="825"/>
      <c r="DY114" s="825"/>
      <c r="DZ114" s="826"/>
    </row>
    <row r="115" spans="1:130" s="218" customFormat="1" ht="26.25" customHeight="1" x14ac:dyDescent="0.15">
      <c r="A115" s="914"/>
      <c r="B115" s="915"/>
      <c r="C115" s="752" t="s">
        <v>439</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62011</v>
      </c>
      <c r="AB115" s="919"/>
      <c r="AC115" s="919"/>
      <c r="AD115" s="919"/>
      <c r="AE115" s="920"/>
      <c r="AF115" s="921">
        <v>51280</v>
      </c>
      <c r="AG115" s="919"/>
      <c r="AH115" s="919"/>
      <c r="AI115" s="919"/>
      <c r="AJ115" s="920"/>
      <c r="AK115" s="921">
        <v>40130</v>
      </c>
      <c r="AL115" s="919"/>
      <c r="AM115" s="919"/>
      <c r="AN115" s="919"/>
      <c r="AO115" s="920"/>
      <c r="AP115" s="922">
        <v>0.1</v>
      </c>
      <c r="AQ115" s="923"/>
      <c r="AR115" s="923"/>
      <c r="AS115" s="923"/>
      <c r="AT115" s="924"/>
      <c r="AU115" s="932"/>
      <c r="AV115" s="933"/>
      <c r="AW115" s="933"/>
      <c r="AX115" s="933"/>
      <c r="AY115" s="933"/>
      <c r="AZ115" s="815" t="s">
        <v>440</v>
      </c>
      <c r="BA115" s="752"/>
      <c r="BB115" s="752"/>
      <c r="BC115" s="752"/>
      <c r="BD115" s="752"/>
      <c r="BE115" s="752"/>
      <c r="BF115" s="752"/>
      <c r="BG115" s="752"/>
      <c r="BH115" s="752"/>
      <c r="BI115" s="752"/>
      <c r="BJ115" s="752"/>
      <c r="BK115" s="752"/>
      <c r="BL115" s="752"/>
      <c r="BM115" s="752"/>
      <c r="BN115" s="752"/>
      <c r="BO115" s="752"/>
      <c r="BP115" s="753"/>
      <c r="BQ115" s="816" t="s">
        <v>123</v>
      </c>
      <c r="BR115" s="817"/>
      <c r="BS115" s="817"/>
      <c r="BT115" s="817"/>
      <c r="BU115" s="817"/>
      <c r="BV115" s="817" t="s">
        <v>123</v>
      </c>
      <c r="BW115" s="817"/>
      <c r="BX115" s="817"/>
      <c r="BY115" s="817"/>
      <c r="BZ115" s="817"/>
      <c r="CA115" s="817" t="s">
        <v>123</v>
      </c>
      <c r="CB115" s="817"/>
      <c r="CC115" s="817"/>
      <c r="CD115" s="817"/>
      <c r="CE115" s="817"/>
      <c r="CF115" s="875" t="s">
        <v>123</v>
      </c>
      <c r="CG115" s="876"/>
      <c r="CH115" s="876"/>
      <c r="CI115" s="876"/>
      <c r="CJ115" s="876"/>
      <c r="CK115" s="927"/>
      <c r="CL115" s="821"/>
      <c r="CM115" s="815" t="s">
        <v>441</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123</v>
      </c>
      <c r="DH115" s="780"/>
      <c r="DI115" s="780"/>
      <c r="DJ115" s="780"/>
      <c r="DK115" s="781"/>
      <c r="DL115" s="782" t="s">
        <v>123</v>
      </c>
      <c r="DM115" s="780"/>
      <c r="DN115" s="780"/>
      <c r="DO115" s="780"/>
      <c r="DP115" s="781"/>
      <c r="DQ115" s="782" t="s">
        <v>123</v>
      </c>
      <c r="DR115" s="780"/>
      <c r="DS115" s="780"/>
      <c r="DT115" s="780"/>
      <c r="DU115" s="781"/>
      <c r="DV115" s="824" t="s">
        <v>123</v>
      </c>
      <c r="DW115" s="825"/>
      <c r="DX115" s="825"/>
      <c r="DY115" s="825"/>
      <c r="DZ115" s="826"/>
    </row>
    <row r="116" spans="1:130" s="218" customFormat="1" ht="26.25" customHeight="1" x14ac:dyDescent="0.15">
      <c r="A116" s="916"/>
      <c r="B116" s="917"/>
      <c r="C116" s="839" t="s">
        <v>442</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123</v>
      </c>
      <c r="AB116" s="780"/>
      <c r="AC116" s="780"/>
      <c r="AD116" s="780"/>
      <c r="AE116" s="781"/>
      <c r="AF116" s="782" t="s">
        <v>123</v>
      </c>
      <c r="AG116" s="780"/>
      <c r="AH116" s="780"/>
      <c r="AI116" s="780"/>
      <c r="AJ116" s="781"/>
      <c r="AK116" s="782" t="s">
        <v>123</v>
      </c>
      <c r="AL116" s="780"/>
      <c r="AM116" s="780"/>
      <c r="AN116" s="780"/>
      <c r="AO116" s="781"/>
      <c r="AP116" s="824" t="s">
        <v>123</v>
      </c>
      <c r="AQ116" s="825"/>
      <c r="AR116" s="825"/>
      <c r="AS116" s="825"/>
      <c r="AT116" s="826"/>
      <c r="AU116" s="932"/>
      <c r="AV116" s="933"/>
      <c r="AW116" s="933"/>
      <c r="AX116" s="933"/>
      <c r="AY116" s="933"/>
      <c r="AZ116" s="909" t="s">
        <v>443</v>
      </c>
      <c r="BA116" s="910"/>
      <c r="BB116" s="910"/>
      <c r="BC116" s="910"/>
      <c r="BD116" s="910"/>
      <c r="BE116" s="910"/>
      <c r="BF116" s="910"/>
      <c r="BG116" s="910"/>
      <c r="BH116" s="910"/>
      <c r="BI116" s="910"/>
      <c r="BJ116" s="910"/>
      <c r="BK116" s="910"/>
      <c r="BL116" s="910"/>
      <c r="BM116" s="910"/>
      <c r="BN116" s="910"/>
      <c r="BO116" s="910"/>
      <c r="BP116" s="911"/>
      <c r="BQ116" s="816" t="s">
        <v>123</v>
      </c>
      <c r="BR116" s="817"/>
      <c r="BS116" s="817"/>
      <c r="BT116" s="817"/>
      <c r="BU116" s="817"/>
      <c r="BV116" s="817" t="s">
        <v>123</v>
      </c>
      <c r="BW116" s="817"/>
      <c r="BX116" s="817"/>
      <c r="BY116" s="817"/>
      <c r="BZ116" s="817"/>
      <c r="CA116" s="817" t="s">
        <v>123</v>
      </c>
      <c r="CB116" s="817"/>
      <c r="CC116" s="817"/>
      <c r="CD116" s="817"/>
      <c r="CE116" s="817"/>
      <c r="CF116" s="875" t="s">
        <v>123</v>
      </c>
      <c r="CG116" s="876"/>
      <c r="CH116" s="876"/>
      <c r="CI116" s="876"/>
      <c r="CJ116" s="876"/>
      <c r="CK116" s="927"/>
      <c r="CL116" s="821"/>
      <c r="CM116" s="815" t="s">
        <v>444</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123</v>
      </c>
      <c r="DH116" s="780"/>
      <c r="DI116" s="780"/>
      <c r="DJ116" s="780"/>
      <c r="DK116" s="781"/>
      <c r="DL116" s="782" t="s">
        <v>123</v>
      </c>
      <c r="DM116" s="780"/>
      <c r="DN116" s="780"/>
      <c r="DO116" s="780"/>
      <c r="DP116" s="781"/>
      <c r="DQ116" s="782" t="s">
        <v>123</v>
      </c>
      <c r="DR116" s="780"/>
      <c r="DS116" s="780"/>
      <c r="DT116" s="780"/>
      <c r="DU116" s="781"/>
      <c r="DV116" s="824" t="s">
        <v>123</v>
      </c>
      <c r="DW116" s="825"/>
      <c r="DX116" s="825"/>
      <c r="DY116" s="825"/>
      <c r="DZ116" s="826"/>
    </row>
    <row r="117" spans="1:130" s="218" customFormat="1" ht="26.25" customHeight="1" x14ac:dyDescent="0.15">
      <c r="A117" s="895" t="s">
        <v>180</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445</v>
      </c>
      <c r="Z117" s="897"/>
      <c r="AA117" s="902">
        <v>16273457</v>
      </c>
      <c r="AB117" s="903"/>
      <c r="AC117" s="903"/>
      <c r="AD117" s="903"/>
      <c r="AE117" s="904"/>
      <c r="AF117" s="905">
        <v>16239473</v>
      </c>
      <c r="AG117" s="903"/>
      <c r="AH117" s="903"/>
      <c r="AI117" s="903"/>
      <c r="AJ117" s="904"/>
      <c r="AK117" s="905">
        <v>16246374</v>
      </c>
      <c r="AL117" s="903"/>
      <c r="AM117" s="903"/>
      <c r="AN117" s="903"/>
      <c r="AO117" s="904"/>
      <c r="AP117" s="906"/>
      <c r="AQ117" s="907"/>
      <c r="AR117" s="907"/>
      <c r="AS117" s="907"/>
      <c r="AT117" s="908"/>
      <c r="AU117" s="932"/>
      <c r="AV117" s="933"/>
      <c r="AW117" s="933"/>
      <c r="AX117" s="933"/>
      <c r="AY117" s="933"/>
      <c r="AZ117" s="863" t="s">
        <v>446</v>
      </c>
      <c r="BA117" s="864"/>
      <c r="BB117" s="864"/>
      <c r="BC117" s="864"/>
      <c r="BD117" s="864"/>
      <c r="BE117" s="864"/>
      <c r="BF117" s="864"/>
      <c r="BG117" s="864"/>
      <c r="BH117" s="864"/>
      <c r="BI117" s="864"/>
      <c r="BJ117" s="864"/>
      <c r="BK117" s="864"/>
      <c r="BL117" s="864"/>
      <c r="BM117" s="864"/>
      <c r="BN117" s="864"/>
      <c r="BO117" s="864"/>
      <c r="BP117" s="865"/>
      <c r="BQ117" s="816" t="s">
        <v>123</v>
      </c>
      <c r="BR117" s="817"/>
      <c r="BS117" s="817"/>
      <c r="BT117" s="817"/>
      <c r="BU117" s="817"/>
      <c r="BV117" s="817" t="s">
        <v>123</v>
      </c>
      <c r="BW117" s="817"/>
      <c r="BX117" s="817"/>
      <c r="BY117" s="817"/>
      <c r="BZ117" s="817"/>
      <c r="CA117" s="817" t="s">
        <v>123</v>
      </c>
      <c r="CB117" s="817"/>
      <c r="CC117" s="817"/>
      <c r="CD117" s="817"/>
      <c r="CE117" s="817"/>
      <c r="CF117" s="875" t="s">
        <v>123</v>
      </c>
      <c r="CG117" s="876"/>
      <c r="CH117" s="876"/>
      <c r="CI117" s="876"/>
      <c r="CJ117" s="876"/>
      <c r="CK117" s="927"/>
      <c r="CL117" s="821"/>
      <c r="CM117" s="815" t="s">
        <v>447</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123</v>
      </c>
      <c r="DH117" s="780"/>
      <c r="DI117" s="780"/>
      <c r="DJ117" s="780"/>
      <c r="DK117" s="781"/>
      <c r="DL117" s="782" t="s">
        <v>123</v>
      </c>
      <c r="DM117" s="780"/>
      <c r="DN117" s="780"/>
      <c r="DO117" s="780"/>
      <c r="DP117" s="781"/>
      <c r="DQ117" s="782" t="s">
        <v>123</v>
      </c>
      <c r="DR117" s="780"/>
      <c r="DS117" s="780"/>
      <c r="DT117" s="780"/>
      <c r="DU117" s="781"/>
      <c r="DV117" s="824" t="s">
        <v>123</v>
      </c>
      <c r="DW117" s="825"/>
      <c r="DX117" s="825"/>
      <c r="DY117" s="825"/>
      <c r="DZ117" s="826"/>
    </row>
    <row r="118" spans="1:130" s="218" customFormat="1" ht="26.25" customHeight="1" x14ac:dyDescent="0.15">
      <c r="A118" s="895" t="s">
        <v>421</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418</v>
      </c>
      <c r="AB118" s="896"/>
      <c r="AC118" s="896"/>
      <c r="AD118" s="896"/>
      <c r="AE118" s="897"/>
      <c r="AF118" s="898" t="s">
        <v>419</v>
      </c>
      <c r="AG118" s="896"/>
      <c r="AH118" s="896"/>
      <c r="AI118" s="896"/>
      <c r="AJ118" s="897"/>
      <c r="AK118" s="898" t="s">
        <v>297</v>
      </c>
      <c r="AL118" s="896"/>
      <c r="AM118" s="896"/>
      <c r="AN118" s="896"/>
      <c r="AO118" s="897"/>
      <c r="AP118" s="899" t="s">
        <v>420</v>
      </c>
      <c r="AQ118" s="900"/>
      <c r="AR118" s="900"/>
      <c r="AS118" s="900"/>
      <c r="AT118" s="901"/>
      <c r="AU118" s="932"/>
      <c r="AV118" s="933"/>
      <c r="AW118" s="933"/>
      <c r="AX118" s="933"/>
      <c r="AY118" s="933"/>
      <c r="AZ118" s="838" t="s">
        <v>448</v>
      </c>
      <c r="BA118" s="839"/>
      <c r="BB118" s="839"/>
      <c r="BC118" s="839"/>
      <c r="BD118" s="839"/>
      <c r="BE118" s="839"/>
      <c r="BF118" s="839"/>
      <c r="BG118" s="839"/>
      <c r="BH118" s="839"/>
      <c r="BI118" s="839"/>
      <c r="BJ118" s="839"/>
      <c r="BK118" s="839"/>
      <c r="BL118" s="839"/>
      <c r="BM118" s="839"/>
      <c r="BN118" s="839"/>
      <c r="BO118" s="839"/>
      <c r="BP118" s="840"/>
      <c r="BQ118" s="879" t="s">
        <v>123</v>
      </c>
      <c r="BR118" s="845"/>
      <c r="BS118" s="845"/>
      <c r="BT118" s="845"/>
      <c r="BU118" s="845"/>
      <c r="BV118" s="845" t="s">
        <v>123</v>
      </c>
      <c r="BW118" s="845"/>
      <c r="BX118" s="845"/>
      <c r="BY118" s="845"/>
      <c r="BZ118" s="845"/>
      <c r="CA118" s="845" t="s">
        <v>123</v>
      </c>
      <c r="CB118" s="845"/>
      <c r="CC118" s="845"/>
      <c r="CD118" s="845"/>
      <c r="CE118" s="845"/>
      <c r="CF118" s="875" t="s">
        <v>123</v>
      </c>
      <c r="CG118" s="876"/>
      <c r="CH118" s="876"/>
      <c r="CI118" s="876"/>
      <c r="CJ118" s="876"/>
      <c r="CK118" s="927"/>
      <c r="CL118" s="821"/>
      <c r="CM118" s="815" t="s">
        <v>449</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123</v>
      </c>
      <c r="DH118" s="780"/>
      <c r="DI118" s="780"/>
      <c r="DJ118" s="780"/>
      <c r="DK118" s="781"/>
      <c r="DL118" s="782" t="s">
        <v>123</v>
      </c>
      <c r="DM118" s="780"/>
      <c r="DN118" s="780"/>
      <c r="DO118" s="780"/>
      <c r="DP118" s="781"/>
      <c r="DQ118" s="782" t="s">
        <v>123</v>
      </c>
      <c r="DR118" s="780"/>
      <c r="DS118" s="780"/>
      <c r="DT118" s="780"/>
      <c r="DU118" s="781"/>
      <c r="DV118" s="824" t="s">
        <v>123</v>
      </c>
      <c r="DW118" s="825"/>
      <c r="DX118" s="825"/>
      <c r="DY118" s="825"/>
      <c r="DZ118" s="826"/>
    </row>
    <row r="119" spans="1:130" s="218" customFormat="1" ht="26.25" customHeight="1" x14ac:dyDescent="0.15">
      <c r="A119" s="818" t="s">
        <v>424</v>
      </c>
      <c r="B119" s="819"/>
      <c r="C119" s="860" t="s">
        <v>425</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123</v>
      </c>
      <c r="AB119" s="889"/>
      <c r="AC119" s="889"/>
      <c r="AD119" s="889"/>
      <c r="AE119" s="890"/>
      <c r="AF119" s="891" t="s">
        <v>123</v>
      </c>
      <c r="AG119" s="889"/>
      <c r="AH119" s="889"/>
      <c r="AI119" s="889"/>
      <c r="AJ119" s="890"/>
      <c r="AK119" s="891" t="s">
        <v>123</v>
      </c>
      <c r="AL119" s="889"/>
      <c r="AM119" s="889"/>
      <c r="AN119" s="889"/>
      <c r="AO119" s="890"/>
      <c r="AP119" s="892" t="s">
        <v>123</v>
      </c>
      <c r="AQ119" s="893"/>
      <c r="AR119" s="893"/>
      <c r="AS119" s="893"/>
      <c r="AT119" s="894"/>
      <c r="AU119" s="934"/>
      <c r="AV119" s="935"/>
      <c r="AW119" s="935"/>
      <c r="AX119" s="935"/>
      <c r="AY119" s="935"/>
      <c r="AZ119" s="239" t="s">
        <v>180</v>
      </c>
      <c r="BA119" s="239"/>
      <c r="BB119" s="239"/>
      <c r="BC119" s="239"/>
      <c r="BD119" s="239"/>
      <c r="BE119" s="239"/>
      <c r="BF119" s="239"/>
      <c r="BG119" s="239"/>
      <c r="BH119" s="239"/>
      <c r="BI119" s="239"/>
      <c r="BJ119" s="239"/>
      <c r="BK119" s="239"/>
      <c r="BL119" s="239"/>
      <c r="BM119" s="239"/>
      <c r="BN119" s="239"/>
      <c r="BO119" s="877" t="s">
        <v>450</v>
      </c>
      <c r="BP119" s="878"/>
      <c r="BQ119" s="879">
        <v>170037746</v>
      </c>
      <c r="BR119" s="845"/>
      <c r="BS119" s="845"/>
      <c r="BT119" s="845"/>
      <c r="BU119" s="845"/>
      <c r="BV119" s="845">
        <v>166136916</v>
      </c>
      <c r="BW119" s="845"/>
      <c r="BX119" s="845"/>
      <c r="BY119" s="845"/>
      <c r="BZ119" s="845"/>
      <c r="CA119" s="845">
        <v>158834223</v>
      </c>
      <c r="CB119" s="845"/>
      <c r="CC119" s="845"/>
      <c r="CD119" s="845"/>
      <c r="CE119" s="845"/>
      <c r="CF119" s="748"/>
      <c r="CG119" s="749"/>
      <c r="CH119" s="749"/>
      <c r="CI119" s="749"/>
      <c r="CJ119" s="834"/>
      <c r="CK119" s="928"/>
      <c r="CL119" s="823"/>
      <c r="CM119" s="838" t="s">
        <v>451</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123</v>
      </c>
      <c r="DH119" s="764"/>
      <c r="DI119" s="764"/>
      <c r="DJ119" s="764"/>
      <c r="DK119" s="765"/>
      <c r="DL119" s="766" t="s">
        <v>123</v>
      </c>
      <c r="DM119" s="764"/>
      <c r="DN119" s="764"/>
      <c r="DO119" s="764"/>
      <c r="DP119" s="765"/>
      <c r="DQ119" s="766" t="s">
        <v>123</v>
      </c>
      <c r="DR119" s="764"/>
      <c r="DS119" s="764"/>
      <c r="DT119" s="764"/>
      <c r="DU119" s="765"/>
      <c r="DV119" s="848" t="s">
        <v>123</v>
      </c>
      <c r="DW119" s="849"/>
      <c r="DX119" s="849"/>
      <c r="DY119" s="849"/>
      <c r="DZ119" s="850"/>
    </row>
    <row r="120" spans="1:130" s="218" customFormat="1" ht="26.25" customHeight="1" x14ac:dyDescent="0.15">
      <c r="A120" s="820"/>
      <c r="B120" s="821"/>
      <c r="C120" s="815" t="s">
        <v>428</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123</v>
      </c>
      <c r="AB120" s="780"/>
      <c r="AC120" s="780"/>
      <c r="AD120" s="780"/>
      <c r="AE120" s="781"/>
      <c r="AF120" s="782" t="s">
        <v>123</v>
      </c>
      <c r="AG120" s="780"/>
      <c r="AH120" s="780"/>
      <c r="AI120" s="780"/>
      <c r="AJ120" s="781"/>
      <c r="AK120" s="782" t="s">
        <v>123</v>
      </c>
      <c r="AL120" s="780"/>
      <c r="AM120" s="780"/>
      <c r="AN120" s="780"/>
      <c r="AO120" s="781"/>
      <c r="AP120" s="824" t="s">
        <v>123</v>
      </c>
      <c r="AQ120" s="825"/>
      <c r="AR120" s="825"/>
      <c r="AS120" s="825"/>
      <c r="AT120" s="826"/>
      <c r="AU120" s="880" t="s">
        <v>452</v>
      </c>
      <c r="AV120" s="881"/>
      <c r="AW120" s="881"/>
      <c r="AX120" s="881"/>
      <c r="AY120" s="882"/>
      <c r="AZ120" s="860" t="s">
        <v>453</v>
      </c>
      <c r="BA120" s="808"/>
      <c r="BB120" s="808"/>
      <c r="BC120" s="808"/>
      <c r="BD120" s="808"/>
      <c r="BE120" s="808"/>
      <c r="BF120" s="808"/>
      <c r="BG120" s="808"/>
      <c r="BH120" s="808"/>
      <c r="BI120" s="808"/>
      <c r="BJ120" s="808"/>
      <c r="BK120" s="808"/>
      <c r="BL120" s="808"/>
      <c r="BM120" s="808"/>
      <c r="BN120" s="808"/>
      <c r="BO120" s="808"/>
      <c r="BP120" s="809"/>
      <c r="BQ120" s="861">
        <v>12326069</v>
      </c>
      <c r="BR120" s="842"/>
      <c r="BS120" s="842"/>
      <c r="BT120" s="842"/>
      <c r="BU120" s="842"/>
      <c r="BV120" s="842">
        <v>13286422</v>
      </c>
      <c r="BW120" s="842"/>
      <c r="BX120" s="842"/>
      <c r="BY120" s="842"/>
      <c r="BZ120" s="842"/>
      <c r="CA120" s="842">
        <v>11814186</v>
      </c>
      <c r="CB120" s="842"/>
      <c r="CC120" s="842"/>
      <c r="CD120" s="842"/>
      <c r="CE120" s="842"/>
      <c r="CF120" s="866">
        <v>19.5</v>
      </c>
      <c r="CG120" s="867"/>
      <c r="CH120" s="867"/>
      <c r="CI120" s="867"/>
      <c r="CJ120" s="867"/>
      <c r="CK120" s="868" t="s">
        <v>454</v>
      </c>
      <c r="CL120" s="852"/>
      <c r="CM120" s="852"/>
      <c r="CN120" s="852"/>
      <c r="CO120" s="853"/>
      <c r="CP120" s="872" t="s">
        <v>399</v>
      </c>
      <c r="CQ120" s="873"/>
      <c r="CR120" s="873"/>
      <c r="CS120" s="873"/>
      <c r="CT120" s="873"/>
      <c r="CU120" s="873"/>
      <c r="CV120" s="873"/>
      <c r="CW120" s="873"/>
      <c r="CX120" s="873"/>
      <c r="CY120" s="873"/>
      <c r="CZ120" s="873"/>
      <c r="DA120" s="873"/>
      <c r="DB120" s="873"/>
      <c r="DC120" s="873"/>
      <c r="DD120" s="873"/>
      <c r="DE120" s="873"/>
      <c r="DF120" s="874"/>
      <c r="DG120" s="861">
        <v>23686678</v>
      </c>
      <c r="DH120" s="842"/>
      <c r="DI120" s="842"/>
      <c r="DJ120" s="842"/>
      <c r="DK120" s="842"/>
      <c r="DL120" s="842">
        <v>22936401</v>
      </c>
      <c r="DM120" s="842"/>
      <c r="DN120" s="842"/>
      <c r="DO120" s="842"/>
      <c r="DP120" s="842"/>
      <c r="DQ120" s="842">
        <v>22554968</v>
      </c>
      <c r="DR120" s="842"/>
      <c r="DS120" s="842"/>
      <c r="DT120" s="842"/>
      <c r="DU120" s="842"/>
      <c r="DV120" s="843">
        <v>37.299999999999997</v>
      </c>
      <c r="DW120" s="843"/>
      <c r="DX120" s="843"/>
      <c r="DY120" s="843"/>
      <c r="DZ120" s="844"/>
    </row>
    <row r="121" spans="1:130" s="218" customFormat="1" ht="26.25" customHeight="1" x14ac:dyDescent="0.15">
      <c r="A121" s="820"/>
      <c r="B121" s="821"/>
      <c r="C121" s="863" t="s">
        <v>455</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123</v>
      </c>
      <c r="AB121" s="780"/>
      <c r="AC121" s="780"/>
      <c r="AD121" s="780"/>
      <c r="AE121" s="781"/>
      <c r="AF121" s="782" t="s">
        <v>123</v>
      </c>
      <c r="AG121" s="780"/>
      <c r="AH121" s="780"/>
      <c r="AI121" s="780"/>
      <c r="AJ121" s="781"/>
      <c r="AK121" s="782" t="s">
        <v>123</v>
      </c>
      <c r="AL121" s="780"/>
      <c r="AM121" s="780"/>
      <c r="AN121" s="780"/>
      <c r="AO121" s="781"/>
      <c r="AP121" s="824" t="s">
        <v>123</v>
      </c>
      <c r="AQ121" s="825"/>
      <c r="AR121" s="825"/>
      <c r="AS121" s="825"/>
      <c r="AT121" s="826"/>
      <c r="AU121" s="883"/>
      <c r="AV121" s="884"/>
      <c r="AW121" s="884"/>
      <c r="AX121" s="884"/>
      <c r="AY121" s="885"/>
      <c r="AZ121" s="815" t="s">
        <v>456</v>
      </c>
      <c r="BA121" s="752"/>
      <c r="BB121" s="752"/>
      <c r="BC121" s="752"/>
      <c r="BD121" s="752"/>
      <c r="BE121" s="752"/>
      <c r="BF121" s="752"/>
      <c r="BG121" s="752"/>
      <c r="BH121" s="752"/>
      <c r="BI121" s="752"/>
      <c r="BJ121" s="752"/>
      <c r="BK121" s="752"/>
      <c r="BL121" s="752"/>
      <c r="BM121" s="752"/>
      <c r="BN121" s="752"/>
      <c r="BO121" s="752"/>
      <c r="BP121" s="753"/>
      <c r="BQ121" s="816">
        <v>2664840</v>
      </c>
      <c r="BR121" s="817"/>
      <c r="BS121" s="817"/>
      <c r="BT121" s="817"/>
      <c r="BU121" s="817"/>
      <c r="BV121" s="817">
        <v>1913632</v>
      </c>
      <c r="BW121" s="817"/>
      <c r="BX121" s="817"/>
      <c r="BY121" s="817"/>
      <c r="BZ121" s="817"/>
      <c r="CA121" s="817">
        <v>1329877</v>
      </c>
      <c r="CB121" s="817"/>
      <c r="CC121" s="817"/>
      <c r="CD121" s="817"/>
      <c r="CE121" s="817"/>
      <c r="CF121" s="875">
        <v>2.2000000000000002</v>
      </c>
      <c r="CG121" s="876"/>
      <c r="CH121" s="876"/>
      <c r="CI121" s="876"/>
      <c r="CJ121" s="876"/>
      <c r="CK121" s="869"/>
      <c r="CL121" s="855"/>
      <c r="CM121" s="855"/>
      <c r="CN121" s="855"/>
      <c r="CO121" s="856"/>
      <c r="CP121" s="835" t="s">
        <v>144</v>
      </c>
      <c r="CQ121" s="836"/>
      <c r="CR121" s="836"/>
      <c r="CS121" s="836"/>
      <c r="CT121" s="836"/>
      <c r="CU121" s="836"/>
      <c r="CV121" s="836"/>
      <c r="CW121" s="836"/>
      <c r="CX121" s="836"/>
      <c r="CY121" s="836"/>
      <c r="CZ121" s="836"/>
      <c r="DA121" s="836"/>
      <c r="DB121" s="836"/>
      <c r="DC121" s="836"/>
      <c r="DD121" s="836"/>
      <c r="DE121" s="836"/>
      <c r="DF121" s="837"/>
      <c r="DG121" s="816">
        <v>2546807</v>
      </c>
      <c r="DH121" s="817"/>
      <c r="DI121" s="817"/>
      <c r="DJ121" s="817"/>
      <c r="DK121" s="817"/>
      <c r="DL121" s="817">
        <v>2424970</v>
      </c>
      <c r="DM121" s="817"/>
      <c r="DN121" s="817"/>
      <c r="DO121" s="817"/>
      <c r="DP121" s="817"/>
      <c r="DQ121" s="817">
        <v>2328148</v>
      </c>
      <c r="DR121" s="817"/>
      <c r="DS121" s="817"/>
      <c r="DT121" s="817"/>
      <c r="DU121" s="817"/>
      <c r="DV121" s="794">
        <v>3.8</v>
      </c>
      <c r="DW121" s="794"/>
      <c r="DX121" s="794"/>
      <c r="DY121" s="794"/>
      <c r="DZ121" s="795"/>
    </row>
    <row r="122" spans="1:130" s="218" customFormat="1" ht="26.25" customHeight="1" x14ac:dyDescent="0.15">
      <c r="A122" s="820"/>
      <c r="B122" s="821"/>
      <c r="C122" s="815" t="s">
        <v>438</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123</v>
      </c>
      <c r="AB122" s="780"/>
      <c r="AC122" s="780"/>
      <c r="AD122" s="780"/>
      <c r="AE122" s="781"/>
      <c r="AF122" s="782" t="s">
        <v>123</v>
      </c>
      <c r="AG122" s="780"/>
      <c r="AH122" s="780"/>
      <c r="AI122" s="780"/>
      <c r="AJ122" s="781"/>
      <c r="AK122" s="782" t="s">
        <v>123</v>
      </c>
      <c r="AL122" s="780"/>
      <c r="AM122" s="780"/>
      <c r="AN122" s="780"/>
      <c r="AO122" s="781"/>
      <c r="AP122" s="824" t="s">
        <v>123</v>
      </c>
      <c r="AQ122" s="825"/>
      <c r="AR122" s="825"/>
      <c r="AS122" s="825"/>
      <c r="AT122" s="826"/>
      <c r="AU122" s="883"/>
      <c r="AV122" s="884"/>
      <c r="AW122" s="884"/>
      <c r="AX122" s="884"/>
      <c r="AY122" s="885"/>
      <c r="AZ122" s="838" t="s">
        <v>457</v>
      </c>
      <c r="BA122" s="839"/>
      <c r="BB122" s="839"/>
      <c r="BC122" s="839"/>
      <c r="BD122" s="839"/>
      <c r="BE122" s="839"/>
      <c r="BF122" s="839"/>
      <c r="BG122" s="839"/>
      <c r="BH122" s="839"/>
      <c r="BI122" s="839"/>
      <c r="BJ122" s="839"/>
      <c r="BK122" s="839"/>
      <c r="BL122" s="839"/>
      <c r="BM122" s="839"/>
      <c r="BN122" s="839"/>
      <c r="BO122" s="839"/>
      <c r="BP122" s="840"/>
      <c r="BQ122" s="879">
        <v>109546780</v>
      </c>
      <c r="BR122" s="845"/>
      <c r="BS122" s="845"/>
      <c r="BT122" s="845"/>
      <c r="BU122" s="845"/>
      <c r="BV122" s="845">
        <v>103610526</v>
      </c>
      <c r="BW122" s="845"/>
      <c r="BX122" s="845"/>
      <c r="BY122" s="845"/>
      <c r="BZ122" s="845"/>
      <c r="CA122" s="845">
        <v>96298151</v>
      </c>
      <c r="CB122" s="845"/>
      <c r="CC122" s="845"/>
      <c r="CD122" s="845"/>
      <c r="CE122" s="845"/>
      <c r="CF122" s="846">
        <v>159.19999999999999</v>
      </c>
      <c r="CG122" s="847"/>
      <c r="CH122" s="847"/>
      <c r="CI122" s="847"/>
      <c r="CJ122" s="847"/>
      <c r="CK122" s="869"/>
      <c r="CL122" s="855"/>
      <c r="CM122" s="855"/>
      <c r="CN122" s="855"/>
      <c r="CO122" s="856"/>
      <c r="CP122" s="835" t="s">
        <v>400</v>
      </c>
      <c r="CQ122" s="836"/>
      <c r="CR122" s="836"/>
      <c r="CS122" s="836"/>
      <c r="CT122" s="836"/>
      <c r="CU122" s="836"/>
      <c r="CV122" s="836"/>
      <c r="CW122" s="836"/>
      <c r="CX122" s="836"/>
      <c r="CY122" s="836"/>
      <c r="CZ122" s="836"/>
      <c r="DA122" s="836"/>
      <c r="DB122" s="836"/>
      <c r="DC122" s="836"/>
      <c r="DD122" s="836"/>
      <c r="DE122" s="836"/>
      <c r="DF122" s="837"/>
      <c r="DG122" s="816">
        <v>1997596</v>
      </c>
      <c r="DH122" s="817"/>
      <c r="DI122" s="817"/>
      <c r="DJ122" s="817"/>
      <c r="DK122" s="817"/>
      <c r="DL122" s="817">
        <v>1862587</v>
      </c>
      <c r="DM122" s="817"/>
      <c r="DN122" s="817"/>
      <c r="DO122" s="817"/>
      <c r="DP122" s="817"/>
      <c r="DQ122" s="817">
        <v>1691701</v>
      </c>
      <c r="DR122" s="817"/>
      <c r="DS122" s="817"/>
      <c r="DT122" s="817"/>
      <c r="DU122" s="817"/>
      <c r="DV122" s="794">
        <v>2.8</v>
      </c>
      <c r="DW122" s="794"/>
      <c r="DX122" s="794"/>
      <c r="DY122" s="794"/>
      <c r="DZ122" s="795"/>
    </row>
    <row r="123" spans="1:130" s="218" customFormat="1" ht="26.25" customHeight="1" x14ac:dyDescent="0.15">
      <c r="A123" s="820"/>
      <c r="B123" s="821"/>
      <c r="C123" s="815" t="s">
        <v>444</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123</v>
      </c>
      <c r="AB123" s="780"/>
      <c r="AC123" s="780"/>
      <c r="AD123" s="780"/>
      <c r="AE123" s="781"/>
      <c r="AF123" s="782" t="s">
        <v>123</v>
      </c>
      <c r="AG123" s="780"/>
      <c r="AH123" s="780"/>
      <c r="AI123" s="780"/>
      <c r="AJ123" s="781"/>
      <c r="AK123" s="782" t="s">
        <v>123</v>
      </c>
      <c r="AL123" s="780"/>
      <c r="AM123" s="780"/>
      <c r="AN123" s="780"/>
      <c r="AO123" s="781"/>
      <c r="AP123" s="824" t="s">
        <v>123</v>
      </c>
      <c r="AQ123" s="825"/>
      <c r="AR123" s="825"/>
      <c r="AS123" s="825"/>
      <c r="AT123" s="826"/>
      <c r="AU123" s="886"/>
      <c r="AV123" s="887"/>
      <c r="AW123" s="887"/>
      <c r="AX123" s="887"/>
      <c r="AY123" s="887"/>
      <c r="AZ123" s="239" t="s">
        <v>180</v>
      </c>
      <c r="BA123" s="239"/>
      <c r="BB123" s="239"/>
      <c r="BC123" s="239"/>
      <c r="BD123" s="239"/>
      <c r="BE123" s="239"/>
      <c r="BF123" s="239"/>
      <c r="BG123" s="239"/>
      <c r="BH123" s="239"/>
      <c r="BI123" s="239"/>
      <c r="BJ123" s="239"/>
      <c r="BK123" s="239"/>
      <c r="BL123" s="239"/>
      <c r="BM123" s="239"/>
      <c r="BN123" s="239"/>
      <c r="BO123" s="877" t="s">
        <v>458</v>
      </c>
      <c r="BP123" s="878"/>
      <c r="BQ123" s="832">
        <v>124537689</v>
      </c>
      <c r="BR123" s="833"/>
      <c r="BS123" s="833"/>
      <c r="BT123" s="833"/>
      <c r="BU123" s="833"/>
      <c r="BV123" s="833">
        <v>118810580</v>
      </c>
      <c r="BW123" s="833"/>
      <c r="BX123" s="833"/>
      <c r="BY123" s="833"/>
      <c r="BZ123" s="833"/>
      <c r="CA123" s="833">
        <v>109442214</v>
      </c>
      <c r="CB123" s="833"/>
      <c r="CC123" s="833"/>
      <c r="CD123" s="833"/>
      <c r="CE123" s="833"/>
      <c r="CF123" s="748"/>
      <c r="CG123" s="749"/>
      <c r="CH123" s="749"/>
      <c r="CI123" s="749"/>
      <c r="CJ123" s="834"/>
      <c r="CK123" s="869"/>
      <c r="CL123" s="855"/>
      <c r="CM123" s="855"/>
      <c r="CN123" s="855"/>
      <c r="CO123" s="856"/>
      <c r="CP123" s="835" t="s">
        <v>151</v>
      </c>
      <c r="CQ123" s="836"/>
      <c r="CR123" s="836"/>
      <c r="CS123" s="836"/>
      <c r="CT123" s="836"/>
      <c r="CU123" s="836"/>
      <c r="CV123" s="836"/>
      <c r="CW123" s="836"/>
      <c r="CX123" s="836"/>
      <c r="CY123" s="836"/>
      <c r="CZ123" s="836"/>
      <c r="DA123" s="836"/>
      <c r="DB123" s="836"/>
      <c r="DC123" s="836"/>
      <c r="DD123" s="836"/>
      <c r="DE123" s="836"/>
      <c r="DF123" s="837"/>
      <c r="DG123" s="779">
        <v>1514793</v>
      </c>
      <c r="DH123" s="780"/>
      <c r="DI123" s="780"/>
      <c r="DJ123" s="780"/>
      <c r="DK123" s="781"/>
      <c r="DL123" s="782">
        <v>1715418</v>
      </c>
      <c r="DM123" s="780"/>
      <c r="DN123" s="780"/>
      <c r="DO123" s="780"/>
      <c r="DP123" s="781"/>
      <c r="DQ123" s="782">
        <v>1620150</v>
      </c>
      <c r="DR123" s="780"/>
      <c r="DS123" s="780"/>
      <c r="DT123" s="780"/>
      <c r="DU123" s="781"/>
      <c r="DV123" s="824">
        <v>2.7</v>
      </c>
      <c r="DW123" s="825"/>
      <c r="DX123" s="825"/>
      <c r="DY123" s="825"/>
      <c r="DZ123" s="826"/>
    </row>
    <row r="124" spans="1:130" s="218" customFormat="1" ht="26.25" customHeight="1" thickBot="1" x14ac:dyDescent="0.2">
      <c r="A124" s="820"/>
      <c r="B124" s="821"/>
      <c r="C124" s="815" t="s">
        <v>447</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123</v>
      </c>
      <c r="AB124" s="780"/>
      <c r="AC124" s="780"/>
      <c r="AD124" s="780"/>
      <c r="AE124" s="781"/>
      <c r="AF124" s="782" t="s">
        <v>123</v>
      </c>
      <c r="AG124" s="780"/>
      <c r="AH124" s="780"/>
      <c r="AI124" s="780"/>
      <c r="AJ124" s="781"/>
      <c r="AK124" s="782" t="s">
        <v>123</v>
      </c>
      <c r="AL124" s="780"/>
      <c r="AM124" s="780"/>
      <c r="AN124" s="780"/>
      <c r="AO124" s="781"/>
      <c r="AP124" s="824" t="s">
        <v>123</v>
      </c>
      <c r="AQ124" s="825"/>
      <c r="AR124" s="825"/>
      <c r="AS124" s="825"/>
      <c r="AT124" s="826"/>
      <c r="AU124" s="827" t="s">
        <v>459</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77.599999999999994</v>
      </c>
      <c r="BR124" s="831"/>
      <c r="BS124" s="831"/>
      <c r="BT124" s="831"/>
      <c r="BU124" s="831"/>
      <c r="BV124" s="831">
        <v>79.7</v>
      </c>
      <c r="BW124" s="831"/>
      <c r="BX124" s="831"/>
      <c r="BY124" s="831"/>
      <c r="BZ124" s="831"/>
      <c r="CA124" s="831">
        <v>81.599999999999994</v>
      </c>
      <c r="CB124" s="831"/>
      <c r="CC124" s="831"/>
      <c r="CD124" s="831"/>
      <c r="CE124" s="831"/>
      <c r="CF124" s="726"/>
      <c r="CG124" s="727"/>
      <c r="CH124" s="727"/>
      <c r="CI124" s="727"/>
      <c r="CJ124" s="862"/>
      <c r="CK124" s="870"/>
      <c r="CL124" s="870"/>
      <c r="CM124" s="870"/>
      <c r="CN124" s="870"/>
      <c r="CO124" s="871"/>
      <c r="CP124" s="835" t="s">
        <v>460</v>
      </c>
      <c r="CQ124" s="836"/>
      <c r="CR124" s="836"/>
      <c r="CS124" s="836"/>
      <c r="CT124" s="836"/>
      <c r="CU124" s="836"/>
      <c r="CV124" s="836"/>
      <c r="CW124" s="836"/>
      <c r="CX124" s="836"/>
      <c r="CY124" s="836"/>
      <c r="CZ124" s="836"/>
      <c r="DA124" s="836"/>
      <c r="DB124" s="836"/>
      <c r="DC124" s="836"/>
      <c r="DD124" s="836"/>
      <c r="DE124" s="836"/>
      <c r="DF124" s="837"/>
      <c r="DG124" s="763">
        <v>1137438</v>
      </c>
      <c r="DH124" s="764"/>
      <c r="DI124" s="764"/>
      <c r="DJ124" s="764"/>
      <c r="DK124" s="765"/>
      <c r="DL124" s="766">
        <v>916711</v>
      </c>
      <c r="DM124" s="764"/>
      <c r="DN124" s="764"/>
      <c r="DO124" s="764"/>
      <c r="DP124" s="765"/>
      <c r="DQ124" s="766">
        <v>1745777</v>
      </c>
      <c r="DR124" s="764"/>
      <c r="DS124" s="764"/>
      <c r="DT124" s="764"/>
      <c r="DU124" s="765"/>
      <c r="DV124" s="848">
        <v>2.9</v>
      </c>
      <c r="DW124" s="849"/>
      <c r="DX124" s="849"/>
      <c r="DY124" s="849"/>
      <c r="DZ124" s="850"/>
    </row>
    <row r="125" spans="1:130" s="218" customFormat="1" ht="26.25" customHeight="1" x14ac:dyDescent="0.15">
      <c r="A125" s="820"/>
      <c r="B125" s="821"/>
      <c r="C125" s="815" t="s">
        <v>449</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123</v>
      </c>
      <c r="AB125" s="780"/>
      <c r="AC125" s="780"/>
      <c r="AD125" s="780"/>
      <c r="AE125" s="781"/>
      <c r="AF125" s="782" t="s">
        <v>123</v>
      </c>
      <c r="AG125" s="780"/>
      <c r="AH125" s="780"/>
      <c r="AI125" s="780"/>
      <c r="AJ125" s="781"/>
      <c r="AK125" s="782" t="s">
        <v>123</v>
      </c>
      <c r="AL125" s="780"/>
      <c r="AM125" s="780"/>
      <c r="AN125" s="780"/>
      <c r="AO125" s="781"/>
      <c r="AP125" s="824" t="s">
        <v>123</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461</v>
      </c>
      <c r="CL125" s="852"/>
      <c r="CM125" s="852"/>
      <c r="CN125" s="852"/>
      <c r="CO125" s="853"/>
      <c r="CP125" s="860" t="s">
        <v>462</v>
      </c>
      <c r="CQ125" s="808"/>
      <c r="CR125" s="808"/>
      <c r="CS125" s="808"/>
      <c r="CT125" s="808"/>
      <c r="CU125" s="808"/>
      <c r="CV125" s="808"/>
      <c r="CW125" s="808"/>
      <c r="CX125" s="808"/>
      <c r="CY125" s="808"/>
      <c r="CZ125" s="808"/>
      <c r="DA125" s="808"/>
      <c r="DB125" s="808"/>
      <c r="DC125" s="808"/>
      <c r="DD125" s="808"/>
      <c r="DE125" s="808"/>
      <c r="DF125" s="809"/>
      <c r="DG125" s="861" t="s">
        <v>123</v>
      </c>
      <c r="DH125" s="842"/>
      <c r="DI125" s="842"/>
      <c r="DJ125" s="842"/>
      <c r="DK125" s="842"/>
      <c r="DL125" s="842" t="s">
        <v>123</v>
      </c>
      <c r="DM125" s="842"/>
      <c r="DN125" s="842"/>
      <c r="DO125" s="842"/>
      <c r="DP125" s="842"/>
      <c r="DQ125" s="842" t="s">
        <v>123</v>
      </c>
      <c r="DR125" s="842"/>
      <c r="DS125" s="842"/>
      <c r="DT125" s="842"/>
      <c r="DU125" s="842"/>
      <c r="DV125" s="843" t="s">
        <v>123</v>
      </c>
      <c r="DW125" s="843"/>
      <c r="DX125" s="843"/>
      <c r="DY125" s="843"/>
      <c r="DZ125" s="844"/>
    </row>
    <row r="126" spans="1:130" s="218" customFormat="1" ht="26.25" customHeight="1" thickBot="1" x14ac:dyDescent="0.2">
      <c r="A126" s="820"/>
      <c r="B126" s="821"/>
      <c r="C126" s="815" t="s">
        <v>451</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123</v>
      </c>
      <c r="AB126" s="780"/>
      <c r="AC126" s="780"/>
      <c r="AD126" s="780"/>
      <c r="AE126" s="781"/>
      <c r="AF126" s="782" t="s">
        <v>123</v>
      </c>
      <c r="AG126" s="780"/>
      <c r="AH126" s="780"/>
      <c r="AI126" s="780"/>
      <c r="AJ126" s="781"/>
      <c r="AK126" s="782" t="s">
        <v>123</v>
      </c>
      <c r="AL126" s="780"/>
      <c r="AM126" s="780"/>
      <c r="AN126" s="780"/>
      <c r="AO126" s="781"/>
      <c r="AP126" s="824" t="s">
        <v>123</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463</v>
      </c>
      <c r="CQ126" s="752"/>
      <c r="CR126" s="752"/>
      <c r="CS126" s="752"/>
      <c r="CT126" s="752"/>
      <c r="CU126" s="752"/>
      <c r="CV126" s="752"/>
      <c r="CW126" s="752"/>
      <c r="CX126" s="752"/>
      <c r="CY126" s="752"/>
      <c r="CZ126" s="752"/>
      <c r="DA126" s="752"/>
      <c r="DB126" s="752"/>
      <c r="DC126" s="752"/>
      <c r="DD126" s="752"/>
      <c r="DE126" s="752"/>
      <c r="DF126" s="753"/>
      <c r="DG126" s="816" t="s">
        <v>123</v>
      </c>
      <c r="DH126" s="817"/>
      <c r="DI126" s="817"/>
      <c r="DJ126" s="817"/>
      <c r="DK126" s="817"/>
      <c r="DL126" s="817" t="s">
        <v>123</v>
      </c>
      <c r="DM126" s="817"/>
      <c r="DN126" s="817"/>
      <c r="DO126" s="817"/>
      <c r="DP126" s="817"/>
      <c r="DQ126" s="817" t="s">
        <v>123</v>
      </c>
      <c r="DR126" s="817"/>
      <c r="DS126" s="817"/>
      <c r="DT126" s="817"/>
      <c r="DU126" s="817"/>
      <c r="DV126" s="794" t="s">
        <v>123</v>
      </c>
      <c r="DW126" s="794"/>
      <c r="DX126" s="794"/>
      <c r="DY126" s="794"/>
      <c r="DZ126" s="795"/>
    </row>
    <row r="127" spans="1:130" s="218" customFormat="1" ht="26.25" customHeight="1" x14ac:dyDescent="0.15">
      <c r="A127" s="822"/>
      <c r="B127" s="823"/>
      <c r="C127" s="838" t="s">
        <v>464</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v>62011</v>
      </c>
      <c r="AB127" s="780"/>
      <c r="AC127" s="780"/>
      <c r="AD127" s="780"/>
      <c r="AE127" s="781"/>
      <c r="AF127" s="782">
        <v>51280</v>
      </c>
      <c r="AG127" s="780"/>
      <c r="AH127" s="780"/>
      <c r="AI127" s="780"/>
      <c r="AJ127" s="781"/>
      <c r="AK127" s="782">
        <v>40130</v>
      </c>
      <c r="AL127" s="780"/>
      <c r="AM127" s="780"/>
      <c r="AN127" s="780"/>
      <c r="AO127" s="781"/>
      <c r="AP127" s="824">
        <v>0.1</v>
      </c>
      <c r="AQ127" s="825"/>
      <c r="AR127" s="825"/>
      <c r="AS127" s="825"/>
      <c r="AT127" s="826"/>
      <c r="AU127" s="220"/>
      <c r="AV127" s="220"/>
      <c r="AW127" s="220"/>
      <c r="AX127" s="841" t="s">
        <v>465</v>
      </c>
      <c r="AY127" s="812"/>
      <c r="AZ127" s="812"/>
      <c r="BA127" s="812"/>
      <c r="BB127" s="812"/>
      <c r="BC127" s="812"/>
      <c r="BD127" s="812"/>
      <c r="BE127" s="813"/>
      <c r="BF127" s="811" t="s">
        <v>466</v>
      </c>
      <c r="BG127" s="812"/>
      <c r="BH127" s="812"/>
      <c r="BI127" s="812"/>
      <c r="BJ127" s="812"/>
      <c r="BK127" s="812"/>
      <c r="BL127" s="813"/>
      <c r="BM127" s="811" t="s">
        <v>467</v>
      </c>
      <c r="BN127" s="812"/>
      <c r="BO127" s="812"/>
      <c r="BP127" s="812"/>
      <c r="BQ127" s="812"/>
      <c r="BR127" s="812"/>
      <c r="BS127" s="813"/>
      <c r="BT127" s="811" t="s">
        <v>468</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469</v>
      </c>
      <c r="CQ127" s="752"/>
      <c r="CR127" s="752"/>
      <c r="CS127" s="752"/>
      <c r="CT127" s="752"/>
      <c r="CU127" s="752"/>
      <c r="CV127" s="752"/>
      <c r="CW127" s="752"/>
      <c r="CX127" s="752"/>
      <c r="CY127" s="752"/>
      <c r="CZ127" s="752"/>
      <c r="DA127" s="752"/>
      <c r="DB127" s="752"/>
      <c r="DC127" s="752"/>
      <c r="DD127" s="752"/>
      <c r="DE127" s="752"/>
      <c r="DF127" s="753"/>
      <c r="DG127" s="816" t="s">
        <v>123</v>
      </c>
      <c r="DH127" s="817"/>
      <c r="DI127" s="817"/>
      <c r="DJ127" s="817"/>
      <c r="DK127" s="817"/>
      <c r="DL127" s="817" t="s">
        <v>123</v>
      </c>
      <c r="DM127" s="817"/>
      <c r="DN127" s="817"/>
      <c r="DO127" s="817"/>
      <c r="DP127" s="817"/>
      <c r="DQ127" s="817" t="s">
        <v>123</v>
      </c>
      <c r="DR127" s="817"/>
      <c r="DS127" s="817"/>
      <c r="DT127" s="817"/>
      <c r="DU127" s="817"/>
      <c r="DV127" s="794" t="s">
        <v>123</v>
      </c>
      <c r="DW127" s="794"/>
      <c r="DX127" s="794"/>
      <c r="DY127" s="794"/>
      <c r="DZ127" s="795"/>
    </row>
    <row r="128" spans="1:130" s="218" customFormat="1" ht="26.25" customHeight="1" thickBot="1" x14ac:dyDescent="0.2">
      <c r="A128" s="796" t="s">
        <v>470</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471</v>
      </c>
      <c r="X128" s="798"/>
      <c r="Y128" s="798"/>
      <c r="Z128" s="799"/>
      <c r="AA128" s="800">
        <v>217876</v>
      </c>
      <c r="AB128" s="801"/>
      <c r="AC128" s="801"/>
      <c r="AD128" s="801"/>
      <c r="AE128" s="802"/>
      <c r="AF128" s="803">
        <v>151259</v>
      </c>
      <c r="AG128" s="801"/>
      <c r="AH128" s="801"/>
      <c r="AI128" s="801"/>
      <c r="AJ128" s="802"/>
      <c r="AK128" s="803">
        <v>180008</v>
      </c>
      <c r="AL128" s="801"/>
      <c r="AM128" s="801"/>
      <c r="AN128" s="801"/>
      <c r="AO128" s="802"/>
      <c r="AP128" s="804"/>
      <c r="AQ128" s="805"/>
      <c r="AR128" s="805"/>
      <c r="AS128" s="805"/>
      <c r="AT128" s="806"/>
      <c r="AU128" s="220"/>
      <c r="AV128" s="220"/>
      <c r="AW128" s="220"/>
      <c r="AX128" s="807" t="s">
        <v>472</v>
      </c>
      <c r="AY128" s="808"/>
      <c r="AZ128" s="808"/>
      <c r="BA128" s="808"/>
      <c r="BB128" s="808"/>
      <c r="BC128" s="808"/>
      <c r="BD128" s="808"/>
      <c r="BE128" s="809"/>
      <c r="BF128" s="786" t="s">
        <v>123</v>
      </c>
      <c r="BG128" s="787"/>
      <c r="BH128" s="787"/>
      <c r="BI128" s="787"/>
      <c r="BJ128" s="787"/>
      <c r="BK128" s="787"/>
      <c r="BL128" s="810"/>
      <c r="BM128" s="786">
        <v>11.25</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473</v>
      </c>
      <c r="CQ128" s="730"/>
      <c r="CR128" s="730"/>
      <c r="CS128" s="730"/>
      <c r="CT128" s="730"/>
      <c r="CU128" s="730"/>
      <c r="CV128" s="730"/>
      <c r="CW128" s="730"/>
      <c r="CX128" s="730"/>
      <c r="CY128" s="730"/>
      <c r="CZ128" s="730"/>
      <c r="DA128" s="730"/>
      <c r="DB128" s="730"/>
      <c r="DC128" s="730"/>
      <c r="DD128" s="730"/>
      <c r="DE128" s="730"/>
      <c r="DF128" s="731"/>
      <c r="DG128" s="790" t="s">
        <v>123</v>
      </c>
      <c r="DH128" s="791"/>
      <c r="DI128" s="791"/>
      <c r="DJ128" s="791"/>
      <c r="DK128" s="791"/>
      <c r="DL128" s="791" t="s">
        <v>123</v>
      </c>
      <c r="DM128" s="791"/>
      <c r="DN128" s="791"/>
      <c r="DO128" s="791"/>
      <c r="DP128" s="791"/>
      <c r="DQ128" s="791" t="s">
        <v>123</v>
      </c>
      <c r="DR128" s="791"/>
      <c r="DS128" s="791"/>
      <c r="DT128" s="791"/>
      <c r="DU128" s="791"/>
      <c r="DV128" s="792" t="s">
        <v>123</v>
      </c>
      <c r="DW128" s="792"/>
      <c r="DX128" s="792"/>
      <c r="DY128" s="792"/>
      <c r="DZ128" s="793"/>
    </row>
    <row r="129" spans="1:131" s="218" customFormat="1" ht="26.25" customHeight="1" x14ac:dyDescent="0.15">
      <c r="A129" s="774" t="s">
        <v>103</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474</v>
      </c>
      <c r="X129" s="777"/>
      <c r="Y129" s="777"/>
      <c r="Z129" s="778"/>
      <c r="AA129" s="779">
        <v>68037049</v>
      </c>
      <c r="AB129" s="780"/>
      <c r="AC129" s="780"/>
      <c r="AD129" s="780"/>
      <c r="AE129" s="781"/>
      <c r="AF129" s="782">
        <v>68981617</v>
      </c>
      <c r="AG129" s="780"/>
      <c r="AH129" s="780"/>
      <c r="AI129" s="780"/>
      <c r="AJ129" s="781"/>
      <c r="AK129" s="782">
        <v>70088211</v>
      </c>
      <c r="AL129" s="780"/>
      <c r="AM129" s="780"/>
      <c r="AN129" s="780"/>
      <c r="AO129" s="781"/>
      <c r="AP129" s="783"/>
      <c r="AQ129" s="784"/>
      <c r="AR129" s="784"/>
      <c r="AS129" s="784"/>
      <c r="AT129" s="785"/>
      <c r="AU129" s="221"/>
      <c r="AV129" s="221"/>
      <c r="AW129" s="221"/>
      <c r="AX129" s="751" t="s">
        <v>475</v>
      </c>
      <c r="AY129" s="752"/>
      <c r="AZ129" s="752"/>
      <c r="BA129" s="752"/>
      <c r="BB129" s="752"/>
      <c r="BC129" s="752"/>
      <c r="BD129" s="752"/>
      <c r="BE129" s="753"/>
      <c r="BF129" s="770" t="s">
        <v>123</v>
      </c>
      <c r="BG129" s="771"/>
      <c r="BH129" s="771"/>
      <c r="BI129" s="771"/>
      <c r="BJ129" s="771"/>
      <c r="BK129" s="771"/>
      <c r="BL129" s="772"/>
      <c r="BM129" s="770">
        <v>16.25</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476</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477</v>
      </c>
      <c r="X130" s="777"/>
      <c r="Y130" s="777"/>
      <c r="Z130" s="778"/>
      <c r="AA130" s="779">
        <v>9476619</v>
      </c>
      <c r="AB130" s="780"/>
      <c r="AC130" s="780"/>
      <c r="AD130" s="780"/>
      <c r="AE130" s="781"/>
      <c r="AF130" s="782">
        <v>9664547</v>
      </c>
      <c r="AG130" s="780"/>
      <c r="AH130" s="780"/>
      <c r="AI130" s="780"/>
      <c r="AJ130" s="781"/>
      <c r="AK130" s="782">
        <v>9606814</v>
      </c>
      <c r="AL130" s="780"/>
      <c r="AM130" s="780"/>
      <c r="AN130" s="780"/>
      <c r="AO130" s="781"/>
      <c r="AP130" s="783"/>
      <c r="AQ130" s="784"/>
      <c r="AR130" s="784"/>
      <c r="AS130" s="784"/>
      <c r="AT130" s="785"/>
      <c r="AU130" s="221"/>
      <c r="AV130" s="221"/>
      <c r="AW130" s="221"/>
      <c r="AX130" s="751" t="s">
        <v>478</v>
      </c>
      <c r="AY130" s="752"/>
      <c r="AZ130" s="752"/>
      <c r="BA130" s="752"/>
      <c r="BB130" s="752"/>
      <c r="BC130" s="752"/>
      <c r="BD130" s="752"/>
      <c r="BE130" s="753"/>
      <c r="BF130" s="754">
        <v>10.9</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479</v>
      </c>
      <c r="X131" s="761"/>
      <c r="Y131" s="761"/>
      <c r="Z131" s="762"/>
      <c r="AA131" s="763">
        <v>58560430</v>
      </c>
      <c r="AB131" s="764"/>
      <c r="AC131" s="764"/>
      <c r="AD131" s="764"/>
      <c r="AE131" s="765"/>
      <c r="AF131" s="766">
        <v>59317070</v>
      </c>
      <c r="AG131" s="764"/>
      <c r="AH131" s="764"/>
      <c r="AI131" s="764"/>
      <c r="AJ131" s="765"/>
      <c r="AK131" s="766">
        <v>60481397</v>
      </c>
      <c r="AL131" s="764"/>
      <c r="AM131" s="764"/>
      <c r="AN131" s="764"/>
      <c r="AO131" s="765"/>
      <c r="AP131" s="767"/>
      <c r="AQ131" s="768"/>
      <c r="AR131" s="768"/>
      <c r="AS131" s="768"/>
      <c r="AT131" s="769"/>
      <c r="AU131" s="221"/>
      <c r="AV131" s="221"/>
      <c r="AW131" s="221"/>
      <c r="AX131" s="729" t="s">
        <v>480</v>
      </c>
      <c r="AY131" s="730"/>
      <c r="AZ131" s="730"/>
      <c r="BA131" s="730"/>
      <c r="BB131" s="730"/>
      <c r="BC131" s="730"/>
      <c r="BD131" s="730"/>
      <c r="BE131" s="731"/>
      <c r="BF131" s="732">
        <v>81.599999999999994</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481</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482</v>
      </c>
      <c r="W132" s="742"/>
      <c r="X132" s="742"/>
      <c r="Y132" s="742"/>
      <c r="Z132" s="743"/>
      <c r="AA132" s="744">
        <v>11.23448376</v>
      </c>
      <c r="AB132" s="745"/>
      <c r="AC132" s="745"/>
      <c r="AD132" s="745"/>
      <c r="AE132" s="746"/>
      <c r="AF132" s="747">
        <v>10.8293734</v>
      </c>
      <c r="AG132" s="745"/>
      <c r="AH132" s="745"/>
      <c r="AI132" s="745"/>
      <c r="AJ132" s="746"/>
      <c r="AK132" s="747">
        <v>10.68022949</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483</v>
      </c>
      <c r="W133" s="721"/>
      <c r="X133" s="721"/>
      <c r="Y133" s="721"/>
      <c r="Z133" s="722"/>
      <c r="AA133" s="723">
        <v>12.1</v>
      </c>
      <c r="AB133" s="724"/>
      <c r="AC133" s="724"/>
      <c r="AD133" s="724"/>
      <c r="AE133" s="725"/>
      <c r="AF133" s="723">
        <v>11.3</v>
      </c>
      <c r="AG133" s="724"/>
      <c r="AH133" s="724"/>
      <c r="AI133" s="724"/>
      <c r="AJ133" s="725"/>
      <c r="AK133" s="723">
        <v>10.9</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RdUnOUW6Zx9OJxDj+aTUOLQKoW8bIholerCmH2qS62tUrYRgcMUgHM07Z7IUX4RI+dISjtPw/gvK88khf+g54g==" saltValue="Op9NJCLV3rolN9lXiFBCIA=="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AP63:AT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9" zoomScale="70" zoomScaleNormal="85" zoomScaleSheetLayoutView="70" workbookViewId="0">
      <selection activeCell="CN50" sqref="CN50:CO50"/>
    </sheetView>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484</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2ybnZQajVulkKh3ZyQIy0WE7kXUoZNaYkUl410DrFbZPzAERz9E2yz5EnrRLWs09BEbiYiRK2S50MRQUvjddmw==" saltValue="4ov/Ga4+hv2LH7Yo6HYxmg==" spinCount="100000"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10" zoomScale="70" zoomScaleNormal="70" zoomScaleSheetLayoutView="55" workbookViewId="0">
      <selection activeCell="B18" sqref="B18:M18"/>
    </sheetView>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koC6vLPyVOovoAQPjVlKXQWmDjwNR2m248D990aS6GRUP3lWydJ7Rb8wOR0msn26xNPu1tDZgqXzExc3X7/3tA==" saltValue="FqlQ8dNLU02kJ+9vQTQMHw==" spinCount="100000" sheet="1" objects="1" scenarios="1"/>
  <dataConsolidate/>
  <phoneticPr fontId="2"/>
  <printOptions horizontalCentered="1" verticalCentered="1"/>
  <pageMargins left="0" right="0" top="0" bottom="0" header="0" footer="0"/>
  <pageSetup paperSize="8" scale="69" orientation="landscape" r:id="rId1"/>
  <headerFooter alignWithMargins="0">
    <oddFooter>&amp;C&amp;P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54" workbookViewId="0">
      <selection activeCell="B18" sqref="B18:M18"/>
    </sheetView>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485</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486</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487</v>
      </c>
      <c r="AP7" s="260"/>
      <c r="AQ7" s="261" t="s">
        <v>488</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489</v>
      </c>
      <c r="AQ8" s="267" t="s">
        <v>490</v>
      </c>
      <c r="AR8" s="268" t="s">
        <v>491</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492</v>
      </c>
      <c r="AL9" s="1131"/>
      <c r="AM9" s="1131"/>
      <c r="AN9" s="1132"/>
      <c r="AO9" s="269">
        <v>14748722</v>
      </c>
      <c r="AP9" s="269">
        <v>55970</v>
      </c>
      <c r="AQ9" s="270">
        <v>69190</v>
      </c>
      <c r="AR9" s="271">
        <v>-19.100000000000001</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493</v>
      </c>
      <c r="AL10" s="1131"/>
      <c r="AM10" s="1131"/>
      <c r="AN10" s="1132"/>
      <c r="AO10" s="272">
        <v>2997145</v>
      </c>
      <c r="AP10" s="272">
        <v>11374</v>
      </c>
      <c r="AQ10" s="273">
        <v>1817</v>
      </c>
      <c r="AR10" s="274">
        <v>526</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494</v>
      </c>
      <c r="AL11" s="1131"/>
      <c r="AM11" s="1131"/>
      <c r="AN11" s="1132"/>
      <c r="AO11" s="272">
        <v>460713</v>
      </c>
      <c r="AP11" s="272">
        <v>1748</v>
      </c>
      <c r="AQ11" s="273">
        <v>711</v>
      </c>
      <c r="AR11" s="274">
        <v>145.9</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495</v>
      </c>
      <c r="AL12" s="1131"/>
      <c r="AM12" s="1131"/>
      <c r="AN12" s="1132"/>
      <c r="AO12" s="272" t="s">
        <v>496</v>
      </c>
      <c r="AP12" s="272" t="s">
        <v>496</v>
      </c>
      <c r="AQ12" s="273">
        <v>19</v>
      </c>
      <c r="AR12" s="274" t="s">
        <v>496</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497</v>
      </c>
      <c r="AL13" s="1131"/>
      <c r="AM13" s="1131"/>
      <c r="AN13" s="1132"/>
      <c r="AO13" s="272">
        <v>617969</v>
      </c>
      <c r="AP13" s="272">
        <v>2345</v>
      </c>
      <c r="AQ13" s="273">
        <v>2094</v>
      </c>
      <c r="AR13" s="274">
        <v>12</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498</v>
      </c>
      <c r="AL14" s="1131"/>
      <c r="AM14" s="1131"/>
      <c r="AN14" s="1132"/>
      <c r="AO14" s="272">
        <v>305459</v>
      </c>
      <c r="AP14" s="272">
        <v>1159</v>
      </c>
      <c r="AQ14" s="273">
        <v>1351</v>
      </c>
      <c r="AR14" s="274">
        <v>-14.2</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499</v>
      </c>
      <c r="AL15" s="1134"/>
      <c r="AM15" s="1134"/>
      <c r="AN15" s="1135"/>
      <c r="AO15" s="272">
        <v>-1124855</v>
      </c>
      <c r="AP15" s="272">
        <v>-4269</v>
      </c>
      <c r="AQ15" s="273">
        <v>-3935</v>
      </c>
      <c r="AR15" s="274">
        <v>8.5</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180</v>
      </c>
      <c r="AL16" s="1134"/>
      <c r="AM16" s="1134"/>
      <c r="AN16" s="1135"/>
      <c r="AO16" s="272">
        <v>18005153</v>
      </c>
      <c r="AP16" s="272">
        <v>68328</v>
      </c>
      <c r="AQ16" s="273">
        <v>71247</v>
      </c>
      <c r="AR16" s="274">
        <v>-4.0999999999999996</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500</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501</v>
      </c>
      <c r="AP20" s="281" t="s">
        <v>502</v>
      </c>
      <c r="AQ20" s="282" t="s">
        <v>503</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504</v>
      </c>
      <c r="AL21" s="1137"/>
      <c r="AM21" s="1137"/>
      <c r="AN21" s="1138"/>
      <c r="AO21" s="285">
        <v>5.53</v>
      </c>
      <c r="AP21" s="286">
        <v>6.59</v>
      </c>
      <c r="AQ21" s="287">
        <v>-1.06</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505</v>
      </c>
      <c r="AL22" s="1137"/>
      <c r="AM22" s="1137"/>
      <c r="AN22" s="1138"/>
      <c r="AO22" s="290">
        <v>96.2</v>
      </c>
      <c r="AP22" s="291">
        <v>99.2</v>
      </c>
      <c r="AQ22" s="292">
        <v>-3</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506</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507</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508</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487</v>
      </c>
      <c r="AP30" s="260"/>
      <c r="AQ30" s="261" t="s">
        <v>488</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489</v>
      </c>
      <c r="AQ31" s="267" t="s">
        <v>490</v>
      </c>
      <c r="AR31" s="268" t="s">
        <v>491</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509</v>
      </c>
      <c r="AL32" s="1121"/>
      <c r="AM32" s="1121"/>
      <c r="AN32" s="1122"/>
      <c r="AO32" s="300">
        <v>12457079</v>
      </c>
      <c r="AP32" s="300">
        <v>47273</v>
      </c>
      <c r="AQ32" s="301">
        <v>37151</v>
      </c>
      <c r="AR32" s="302">
        <v>27.2</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510</v>
      </c>
      <c r="AL33" s="1121"/>
      <c r="AM33" s="1121"/>
      <c r="AN33" s="1122"/>
      <c r="AO33" s="300" t="s">
        <v>496</v>
      </c>
      <c r="AP33" s="300" t="s">
        <v>496</v>
      </c>
      <c r="AQ33" s="301">
        <v>1</v>
      </c>
      <c r="AR33" s="302" t="s">
        <v>496</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511</v>
      </c>
      <c r="AL34" s="1121"/>
      <c r="AM34" s="1121"/>
      <c r="AN34" s="1122"/>
      <c r="AO34" s="300" t="s">
        <v>496</v>
      </c>
      <c r="AP34" s="300" t="s">
        <v>496</v>
      </c>
      <c r="AQ34" s="301">
        <v>48</v>
      </c>
      <c r="AR34" s="302" t="s">
        <v>496</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512</v>
      </c>
      <c r="AL35" s="1121"/>
      <c r="AM35" s="1121"/>
      <c r="AN35" s="1122"/>
      <c r="AO35" s="300">
        <v>3383296</v>
      </c>
      <c r="AP35" s="300">
        <v>12839</v>
      </c>
      <c r="AQ35" s="301">
        <v>8181</v>
      </c>
      <c r="AR35" s="302">
        <v>56.9</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513</v>
      </c>
      <c r="AL36" s="1121"/>
      <c r="AM36" s="1121"/>
      <c r="AN36" s="1122"/>
      <c r="AO36" s="300">
        <v>365869</v>
      </c>
      <c r="AP36" s="300">
        <v>1388</v>
      </c>
      <c r="AQ36" s="301">
        <v>473</v>
      </c>
      <c r="AR36" s="302">
        <v>193.4</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514</v>
      </c>
      <c r="AL37" s="1121"/>
      <c r="AM37" s="1121"/>
      <c r="AN37" s="1122"/>
      <c r="AO37" s="300">
        <v>40130</v>
      </c>
      <c r="AP37" s="300">
        <v>152</v>
      </c>
      <c r="AQ37" s="301">
        <v>499</v>
      </c>
      <c r="AR37" s="302">
        <v>-69.5</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515</v>
      </c>
      <c r="AL38" s="1124"/>
      <c r="AM38" s="1124"/>
      <c r="AN38" s="1125"/>
      <c r="AO38" s="303" t="s">
        <v>496</v>
      </c>
      <c r="AP38" s="303" t="s">
        <v>496</v>
      </c>
      <c r="AQ38" s="304">
        <v>1</v>
      </c>
      <c r="AR38" s="292" t="s">
        <v>496</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516</v>
      </c>
      <c r="AL39" s="1124"/>
      <c r="AM39" s="1124"/>
      <c r="AN39" s="1125"/>
      <c r="AO39" s="300">
        <v>-180008</v>
      </c>
      <c r="AP39" s="300">
        <v>-683</v>
      </c>
      <c r="AQ39" s="301">
        <v>-8269</v>
      </c>
      <c r="AR39" s="302">
        <v>-91.7</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517</v>
      </c>
      <c r="AL40" s="1121"/>
      <c r="AM40" s="1121"/>
      <c r="AN40" s="1122"/>
      <c r="AO40" s="300">
        <v>-9606814</v>
      </c>
      <c r="AP40" s="300">
        <v>-36457</v>
      </c>
      <c r="AQ40" s="301">
        <v>-27482</v>
      </c>
      <c r="AR40" s="302">
        <v>32.700000000000003</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290</v>
      </c>
      <c r="AL41" s="1127"/>
      <c r="AM41" s="1127"/>
      <c r="AN41" s="1128"/>
      <c r="AO41" s="300">
        <v>6459552</v>
      </c>
      <c r="AP41" s="300">
        <v>24513</v>
      </c>
      <c r="AQ41" s="301">
        <v>10602</v>
      </c>
      <c r="AR41" s="302">
        <v>131.19999999999999</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518</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519</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487</v>
      </c>
      <c r="AN49" s="1115" t="s">
        <v>520</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521</v>
      </c>
      <c r="AO50" s="317" t="s">
        <v>522</v>
      </c>
      <c r="AP50" s="318" t="s">
        <v>523</v>
      </c>
      <c r="AQ50" s="319" t="s">
        <v>524</v>
      </c>
      <c r="AR50" s="320" t="s">
        <v>525</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526</v>
      </c>
      <c r="AL51" s="313"/>
      <c r="AM51" s="321">
        <v>10294337</v>
      </c>
      <c r="AN51" s="322">
        <v>36971</v>
      </c>
      <c r="AO51" s="323">
        <v>-25.2</v>
      </c>
      <c r="AP51" s="324">
        <v>52191</v>
      </c>
      <c r="AQ51" s="325">
        <v>0.7</v>
      </c>
      <c r="AR51" s="326">
        <v>-25.9</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527</v>
      </c>
      <c r="AM52" s="329">
        <v>2469053</v>
      </c>
      <c r="AN52" s="330">
        <v>8867</v>
      </c>
      <c r="AO52" s="331">
        <v>-29.4</v>
      </c>
      <c r="AP52" s="332">
        <v>26807</v>
      </c>
      <c r="AQ52" s="333">
        <v>1.8</v>
      </c>
      <c r="AR52" s="334">
        <v>-31.2</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528</v>
      </c>
      <c r="AL53" s="313"/>
      <c r="AM53" s="321">
        <v>11368879</v>
      </c>
      <c r="AN53" s="322">
        <v>41327</v>
      </c>
      <c r="AO53" s="323">
        <v>11.8</v>
      </c>
      <c r="AP53" s="324">
        <v>48105</v>
      </c>
      <c r="AQ53" s="325">
        <v>-7.8</v>
      </c>
      <c r="AR53" s="326">
        <v>19.600000000000001</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527</v>
      </c>
      <c r="AM54" s="329">
        <v>3003196</v>
      </c>
      <c r="AN54" s="330">
        <v>10917</v>
      </c>
      <c r="AO54" s="331">
        <v>23.1</v>
      </c>
      <c r="AP54" s="332">
        <v>24072</v>
      </c>
      <c r="AQ54" s="333">
        <v>-10.199999999999999</v>
      </c>
      <c r="AR54" s="334">
        <v>33.299999999999997</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529</v>
      </c>
      <c r="AL55" s="313"/>
      <c r="AM55" s="321">
        <v>8992878</v>
      </c>
      <c r="AN55" s="322">
        <v>33118</v>
      </c>
      <c r="AO55" s="323">
        <v>-19.899999999999999</v>
      </c>
      <c r="AP55" s="324">
        <v>47446</v>
      </c>
      <c r="AQ55" s="325">
        <v>-1.4</v>
      </c>
      <c r="AR55" s="326">
        <v>-18.5</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527</v>
      </c>
      <c r="AM56" s="329">
        <v>2495201</v>
      </c>
      <c r="AN56" s="330">
        <v>9189</v>
      </c>
      <c r="AO56" s="331">
        <v>-15.8</v>
      </c>
      <c r="AP56" s="332">
        <v>24371</v>
      </c>
      <c r="AQ56" s="333">
        <v>1.2</v>
      </c>
      <c r="AR56" s="334">
        <v>-17</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530</v>
      </c>
      <c r="AL57" s="313"/>
      <c r="AM57" s="321">
        <v>13965960</v>
      </c>
      <c r="AN57" s="322">
        <v>52205</v>
      </c>
      <c r="AO57" s="323">
        <v>57.6</v>
      </c>
      <c r="AP57" s="324">
        <v>48387</v>
      </c>
      <c r="AQ57" s="325">
        <v>2</v>
      </c>
      <c r="AR57" s="326">
        <v>55.6</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527</v>
      </c>
      <c r="AM58" s="329">
        <v>3023487</v>
      </c>
      <c r="AN58" s="330">
        <v>11302</v>
      </c>
      <c r="AO58" s="331">
        <v>23</v>
      </c>
      <c r="AP58" s="332">
        <v>25592</v>
      </c>
      <c r="AQ58" s="333">
        <v>5</v>
      </c>
      <c r="AR58" s="334">
        <v>18</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531</v>
      </c>
      <c r="AL59" s="313"/>
      <c r="AM59" s="321">
        <v>6597009</v>
      </c>
      <c r="AN59" s="322">
        <v>25035</v>
      </c>
      <c r="AO59" s="323">
        <v>-52</v>
      </c>
      <c r="AP59" s="324">
        <v>49684</v>
      </c>
      <c r="AQ59" s="325">
        <v>2.7</v>
      </c>
      <c r="AR59" s="326">
        <v>-54.7</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527</v>
      </c>
      <c r="AM60" s="329">
        <v>3780938</v>
      </c>
      <c r="AN60" s="330">
        <v>14348</v>
      </c>
      <c r="AO60" s="331">
        <v>27</v>
      </c>
      <c r="AP60" s="332">
        <v>28303</v>
      </c>
      <c r="AQ60" s="333">
        <v>10.6</v>
      </c>
      <c r="AR60" s="334">
        <v>16.399999999999999</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532</v>
      </c>
      <c r="AL61" s="335"/>
      <c r="AM61" s="336">
        <v>10243813</v>
      </c>
      <c r="AN61" s="337">
        <v>37731</v>
      </c>
      <c r="AO61" s="338">
        <v>-5.5</v>
      </c>
      <c r="AP61" s="339">
        <v>49163</v>
      </c>
      <c r="AQ61" s="340">
        <v>-0.8</v>
      </c>
      <c r="AR61" s="326">
        <v>-4.7</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527</v>
      </c>
      <c r="AM62" s="329">
        <v>2954375</v>
      </c>
      <c r="AN62" s="330">
        <v>10925</v>
      </c>
      <c r="AO62" s="331">
        <v>5.6</v>
      </c>
      <c r="AP62" s="332">
        <v>25829</v>
      </c>
      <c r="AQ62" s="333">
        <v>1.7</v>
      </c>
      <c r="AR62" s="334">
        <v>3.9</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0VvRfWmx8J9NqpUy5PczqxjcHCDcc5cSb4Mk2ioE8UXctNi72u+tAhZfiI3sdem8vGEfQuvv+UDVhMAG3tRGHw==" saltValue="Jww/gWzd6dctPE7M9WvYT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verticalCentered="1"/>
  <pageMargins left="0" right="0" top="0" bottom="0" header="0" footer="0"/>
  <pageSetup paperSize="8" scale="89" orientation="landscape" r:id="rId1"/>
  <headerFooter alignWithMargins="0">
    <oddFooter>&amp;C&amp;P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70" zoomScale="85" zoomScaleNormal="85" zoomScaleSheetLayoutView="55" workbookViewId="0">
      <selection activeCell="BK100" sqref="BK100"/>
    </sheetView>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484</v>
      </c>
    </row>
    <row r="121" spans="125:125" ht="13.5" hidden="1" customHeight="1" x14ac:dyDescent="0.15">
      <c r="DU121" s="247"/>
    </row>
  </sheetData>
  <sheetProtection algorithmName="SHA-512" hashValue="a3uGm7zWVFT+4EtnMk7PAwbcEMLYA/tl4HOabidS69RnG+uWZ/Oqc78qHui2V5v2YsyfwRBdeAokirn+1WE3uw==" saltValue="6zXc6wkTAiWdEy8rt/so4w==" spinCount="100000" sheet="1" objects="1" scenarios="1"/>
  <dataConsolidate/>
  <phoneticPr fontId="2"/>
  <printOptions horizontalCentered="1" verticalCentered="1"/>
  <pageMargins left="0" right="0" top="0" bottom="0" header="0" footer="0"/>
  <pageSetup paperSize="8" scale="57" orientation="landscape" r:id="rId1"/>
  <headerFooter alignWithMargins="0">
    <oddFooter>&amp;C&amp;P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64" zoomScale="70" zoomScaleNormal="70" zoomScaleSheetLayoutView="55" workbookViewId="0">
      <selection activeCell="B18" sqref="B18:M18"/>
    </sheetView>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484</v>
      </c>
    </row>
  </sheetData>
  <sheetProtection algorithmName="SHA-512" hashValue="PeVycfz47ya7XzPsv7FOpDDpPaNo0VBTtlMQrBy3qCB/dWy1bXiIzkrmLQZ9RXghqQSE6UXr/6JFkAqUtaqaZA==" saltValue="QC7mpEoHikmtv8qsTkSUdQ==" spinCount="100000" sheet="1" objects="1" scenarios="1"/>
  <dataConsolidate/>
  <phoneticPr fontId="2"/>
  <printOptions horizontalCentered="1" verticalCentered="1"/>
  <pageMargins left="0" right="0" top="0" bottom="0" header="0" footer="0"/>
  <pageSetup paperSize="8" scale="57" orientation="landscape" r:id="rId1"/>
  <headerFooter alignWithMargins="0">
    <oddFooter>&amp;C&amp;P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22" zoomScaleNormal="100" zoomScaleSheetLayoutView="100" workbookViewId="0">
      <selection activeCell="B18" sqref="B18:M1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534</v>
      </c>
      <c r="G46" s="8" t="s">
        <v>535</v>
      </c>
      <c r="H46" s="8" t="s">
        <v>536</v>
      </c>
      <c r="I46" s="8" t="s">
        <v>537</v>
      </c>
      <c r="J46" s="9" t="s">
        <v>538</v>
      </c>
    </row>
    <row r="47" spans="2:10" ht="57.75" customHeight="1" x14ac:dyDescent="0.15">
      <c r="B47" s="10"/>
      <c r="C47" s="1139" t="s">
        <v>3</v>
      </c>
      <c r="D47" s="1139"/>
      <c r="E47" s="1140"/>
      <c r="F47" s="11">
        <v>5.54</v>
      </c>
      <c r="G47" s="12">
        <v>6.6</v>
      </c>
      <c r="H47" s="12">
        <v>8.2100000000000009</v>
      </c>
      <c r="I47" s="12">
        <v>7.76</v>
      </c>
      <c r="J47" s="13">
        <v>5.61</v>
      </c>
    </row>
    <row r="48" spans="2:10" ht="57.75" customHeight="1" x14ac:dyDescent="0.15">
      <c r="B48" s="14"/>
      <c r="C48" s="1141" t="s">
        <v>4</v>
      </c>
      <c r="D48" s="1141"/>
      <c r="E48" s="1142"/>
      <c r="F48" s="15">
        <v>3.54</v>
      </c>
      <c r="G48" s="16">
        <v>7.01</v>
      </c>
      <c r="H48" s="16">
        <v>7.57</v>
      </c>
      <c r="I48" s="16">
        <v>8.73</v>
      </c>
      <c r="J48" s="17">
        <v>5.17</v>
      </c>
    </row>
    <row r="49" spans="2:10" ht="57.75" customHeight="1" thickBot="1" x14ac:dyDescent="0.2">
      <c r="B49" s="18"/>
      <c r="C49" s="1143" t="s">
        <v>5</v>
      </c>
      <c r="D49" s="1143"/>
      <c r="E49" s="1144"/>
      <c r="F49" s="19" t="s">
        <v>539</v>
      </c>
      <c r="G49" s="20">
        <v>2.95</v>
      </c>
      <c r="H49" s="20" t="s">
        <v>540</v>
      </c>
      <c r="I49" s="20" t="s">
        <v>541</v>
      </c>
      <c r="J49" s="21" t="s">
        <v>542</v>
      </c>
    </row>
    <row r="50" spans="2:10" x14ac:dyDescent="0.15"/>
  </sheetData>
  <sheetProtection algorithmName="SHA-512" hashValue="BVRQcPwYDuO929F0h33UbK2wxK0dza2a8mGuev8jtPbW3Kzt5Y8KjtmSCfnHYWwA+zLFHpaiLKINGSmA8g/mrg==" saltValue="nvFKmCEVUXoUKdo3JF3GRA==" spinCount="100000" sheet="1" objects="1" scenarios="1"/>
  <mergeCells count="3">
    <mergeCell ref="C47:E47"/>
    <mergeCell ref="C48:E48"/>
    <mergeCell ref="C49:E49"/>
  </mergeCells>
  <phoneticPr fontId="2"/>
  <printOptions horizontalCentered="1" verticalCentered="1"/>
  <pageMargins left="0" right="0" top="0" bottom="0" header="0" footer="0"/>
  <pageSetup paperSize="8" scale="92" orientation="landscape" r:id="rId1"/>
  <headerFooter alignWithMargins="0">
    <oddFooter>&amp;C&amp;P / &amp;N</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14</vt:i4>
      </vt:variant>
    </vt:vector>
  </HeadingPairs>
  <TitlesOfParts>
    <vt:vector baseType="lpstr" size="14">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2026-03-17T04:08:25Z</cp:lastPrinted>
  <dcterms:created xsi:type="dcterms:W3CDTF">2026-02-23T04:21:55Z</dcterms:created>
  <dcterms:modified xsi:type="dcterms:W3CDTF">2026-03-17T10:27:27Z</dcterms:modified>
</cp:coreProperties>
</file>