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codeName="ThisWorkbook" defaultThemeVersion="164011"/>
  <bookViews>
    <workbookView tabRatio="826" windowHeight="7635" windowWidth="15360" xWindow="0" yWindow="0"/>
  </bookViews>
  <sheets>
    <sheet r:id="rId1" name="総括表" sheetId="1"/>
    <sheet r:id="rId2" name="普通会計の状況" sheetId="2"/>
    <sheet r:id="rId3" name="各会計、関係団体の財政状況及び健全化判断比率" sheetId="3"/>
    <sheet r:id="rId4" name="財政比較分析表" sheetId="4"/>
    <sheet r:id="rId5" name="経常経費分析表（経常収支比率の分析）" sheetId="5"/>
    <sheet r:id="rId6" name="経常経費分析表（人件費・公債費・普通建設事業費の分析）" sheetId="6"/>
    <sheet r:id="rId7" name="性質別歳出決算分析表（住民一人当たりのコスト）" sheetId="7"/>
    <sheet r:id="rId8" name="目的別歳出決算分析表（住民一人当たりのコスト）" sheetId="8"/>
    <sheet r:id="rId9" name="実質収支比率等に係る経年分析" sheetId="9"/>
    <sheet r:id="rId10" name="連結実質赤字比率に係る赤字・黒字の構成分析" sheetId="10"/>
    <sheet r:id="rId11" name="実質公債費比率（分子）の構造" sheetId="11"/>
    <sheet r:id="rId12" name="将来負担比率（分子）の構造" sheetId="12"/>
    <sheet r:id="rId13" name="基金残高に係る経年分析" sheetId="13"/>
    <sheet r:id="rId14" name="公会計指標分析・財政指標組合せ分析表" sheetId="15"/>
    <sheet r:id="rId15" name="施設類型別ストック情報分析表①" sheetId="16"/>
    <sheet r:id="rId16" name="施設類型別ストック情報分析表②" sheetId="17"/>
    <sheet r:id="rId17" name="データシート" sheetId="14" state="hidden"/>
  </sheets>
  <definedNames>
    <definedName hidden="1" localSheetId="2" name="Z_E8838461_D6E0_4F89_B2C3_04BED219EEE4_.wvu.Cols">'各会計、関係団体の財政状況及び健全化判断比率'!$EB:$XFD</definedName>
    <definedName hidden="1" localSheetId="12" name="Z_E8838461_D6E0_4F89_B2C3_04BED219EEE4_.wvu.Cols">基金残高に係る経年分析!$P:$XFD</definedName>
    <definedName hidden="1" localSheetId="4" name="Z_E8838461_D6E0_4F89_B2C3_04BED219EEE4_.wvu.Cols">'経常経費分析表（経常収支比率の分析）'!$DM:$XFD</definedName>
    <definedName hidden="1" localSheetId="5" name="Z_E8838461_D6E0_4F89_B2C3_04BED219EEE4_.wvu.Cols">'経常経費分析表（人件費・公債費・普通建設事業費の分析）'!$AU:$XFD</definedName>
    <definedName hidden="1" localSheetId="3" name="Z_E8838461_D6E0_4F89_B2C3_04BED219EEE4_.wvu.Cols">財政比較分析表!$DQ:$XFD</definedName>
    <definedName hidden="1" localSheetId="10" name="Z_E8838461_D6E0_4F89_B2C3_04BED219EEE4_.wvu.Cols">'実質公債費比率（分子）の構造'!$V:$XFD</definedName>
    <definedName hidden="1" localSheetId="8" name="Z_E8838461_D6E0_4F89_B2C3_04BED219EEE4_.wvu.Cols">実質収支比率等に係る経年分析!$Q:$XFD</definedName>
    <definedName hidden="1" localSheetId="11" name="Z_E8838461_D6E0_4F89_B2C3_04BED219EEE4_.wvu.Cols">'将来負担比率（分子）の構造'!$T:$XFD</definedName>
    <definedName hidden="1" localSheetId="6" name="Z_E8838461_D6E0_4F89_B2C3_04BED219EEE4_.wvu.Cols">'性質別歳出決算分析表（住民一人当たりのコスト）'!$DV:$XFD</definedName>
    <definedName hidden="1" localSheetId="0" name="Z_E8838461_D6E0_4F89_B2C3_04BED219EEE4_.wvu.Cols">総括表!$DP:$XFD</definedName>
    <definedName hidden="1" localSheetId="1" name="Z_E8838461_D6E0_4F89_B2C3_04BED219EEE4_.wvu.Cols">普通会計の状況!$EN:$XFD</definedName>
    <definedName hidden="1" localSheetId="7" name="Z_E8838461_D6E0_4F89_B2C3_04BED219EEE4_.wvu.Cols">'目的別歳出決算分析表（住民一人当たりのコスト）'!$DV:$XFD</definedName>
    <definedName hidden="1" localSheetId="9" name="Z_E8838461_D6E0_4F89_B2C3_04BED219EEE4_.wvu.Cols">連結実質赤字比率に係る赤字・黒字の構成分析!$Q:$XFD</definedName>
    <definedName hidden="1" localSheetId="2" name="Z_E8838461_D6E0_4F89_B2C3_04BED219EEE4_.wvu.Rows">'各会計、関係団体の財政状況及び健全化判断比率'!$137:$1048576,'各会計、関係団体の財政状況及び健全化判断比率'!$89:$101,'各会計、関係団体の財政状況及び健全化判断比率'!$135:$136</definedName>
    <definedName hidden="1" localSheetId="12" name="Z_E8838461_D6E0_4F89_B2C3_04BED219EEE4_.wvu.Rows">基金残高に係る経年分析!$67:$1048576,基金残高に係る経年分析!$65:$66</definedName>
    <definedName hidden="1" localSheetId="4" name="Z_E8838461_D6E0_4F89_B2C3_04BED219EEE4_.wvu.Rows">'経常経費分析表（経常収支比率の分析）'!$104:$1048576,'経常経費分析表（経常収支比率の分析）'!$90:$103</definedName>
    <definedName hidden="1" localSheetId="5" name="Z_E8838461_D6E0_4F89_B2C3_04BED219EEE4_.wvu.Rows">'経常経費分析表（人件費・公債費・普通建設事業費の分析）'!$75:$1048576,'経常経費分析表（人件費・公債費・普通建設事業費の分析）'!$67:$74</definedName>
    <definedName hidden="1" localSheetId="3" name="Z_E8838461_D6E0_4F89_B2C3_04BED219EEE4_.wvu.Rows">財政比較分析表!$111:$1048576,財政比較分析表!$98:$110</definedName>
    <definedName hidden="1" localSheetId="10" name="Z_E8838461_D6E0_4F89_B2C3_04BED219EEE4_.wvu.Rows">'実質公債費比率（分子）の構造'!$63:$1048576</definedName>
    <definedName hidden="1" localSheetId="8" name="Z_E8838461_D6E0_4F89_B2C3_04BED219EEE4_.wvu.Rows">実質収支比率等に係る経年分析!$54:$1048576,実質収支比率等に係る経年分析!$51:$53</definedName>
    <definedName hidden="1" localSheetId="11" name="Z_E8838461_D6E0_4F89_B2C3_04BED219EEE4_.wvu.Rows">'将来負担比率（分子）の構造'!$87:$1048576,'将来負担比率（分子）の構造'!$56:$86</definedName>
    <definedName hidden="1" localSheetId="6" name="Z_E8838461_D6E0_4F89_B2C3_04BED219EEE4_.wvu.Rows">'性質別歳出決算分析表（住民一人当たりのコスト）'!$133:$1048576,'性質別歳出決算分析表（住民一人当たりのコスト）'!$117:$132</definedName>
    <definedName hidden="1" localSheetId="0" name="Z_E8838461_D6E0_4F89_B2C3_04BED219EEE4_.wvu.Rows">総括表!$60:$1048576,総括表!$57:$59</definedName>
    <definedName hidden="1" localSheetId="1" name="Z_E8838461_D6E0_4F89_B2C3_04BED219EEE4_.wvu.Rows">普通会計の状況!$54:$1048576,普通会計の状況!$50:$53</definedName>
    <definedName hidden="1" localSheetId="7" name="Z_E8838461_D6E0_4F89_B2C3_04BED219EEE4_.wvu.Rows">'目的別歳出決算分析表（住民一人当たりのコスト）'!$133:$1048576,'目的別歳出決算分析表（住民一人当たりのコスト）'!$117:$132</definedName>
    <definedName hidden="1" localSheetId="9" name="Z_E8838461_D6E0_4F89_B2C3_04BED219EEE4_.wvu.Rows">連結実質赤字比率に係る赤字・黒字の構成分析!$46:$1048576</definedName>
  </definedNames>
  <calcPr calcId="162913"/>
  <customWorkbookViews>
    <customWorkbookView activeSheetId="4" guid="{E8838461-D6E0-4F89-B2C3-04BED219EEE4}" maximized="1" mergeInterval="0" name="高橋 正寛 - 個人用ビュー" personalView="1" tabRatio="685" windowHeight="1416" windowWidth="2576" xWindow="-8" yWindow="-8"/>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 l="1"/>
  <c r="BG36" i="1"/>
  <c r="BG35" i="1"/>
  <c r="BG34" i="1"/>
  <c r="AO36" i="1"/>
  <c r="AO35" i="1"/>
  <c r="AO34" i="1"/>
  <c r="W38" i="1"/>
  <c r="W37" i="1"/>
  <c r="W36" i="1"/>
  <c r="W35" i="1"/>
  <c r="W34" i="1"/>
  <c r="CQ43" i="1"/>
  <c r="CQ42" i="1"/>
  <c r="CQ41" i="1"/>
  <c r="CQ40" i="1"/>
  <c r="CQ39" i="1"/>
  <c r="CQ38" i="1"/>
  <c r="CQ37" i="1"/>
  <c r="CQ36" i="1"/>
  <c r="CQ35" i="1"/>
  <c r="CQ34" i="1"/>
  <c r="DG43" i="1"/>
  <c r="DG42" i="1"/>
  <c r="DG41" i="1"/>
  <c r="DG40" i="1"/>
  <c r="DG39" i="1"/>
  <c r="DG38" i="1"/>
  <c r="DG37" i="1"/>
  <c r="DG36" i="1"/>
  <c r="DG35" i="1"/>
  <c r="DG34" i="1"/>
  <c r="BY43" i="1"/>
  <c r="BY42" i="1"/>
  <c r="BY41" i="1"/>
  <c r="BY40" i="1"/>
  <c r="BY39" i="1"/>
  <c r="BY38" i="1"/>
  <c r="BY37" i="1"/>
  <c r="BY36" i="1"/>
  <c r="BY35" i="1"/>
  <c r="BY34" i="1"/>
  <c r="E43" i="1"/>
  <c r="E42" i="1"/>
  <c r="E41" i="1"/>
  <c r="E40" i="1"/>
  <c r="E39" i="1"/>
  <c r="E38" i="1"/>
  <c r="E37" i="1"/>
  <c r="E36" i="1"/>
  <c r="E35" i="1"/>
  <c r="E34" i="1"/>
  <c r="CO43" i="1" l="1"/>
  <c r="BW43" i="1"/>
  <c r="BE43" i="1"/>
  <c r="AM43" i="1"/>
  <c r="U43" i="1"/>
  <c r="C43" i="1"/>
  <c r="BW42" i="1"/>
  <c r="BE42" i="1"/>
  <c r="AM42" i="1"/>
  <c r="U42" i="1"/>
  <c r="C42" i="1"/>
  <c r="BE41" i="1"/>
  <c r="AM41" i="1"/>
  <c r="U41" i="1"/>
  <c r="C41" i="1"/>
  <c r="BE40" i="1"/>
  <c r="AM40" i="1"/>
  <c r="U40" i="1"/>
  <c r="C40" i="1"/>
  <c r="BE39" i="1"/>
  <c r="AM39" i="1"/>
  <c r="U39" i="1"/>
  <c r="C39" i="1"/>
  <c r="BE38" i="1"/>
  <c r="AM38" i="1"/>
  <c r="C38" i="1"/>
  <c r="AM37" i="1"/>
  <c r="C37" i="1"/>
  <c r="C36" i="1"/>
  <c r="C34" i="1"/>
  <c r="C35" i="1" l="1"/>
  <c r="D74" i="14"/>
  <c r="C74" i="14"/>
  <c r="B74" i="14"/>
  <c r="D73" i="14"/>
  <c r="C73" i="14"/>
  <c r="B73" i="14"/>
  <c r="D72" i="14"/>
  <c r="C72" i="14"/>
  <c r="B72" i="14"/>
  <c r="D71" i="14"/>
  <c r="C71" i="14"/>
  <c r="B71" i="14"/>
  <c r="P67" i="14"/>
  <c r="O67" i="14"/>
  <c r="N67" i="14"/>
  <c r="M67" i="14"/>
  <c r="L67" i="14"/>
  <c r="K67" i="14"/>
  <c r="J67" i="14"/>
  <c r="I67" i="14"/>
  <c r="H67" i="14"/>
  <c r="G67" i="14"/>
  <c r="F67" i="14"/>
  <c r="E67" i="14"/>
  <c r="D67" i="14"/>
  <c r="C67" i="14"/>
  <c r="B67" i="14"/>
  <c r="N66" i="14"/>
  <c r="K66" i="14"/>
  <c r="H66" i="14"/>
  <c r="E66" i="14"/>
  <c r="B66" i="14"/>
  <c r="N65" i="14"/>
  <c r="K65" i="14"/>
  <c r="H65" i="14"/>
  <c r="E65" i="14"/>
  <c r="B65" i="14"/>
  <c r="N64" i="14"/>
  <c r="K64" i="14"/>
  <c r="H64" i="14"/>
  <c r="E64" i="14"/>
  <c r="B64" i="14"/>
  <c r="N63" i="14"/>
  <c r="K63" i="14"/>
  <c r="H63" i="14"/>
  <c r="E63" i="14"/>
  <c r="B63" i="14"/>
  <c r="N62" i="14"/>
  <c r="K62" i="14"/>
  <c r="H62" i="14"/>
  <c r="E62" i="14"/>
  <c r="B62" i="14"/>
  <c r="N61" i="14"/>
  <c r="K61" i="14"/>
  <c r="H61" i="14"/>
  <c r="E61" i="14"/>
  <c r="B61" i="14"/>
  <c r="N60" i="14"/>
  <c r="K60" i="14"/>
  <c r="H60" i="14"/>
  <c r="E60" i="14"/>
  <c r="B60" i="14"/>
  <c r="N59" i="14"/>
  <c r="K59" i="14"/>
  <c r="H59" i="14"/>
  <c r="E59" i="14"/>
  <c r="B59" i="14"/>
  <c r="P58" i="14"/>
  <c r="M58" i="14"/>
  <c r="J58" i="14"/>
  <c r="G58" i="14"/>
  <c r="D58" i="14"/>
  <c r="P57" i="14"/>
  <c r="M57" i="14"/>
  <c r="J57" i="14"/>
  <c r="G57" i="14"/>
  <c r="D57" i="14"/>
  <c r="P56" i="14"/>
  <c r="M56" i="14"/>
  <c r="J56" i="14"/>
  <c r="G56" i="14"/>
  <c r="D56" i="14"/>
  <c r="N54" i="14"/>
  <c r="K54" i="14"/>
  <c r="H54" i="14"/>
  <c r="E54" i="14"/>
  <c r="B54" i="14"/>
  <c r="P50" i="14"/>
  <c r="O50" i="14"/>
  <c r="N50" i="14"/>
  <c r="M50" i="14"/>
  <c r="L50" i="14"/>
  <c r="K50" i="14"/>
  <c r="J50" i="14"/>
  <c r="I50" i="14"/>
  <c r="H50" i="14"/>
  <c r="G50" i="14"/>
  <c r="F50" i="14"/>
  <c r="E50" i="14"/>
  <c r="D50" i="14"/>
  <c r="C50" i="14"/>
  <c r="B50" i="14"/>
  <c r="N49" i="14"/>
  <c r="K49" i="14"/>
  <c r="H49" i="14"/>
  <c r="E49" i="14"/>
  <c r="B49" i="14"/>
  <c r="N48" i="14"/>
  <c r="K48" i="14"/>
  <c r="H48" i="14"/>
  <c r="E48" i="14"/>
  <c r="B48" i="14"/>
  <c r="N47" i="14"/>
  <c r="K47" i="14"/>
  <c r="H47" i="14"/>
  <c r="E47" i="14"/>
  <c r="B47" i="14"/>
  <c r="N46" i="14"/>
  <c r="K46" i="14"/>
  <c r="H46" i="14"/>
  <c r="E46" i="14"/>
  <c r="B46" i="14"/>
  <c r="N45" i="14"/>
  <c r="K45" i="14"/>
  <c r="H45" i="14"/>
  <c r="E45" i="14"/>
  <c r="B45" i="14"/>
  <c r="N44" i="14"/>
  <c r="K44" i="14"/>
  <c r="H44" i="14"/>
  <c r="E44" i="14"/>
  <c r="B44" i="14"/>
  <c r="N43" i="14"/>
  <c r="K43" i="14"/>
  <c r="H43" i="14"/>
  <c r="E43" i="14"/>
  <c r="B43" i="14"/>
  <c r="P42" i="14"/>
  <c r="M42" i="14"/>
  <c r="J42" i="14"/>
  <c r="G42" i="14"/>
  <c r="D42" i="14"/>
  <c r="N40" i="14"/>
  <c r="K40" i="14"/>
  <c r="H40" i="14"/>
  <c r="E40" i="14"/>
  <c r="B40" i="14"/>
  <c r="K36" i="14"/>
  <c r="J36" i="14"/>
  <c r="I36" i="14"/>
  <c r="H36" i="14"/>
  <c r="G36" i="14"/>
  <c r="F36" i="14"/>
  <c r="E36" i="14"/>
  <c r="D36" i="14"/>
  <c r="C36" i="14"/>
  <c r="B36" i="14"/>
  <c r="A36" i="14"/>
  <c r="K35" i="14"/>
  <c r="J35" i="14"/>
  <c r="I35" i="14"/>
  <c r="H35" i="14"/>
  <c r="G35" i="14"/>
  <c r="F35" i="14"/>
  <c r="E35" i="14"/>
  <c r="D35" i="14"/>
  <c r="C35" i="14"/>
  <c r="B35" i="14"/>
  <c r="A35" i="14"/>
  <c r="K34" i="14"/>
  <c r="J34" i="14"/>
  <c r="I34" i="14"/>
  <c r="H34" i="14"/>
  <c r="G34" i="14"/>
  <c r="F34" i="14"/>
  <c r="E34" i="14"/>
  <c r="D34" i="14"/>
  <c r="C34" i="14"/>
  <c r="B34" i="14"/>
  <c r="A34" i="14"/>
  <c r="K33" i="14"/>
  <c r="J33" i="14"/>
  <c r="I33" i="14"/>
  <c r="H33" i="14"/>
  <c r="G33" i="14"/>
  <c r="F33" i="14"/>
  <c r="E33" i="14"/>
  <c r="D33" i="14"/>
  <c r="C33" i="14"/>
  <c r="B33" i="14"/>
  <c r="A33" i="14"/>
  <c r="K32" i="14"/>
  <c r="J32" i="14"/>
  <c r="I32" i="14"/>
  <c r="H32" i="14"/>
  <c r="G32" i="14"/>
  <c r="F32" i="14"/>
  <c r="E32" i="14"/>
  <c r="D32" i="14"/>
  <c r="C32" i="14"/>
  <c r="B32" i="14"/>
  <c r="A32" i="14"/>
  <c r="K31" i="14"/>
  <c r="J31" i="14"/>
  <c r="I31" i="14"/>
  <c r="H31" i="14"/>
  <c r="G31" i="14"/>
  <c r="F31" i="14"/>
  <c r="E31" i="14"/>
  <c r="D31" i="14"/>
  <c r="C31" i="14"/>
  <c r="B31" i="14"/>
  <c r="A31" i="14"/>
  <c r="K30" i="14"/>
  <c r="J30" i="14"/>
  <c r="I30" i="14"/>
  <c r="H30" i="14"/>
  <c r="G30" i="14"/>
  <c r="F30" i="14"/>
  <c r="E30" i="14"/>
  <c r="D30" i="14"/>
  <c r="C30" i="14"/>
  <c r="B30" i="14"/>
  <c r="A30" i="14"/>
  <c r="K29" i="14"/>
  <c r="J29" i="14"/>
  <c r="I29" i="14"/>
  <c r="H29" i="14"/>
  <c r="G29" i="14"/>
  <c r="F29" i="14"/>
  <c r="E29" i="14"/>
  <c r="D29" i="14"/>
  <c r="C29" i="14"/>
  <c r="B29" i="14"/>
  <c r="A29" i="14"/>
  <c r="K28" i="14"/>
  <c r="J28" i="14"/>
  <c r="I28" i="14"/>
  <c r="H28" i="14"/>
  <c r="G28" i="14"/>
  <c r="F28" i="14"/>
  <c r="E28" i="14"/>
  <c r="D28" i="14"/>
  <c r="C28" i="14"/>
  <c r="B28" i="14"/>
  <c r="A28" i="14"/>
  <c r="K27" i="14"/>
  <c r="J27" i="14"/>
  <c r="I27" i="14"/>
  <c r="H27" i="14"/>
  <c r="G27" i="14"/>
  <c r="F27" i="14"/>
  <c r="E27" i="14"/>
  <c r="D27" i="14"/>
  <c r="C27" i="14"/>
  <c r="B27" i="14"/>
  <c r="A27" i="14"/>
  <c r="J25" i="14"/>
  <c r="H25" i="14"/>
  <c r="F25" i="14"/>
  <c r="D25" i="14"/>
  <c r="B25" i="14"/>
  <c r="F21" i="14"/>
  <c r="E21" i="14"/>
  <c r="D21" i="14"/>
  <c r="C21" i="14"/>
  <c r="B21" i="14"/>
  <c r="F20" i="14"/>
  <c r="E20" i="14"/>
  <c r="D20" i="14"/>
  <c r="C20" i="14"/>
  <c r="B20" i="14"/>
  <c r="F19" i="14"/>
  <c r="E19" i="14"/>
  <c r="D19" i="14"/>
  <c r="C19" i="14"/>
  <c r="B19" i="14"/>
  <c r="F18" i="14"/>
  <c r="E18" i="14"/>
  <c r="D18" i="14"/>
  <c r="C18" i="14"/>
  <c r="B18" i="14"/>
  <c r="U34" i="1" l="1"/>
  <c r="U35" i="1" l="1"/>
  <c r="U36" i="1" l="1"/>
  <c r="U37" i="1" l="1"/>
  <c r="U38" i="1" l="1"/>
  <c r="AM34" i="1"/>
  <c r="AM35" i="1" s="1"/>
  <c r="AM36" i="1" s="1"/>
  <c r="BE34" i="1" l="1"/>
  <c r="BE35" i="1" s="1"/>
  <c r="BE36" i="1" s="1"/>
  <c r="BE37" i="1" s="1"/>
  <c r="BW34" i="1" l="1"/>
  <c r="BW35" i="1" s="1"/>
  <c r="BW36" i="1" s="1"/>
  <c r="BW37" i="1" s="1"/>
  <c r="BW38" i="1" s="1"/>
  <c r="BW39" i="1" s="1"/>
  <c r="BW40" i="1" s="1"/>
  <c r="BW41" i="1" s="1"/>
  <c r="CO34" i="1" s="1"/>
  <c r="CO35" i="1" s="1"/>
  <c r="CO36" i="1" s="1"/>
  <c r="CO37" i="1" s="1"/>
  <c r="CO38" i="1" s="1"/>
  <c r="CO39" i="1" s="1"/>
  <c r="CO40" i="1" s="1"/>
  <c r="CO41" i="1" s="1"/>
  <c r="CO42" i="1" s="1"/>
</calcChain>
</file>

<file path=xl/sharedStrings.xml><?xml version="1.0" encoding="utf-8"?>
<sst xmlns="http://schemas.openxmlformats.org/spreadsheetml/2006/main" count="1132" uniqueCount="634">
  <si>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</si>
  <si>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</si>
  <si>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</si>
  <si>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</si>
  <si>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</si>
  <si>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</si>
  <si>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</si>
  <si>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</si>
  <si>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</si>
  <si>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</si>
  <si>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</si>
  <si>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</si>
  <si>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</si>
  <si>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</si>
  <si>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</si>
  <si>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</si>
  <si>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</si>
  <si>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</si>
  <si>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</si>
  <si>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</si>
  <si>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</si>
  <si>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</si>
  <si>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</si>
  <si>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</si>
  <si>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</si>
  <si>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</si>
  <si>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</si>
  <si>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</si>
  <si>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</si>
  <si>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</si>
  <si>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</si>
  <si>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</si>
  <si>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</si>
  <si>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</si>
  <si>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</si>
  <si>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</si>
  <si>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</si>
  <si>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</si>
  <si>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</si>
  <si>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</si>
  <si>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</si>
  <si>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</si>
  <si>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</si>
  <si>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</si>
  <si>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</si>
  <si>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</si>
  <si>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</si>
  <si>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</si>
  <si>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</si>
  <si>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</si>
  <si>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</si>
  <si>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</si>
  <si>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</si>
  <si>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</si>
  <si>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</si>
  <si>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</si>
  <si>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</si>
  <si>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</si>
  <si>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</si>
  <si>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</si>
  <si>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</si>
  <si>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</si>
  <si>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</si>
  <si>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</si>
  <si>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</si>
  <si>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</si>
  <si>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</si>
  <si>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</si>
  <si>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</si>
  <si>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</si>
  <si>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</si>
  <si>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</si>
  <si>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</si>
  <si>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</si>
  <si>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</si>
  <si>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</si>
  <si>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</si>
  <si>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</si>
  <si>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</si>
  <si>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</si>
  <si>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</si>
  <si>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</si>
  <si>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</si>
  <si>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</si>
  <si>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</si>
  <si>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中核市</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</si>
  <si>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</si>
  <si>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</si>
  <si>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</si>
  <si>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</si>
  <si>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</si>
  <si>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</si>
  <si>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</si>
  <si>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</si>
  <si>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</si>
  <si>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</si>
  <si>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</si>
  <si>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</si>
  <si>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青森市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</si>
  <si>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</si>
  <si>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</si>
  <si>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</si>
  <si>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</si>
  <si>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</si>
  <si>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</si>
  <si>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</si>
  <si>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</si>
  <si>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</si>
  <si>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</si>
  <si>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</si>
  <si>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</si>
  <si>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</si>
  <si>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</si>
  <si>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</si>
  <si>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</si>
  <si>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</si>
  <si>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</si>
  <si>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</si>
  <si>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</si>
  <si>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</si>
  <si>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</si>
  <si>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</si>
  <si>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</si>
  <si>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</si>
  <si>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</si>
  <si>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</si>
  <si>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</si>
  <si>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</si>
  <si>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</si>
  <si>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</si>
  <si>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</si>
  <si>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</si>
  <si>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</si>
  <si>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</si>
  <si>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</si>
  <si>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</si>
  <si>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</si>
  <si>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</si>
  <si>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</si>
  <si>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</si>
  <si>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</si>
  <si>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</si>
  <si>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</si>
  <si>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</si>
  <si>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</si>
  <si>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</si>
  <si>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</si>
  <si>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</si>
  <si>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</si>
  <si>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</si>
  <si>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4"/>
  </si>
  <si>
    <t>病院事業会計</t>
    <phoneticPr fontId="5"/>
  </si>
  <si>
    <t>うち日本人(％)</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</si>
  <si>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</si>
  <si>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</si>
  <si>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</si>
  <si>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</si>
  <si>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自動車運送事業会計</t>
    <phoneticPr fontId="5"/>
  </si>
  <si>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</si>
  <si>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</si>
  <si>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</si>
  <si>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</si>
  <si>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</si>
  <si>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</si>
  <si>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</si>
  <si>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</si>
  <si>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</si>
  <si>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</si>
  <si>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</si>
  <si>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</si>
  <si>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</si>
  <si>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</si>
  <si>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</si>
  <si>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</si>
  <si>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</si>
  <si>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</si>
  <si>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</si>
  <si>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</si>
  <si>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</si>
  <si>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</si>
  <si>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</si>
  <si>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</si>
  <si>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</si>
  <si>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</si>
  <si>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</si>
  <si>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</si>
  <si>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</si>
  <si>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</si>
  <si>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</si>
  <si>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</si>
  <si>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</si>
  <si>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</si>
  <si>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</si>
  <si>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</si>
  <si>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</si>
  <si>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</si>
  <si>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</si>
  <si>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</si>
  <si>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</si>
  <si>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</si>
  <si>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</si>
  <si>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</si>
  <si>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</si>
  <si>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</si>
  <si>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</si>
  <si>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</si>
  <si>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</si>
  <si>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</si>
  <si>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</si>
  <si>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</si>
  <si>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</si>
  <si>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</si>
  <si>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青森県青森市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</si>
  <si>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</si>
  <si>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</si>
  <si>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</si>
  <si>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</si>
  <si>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</si>
  <si>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</si>
  <si>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</si>
  <si>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</si>
  <si>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</si>
  <si>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</si>
  <si>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</si>
  <si>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</si>
  <si>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</si>
  <si>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</si>
  <si>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</si>
  <si>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</si>
  <si>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</si>
  <si>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</si>
  <si>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</si>
  <si>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</si>
  <si>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</si>
  <si>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</si>
  <si>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</si>
  <si>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</si>
  <si>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</si>
  <si>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</si>
  <si>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</si>
  <si>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</si>
  <si>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</si>
  <si>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</si>
  <si>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</si>
  <si>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</si>
  <si>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</si>
  <si>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</si>
  <si>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</si>
  <si>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</si>
  <si>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</si>
  <si>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</si>
  <si>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</si>
  <si>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</si>
  <si>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</si>
  <si>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</si>
  <si>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</si>
  <si>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</si>
  <si>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</si>
  <si>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</si>
  <si>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</si>
  <si>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</si>
  <si>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</si>
  <si>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</si>
  <si>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</si>
  <si>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</si>
  <si>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</si>
  <si>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</si>
  <si>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</si>
  <si>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</si>
  <si>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</si>
  <si>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</si>
  <si>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</si>
  <si>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</si>
  <si>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</si>
  <si>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</si>
  <si>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</si>
  <si>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</si>
  <si>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</si>
  <si>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</si>
  <si>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</si>
  <si>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</si>
  <si>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</si>
  <si>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</si>
  <si>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</si>
  <si>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</si>
  <si>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</si>
  <si>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</si>
  <si>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</si>
  <si>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</si>
  <si>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</si>
  <si>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</si>
  <si>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</si>
  <si>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</si>
  <si>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</si>
  <si>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</si>
  <si>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</si>
  <si>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</si>
  <si>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</si>
  <si>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</si>
  <si>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</si>
  <si>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</si>
  <si>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</si>
  <si>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</si>
  <si>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</si>
  <si>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</si>
  <si>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</si>
  <si>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</si>
  <si>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</si>
  <si>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</si>
  <si>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</si>
  <si>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</si>
  <si>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</si>
  <si>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</si>
  <si>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</si>
  <si>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</si>
  <si>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</si>
  <si>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</si>
  <si>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</si>
  <si>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</si>
  <si>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</si>
  <si>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</si>
  <si>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</si>
  <si>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</si>
  <si>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</si>
  <si>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</si>
  <si>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</si>
  <si>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</si>
  <si>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</si>
  <si>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</si>
  <si>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</si>
  <si>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</si>
  <si>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</si>
  <si>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</si>
  <si>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</si>
  <si>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</si>
  <si>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</si>
  <si>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交通</t>
    <phoneticPr fontId="5"/>
  </si>
  <si>
    <t>被保険者数(人)</t>
  </si>
  <si>
    <t>　繰出金</t>
    <phoneticPr fontId="5"/>
  </si>
  <si>
    <t>市場</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</si>
  <si>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</si>
  <si>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</si>
  <si>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</si>
  <si>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</si>
  <si>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</si>
  <si>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</si>
  <si>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</si>
  <si>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</si>
  <si>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</si>
  <si>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</si>
  <si>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</si>
  <si>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</si>
  <si>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</si>
  <si>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</si>
  <si>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</si>
  <si>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</si>
  <si>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</si>
  <si>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</si>
  <si>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</si>
  <si>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</si>
  <si>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</si>
  <si>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</si>
  <si>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青森県青森市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</si>
  <si>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</si>
  <si>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</si>
  <si>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</si>
  <si>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</si>
  <si>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</si>
  <si>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</si>
  <si>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</si>
  <si>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</si>
  <si>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</si>
  <si>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</si>
  <si>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</si>
  <si>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</si>
  <si>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</si>
  <si>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</si>
  <si>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</si>
  <si>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</si>
  <si>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</si>
  <si>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</si>
  <si>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</si>
  <si>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</si>
  <si>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</si>
  <si>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</si>
  <si>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</si>
  <si>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</si>
  <si>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</si>
  <si>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</si>
  <si>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</si>
  <si>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</si>
  <si>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</si>
  <si>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</si>
  <si>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</si>
  <si>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</si>
  <si>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病院事業会計</t>
    <phoneticPr fontId="5"/>
  </si>
  <si>
    <t>下水道事業特別会計</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</si>
  <si>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</si>
  <si>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</si>
  <si>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</si>
  <si>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</si>
  <si>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</si>
  <si>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</si>
  <si>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</si>
  <si>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</si>
  <si>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</si>
  <si>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</si>
  <si>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</si>
  <si>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</si>
  <si>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</si>
  <si>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</si>
  <si>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</si>
  <si>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</si>
  <si>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</si>
  <si>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</si>
  <si>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</si>
  <si>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</si>
  <si>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</si>
  <si>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</si>
  <si>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</si>
  <si>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</si>
  <si>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</si>
  <si>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</si>
  <si>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</si>
  <si>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</si>
  <si>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</si>
  <si>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</si>
  <si>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t>
    <phoneticPr fontId="5"/>
  </si>
  <si>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</si>
  <si>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</si>
  <si>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</si>
  <si>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</si>
  <si>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</si>
  <si>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</si>
  <si>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</si>
  <si>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</si>
  <si>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</si>
  <si>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</si>
  <si>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</si>
  <si>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</si>
  <si>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</si>
  <si>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</si>
  <si>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</si>
  <si>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</si>
  <si>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</si>
  <si>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</si>
  <si>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</si>
  <si>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</si>
  <si>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</si>
  <si>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</si>
  <si>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</si>
  <si>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</si>
  <si>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</si>
  <si>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</si>
  <si>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</si>
  <si>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</si>
  <si>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 xml:space="preserve">基準財政需要額算入見込額 </t>
    <rPh sb="0" eb="2">
      <t>キジュン</t>
    </rPh>
    <rPh sb="2" eb="4">
      <t>ザイセイ</t>
    </rPh>
    <rPh sb="4" eb="7">
      <t>ジュヨウガク</t>
    </rPh>
    <rPh sb="7" eb="9">
      <t>サンニュウ</t>
    </rPh>
    <rPh sb="9" eb="12">
      <t>ミコミガク</t>
    </rPh>
    <phoneticPr fontId="30"/>
  </si>
  <si>
    <t>卸売市場事業特別会計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</si>
  <si>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</si>
  <si>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</si>
  <si>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</si>
  <si>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</si>
  <si>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</si>
  <si>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</si>
  <si>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</si>
  <si>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</si>
  <si>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</si>
  <si>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</si>
  <si>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</si>
  <si>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</si>
  <si>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</si>
  <si>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</si>
  <si>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</si>
  <si>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</si>
  <si>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</si>
  <si>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</si>
  <si>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</si>
  <si>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</si>
  <si>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</si>
  <si>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</si>
  <si>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</si>
  <si>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</si>
  <si>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</si>
  <si>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</si>
  <si>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</si>
  <si>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</si>
  <si>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</si>
  <si>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</si>
  <si>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</si>
  <si>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</si>
  <si>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</si>
  <si>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</si>
  <si>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</si>
  <si>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</si>
  <si>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</si>
  <si>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</si>
  <si>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</si>
  <si>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</si>
  <si>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</si>
  <si>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</si>
  <si>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</si>
  <si>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</si>
  <si>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</si>
  <si>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</si>
  <si>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</si>
  <si>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</si>
  <si>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</si>
  <si>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</si>
  <si>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</si>
  <si>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</si>
  <si>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</si>
  <si>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</si>
  <si>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</si>
  <si>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</si>
  <si>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</si>
  <si>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</si>
  <si>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</si>
  <si>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</si>
  <si>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</si>
  <si>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</si>
  <si>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</si>
  <si>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</si>
  <si>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</si>
  <si>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</si>
  <si>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</si>
  <si>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</si>
  <si>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</si>
  <si>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</si>
  <si>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</si>
  <si>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</si>
  <si>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</si>
  <si>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</si>
  <si>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</si>
  <si>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</si>
  <si>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</si>
  <si>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</si>
  <si>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</si>
  <si>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</si>
  <si>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</si>
  <si>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</si>
  <si>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</si>
  <si>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</si>
  <si>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</si>
  <si>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4.37</t>
  </si>
  <si>
    <t>▲ 2.16</t>
  </si>
  <si>
    <t>▲ 5.09</t>
  </si>
  <si>
    <t>▲ 3.18</t>
  </si>
  <si>
    <t>病院事業会計</t>
  </si>
  <si>
    <t>▲ 0.49</t>
  </si>
  <si>
    <t>▲ 0.69</t>
  </si>
  <si>
    <t>▲ 1.18</t>
  </si>
  <si>
    <t>▲ 2.28</t>
  </si>
  <si>
    <t>▲ 2.72</t>
  </si>
  <si>
    <t>自動車運送事業会計</t>
  </si>
  <si>
    <t>▲ 0.36</t>
  </si>
  <si>
    <t>▲ 0.23</t>
  </si>
  <si>
    <t>▲ 0.10</t>
  </si>
  <si>
    <t>▲ 0.07</t>
  </si>
  <si>
    <t>母子父子寡婦福祉資金貸付金特別会計</t>
  </si>
  <si>
    <t>▲ 0.02</t>
  </si>
  <si>
    <t>▲ 0.09</t>
  </si>
  <si>
    <t>水道事業会計</t>
  </si>
  <si>
    <t>一般会計</t>
  </si>
  <si>
    <t>介護保険事業特別会計</t>
  </si>
  <si>
    <t>競輪事業特別会計</t>
  </si>
  <si>
    <t>国民健康保険事業特別会計</t>
  </si>
  <si>
    <t>▲ 0.29</t>
  </si>
  <si>
    <t>その他会計（赤字）</t>
  </si>
  <si>
    <t>その他会計（黒字）</t>
  </si>
  <si>
    <t>H25末</t>
    <phoneticPr fontId="5"/>
  </si>
  <si>
    <t>H26末</t>
    <phoneticPr fontId="5"/>
  </si>
  <si>
    <t>H27末</t>
    <phoneticPr fontId="5"/>
  </si>
  <si>
    <t>H28末</t>
    <phoneticPr fontId="5"/>
  </si>
  <si>
    <t>H29末</t>
    <phoneticPr fontId="5"/>
  </si>
  <si>
    <t>青森地域広域事務組合</t>
    <rPh sb="0" eb="2">
      <t>アオモリ</t>
    </rPh>
    <rPh sb="2" eb="4">
      <t>チイキ</t>
    </rPh>
    <rPh sb="4" eb="6">
      <t>コウイキ</t>
    </rPh>
    <rPh sb="6" eb="8">
      <t>ジム</t>
    </rPh>
    <rPh sb="8" eb="10">
      <t>クミアイ</t>
    </rPh>
    <phoneticPr fontId="2"/>
  </si>
  <si>
    <t>津軽広域水道企業団津軽事業部</t>
    <rPh sb="0" eb="2">
      <t>ツガル</t>
    </rPh>
    <rPh sb="2" eb="4">
      <t>コウイキ</t>
    </rPh>
    <rPh sb="4" eb="6">
      <t>スイドウ</t>
    </rPh>
    <rPh sb="6" eb="8">
      <t>キギョウ</t>
    </rPh>
    <rPh sb="8" eb="9">
      <t>ダン</t>
    </rPh>
    <rPh sb="9" eb="11">
      <t>ツガル</t>
    </rPh>
    <rPh sb="11" eb="13">
      <t>ジギョウ</t>
    </rPh>
    <rPh sb="13" eb="14">
      <t>ブ</t>
    </rPh>
    <phoneticPr fontId="2"/>
  </si>
  <si>
    <t>黒石地区清掃施設組合</t>
    <rPh sb="0" eb="2">
      <t>クロイシ</t>
    </rPh>
    <rPh sb="2" eb="4">
      <t>チク</t>
    </rPh>
    <rPh sb="4" eb="6">
      <t>セイソウ</t>
    </rPh>
    <rPh sb="6" eb="8">
      <t>シセツ</t>
    </rPh>
    <rPh sb="8" eb="10">
      <t>クミアイ</t>
    </rPh>
    <phoneticPr fontId="2"/>
  </si>
  <si>
    <t>南黒地方福祉事務組合</t>
    <rPh sb="0" eb="2">
      <t>ナンコク</t>
    </rPh>
    <rPh sb="2" eb="4">
      <t>チホウ</t>
    </rPh>
    <rPh sb="4" eb="6">
      <t>フクシ</t>
    </rPh>
    <rPh sb="6" eb="8">
      <t>ジム</t>
    </rPh>
    <rPh sb="8" eb="10">
      <t>クミアイ</t>
    </rPh>
    <phoneticPr fontId="2"/>
  </si>
  <si>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2"/>
  </si>
  <si>
    <t>青森県後期高齢者医療広域連合（特別会計）</t>
    <rPh sb="0" eb="3">
      <t>アオモリケン</t>
    </rPh>
    <rPh sb="3" eb="5">
      <t>コウキ</t>
    </rPh>
    <rPh sb="5" eb="8">
      <t>コウレイシャ</t>
    </rPh>
    <rPh sb="8" eb="10">
      <t>イリョウ</t>
    </rPh>
    <rPh sb="10" eb="12">
      <t>コウイキ</t>
    </rPh>
    <rPh sb="12" eb="14">
      <t>レンゴウ</t>
    </rPh>
    <rPh sb="15" eb="17">
      <t>トクベツ</t>
    </rPh>
    <rPh sb="17" eb="19">
      <t>カイケイ</t>
    </rPh>
    <phoneticPr fontId="2"/>
  </si>
  <si>
    <t>青森県市長会館管理組合</t>
    <rPh sb="0" eb="3">
      <t>アオモリケン</t>
    </rPh>
    <rPh sb="3" eb="5">
      <t>シチョウ</t>
    </rPh>
    <rPh sb="5" eb="7">
      <t>カイカン</t>
    </rPh>
    <rPh sb="7" eb="9">
      <t>カンリ</t>
    </rPh>
    <rPh sb="9" eb="11">
      <t>クミアイ</t>
    </rPh>
    <phoneticPr fontId="2"/>
  </si>
  <si>
    <t>青森県交通災害共済組合</t>
    <rPh sb="0" eb="3">
      <t>アオモリケン</t>
    </rPh>
    <rPh sb="3" eb="5">
      <t>コウツウ</t>
    </rPh>
    <rPh sb="5" eb="7">
      <t>サイガイ</t>
    </rPh>
    <rPh sb="7" eb="9">
      <t>キョウサイ</t>
    </rPh>
    <rPh sb="9" eb="11">
      <t>クミアイ</t>
    </rPh>
    <phoneticPr fontId="2"/>
  </si>
  <si>
    <t>法適用企業</t>
    <rPh sb="0" eb="1">
      <t>ホウ</t>
    </rPh>
    <rPh sb="1" eb="3">
      <t>テキヨウ</t>
    </rPh>
    <rPh sb="3" eb="5">
      <t>キギョウ</t>
    </rPh>
    <phoneticPr fontId="2"/>
  </si>
  <si>
    <t>◯</t>
    <phoneticPr fontId="2"/>
  </si>
  <si>
    <t>青森市土地開発公社</t>
    <rPh sb="0" eb="3">
      <t>アオモリシ</t>
    </rPh>
    <rPh sb="3" eb="5">
      <t>トチ</t>
    </rPh>
    <rPh sb="5" eb="7">
      <t>カイハツ</t>
    </rPh>
    <rPh sb="7" eb="9">
      <t>コウシャ</t>
    </rPh>
    <phoneticPr fontId="2"/>
  </si>
  <si>
    <t>青森市観光レクリエーション振興財団</t>
    <rPh sb="0" eb="3">
      <t>アオモリシ</t>
    </rPh>
    <rPh sb="3" eb="5">
      <t>カンコウ</t>
    </rPh>
    <rPh sb="13" eb="15">
      <t>シンコウ</t>
    </rPh>
    <rPh sb="15" eb="17">
      <t>ザイダン</t>
    </rPh>
    <phoneticPr fontId="2"/>
  </si>
  <si>
    <t>青森市シルバー人材センター</t>
    <rPh sb="0" eb="3">
      <t>アオモリシ</t>
    </rPh>
    <rPh sb="7" eb="9">
      <t>ジンザイ</t>
    </rPh>
    <phoneticPr fontId="2"/>
  </si>
  <si>
    <t>青森市文化スポーツ振興公社</t>
    <rPh sb="0" eb="3">
      <t>アオモリシ</t>
    </rPh>
    <rPh sb="3" eb="5">
      <t>ブンカ</t>
    </rPh>
    <rPh sb="9" eb="11">
      <t>シンコウ</t>
    </rPh>
    <rPh sb="11" eb="13">
      <t>コウシャ</t>
    </rPh>
    <phoneticPr fontId="2"/>
  </si>
  <si>
    <t>青森学術文化振興財団</t>
    <rPh sb="0" eb="2">
      <t>アオモリ</t>
    </rPh>
    <rPh sb="2" eb="4">
      <t>ガクジュツ</t>
    </rPh>
    <rPh sb="4" eb="6">
      <t>ブンカ</t>
    </rPh>
    <rPh sb="6" eb="8">
      <t>シンコウ</t>
    </rPh>
    <rPh sb="8" eb="10">
      <t>ザイダン</t>
    </rPh>
    <phoneticPr fontId="2"/>
  </si>
  <si>
    <t>公立大学法人青森公立大学</t>
    <rPh sb="0" eb="2">
      <t>コウリツ</t>
    </rPh>
    <rPh sb="2" eb="4">
      <t>ダイガク</t>
    </rPh>
    <rPh sb="4" eb="6">
      <t>ホウジン</t>
    </rPh>
    <rPh sb="6" eb="8">
      <t>アオモリ</t>
    </rPh>
    <rPh sb="8" eb="10">
      <t>コウリツ</t>
    </rPh>
    <rPh sb="10" eb="12">
      <t>ダイガク</t>
    </rPh>
    <phoneticPr fontId="2"/>
  </si>
  <si>
    <t>-</t>
    <phoneticPr fontId="2"/>
  </si>
  <si>
    <t>青森市地域振興基金</t>
    <rPh sb="0" eb="3">
      <t>アオモリシ</t>
    </rPh>
    <rPh sb="3" eb="5">
      <t>チイキ</t>
    </rPh>
    <rPh sb="5" eb="7">
      <t>シンコウ</t>
    </rPh>
    <rPh sb="7" eb="9">
      <t>キキン</t>
    </rPh>
    <phoneticPr fontId="2"/>
  </si>
  <si>
    <t>青森市次世代健康・スポーツ振興基金</t>
    <rPh sb="0" eb="3">
      <t>アオモリシ</t>
    </rPh>
    <phoneticPr fontId="2"/>
  </si>
  <si>
    <t>青森市公共施設整備基金</t>
    <rPh sb="0" eb="3">
      <t>アオモリシ</t>
    </rPh>
    <rPh sb="3" eb="5">
      <t>コウキョウ</t>
    </rPh>
    <rPh sb="5" eb="7">
      <t>シセツ</t>
    </rPh>
    <rPh sb="7" eb="9">
      <t>セイビ</t>
    </rPh>
    <rPh sb="9" eb="11">
      <t>キキン</t>
    </rPh>
    <phoneticPr fontId="2"/>
  </si>
  <si>
    <t>青森市元気都市あおもり応援基金</t>
    <rPh sb="0" eb="3">
      <t>アオモリシ</t>
    </rPh>
    <phoneticPr fontId="2"/>
  </si>
  <si>
    <t>青森市社会福祉事業基金</t>
    <rPh sb="0" eb="3">
      <t>アオモリシ</t>
    </rPh>
    <phoneticPr fontId="2"/>
  </si>
  <si>
    <t>-</t>
    <phoneticPr fontId="2"/>
  </si>
  <si>
    <t>-</t>
    <phoneticPr fontId="2"/>
  </si>
  <si>
    <t>一般会計</t>
    <phoneticPr fontId="5"/>
  </si>
  <si>
    <t>母子父子寡婦福祉資金貸付金特別会計</t>
    <phoneticPr fontId="5"/>
  </si>
  <si>
    <t>競輪事業特別会計</t>
    <phoneticPr fontId="5"/>
  </si>
  <si>
    <t>国民健康保険事業特別会計</t>
    <phoneticPr fontId="5"/>
  </si>
  <si>
    <t>介護保険事業特別会計</t>
    <phoneticPr fontId="5"/>
  </si>
  <si>
    <t>後期高齢者医療特別会計</t>
    <phoneticPr fontId="5"/>
  </si>
  <si>
    <t>駐車場事業特別会計</t>
    <phoneticPr fontId="5"/>
  </si>
  <si>
    <t>法適用企業</t>
    <phoneticPr fontId="5"/>
  </si>
  <si>
    <t>法適用企業</t>
    <phoneticPr fontId="5"/>
  </si>
  <si>
    <t>水道事業会計</t>
    <phoneticPr fontId="5"/>
  </si>
  <si>
    <t>法適用企業</t>
    <phoneticPr fontId="5"/>
  </si>
  <si>
    <t>卸売市場事業特別会計</t>
    <phoneticPr fontId="5"/>
  </si>
  <si>
    <t>法非適用企業</t>
    <phoneticPr fontId="5"/>
  </si>
  <si>
    <t>下水道事業特別会計</t>
    <phoneticPr fontId="5"/>
  </si>
  <si>
    <t>法非適用企業</t>
    <phoneticPr fontId="5"/>
  </si>
  <si>
    <t>農業集落排水事業特別会計</t>
    <phoneticPr fontId="5"/>
  </si>
  <si>
    <t>宅地造成事業特別会計</t>
    <phoneticPr fontId="5"/>
  </si>
  <si>
    <t>法非適用企業</t>
    <phoneticPr fontId="5"/>
  </si>
  <si>
    <t>-</t>
    <phoneticPr fontId="2"/>
  </si>
  <si>
    <t>-</t>
    <phoneticPr fontId="2"/>
  </si>
  <si>
    <t>-</t>
    <phoneticPr fontId="2"/>
  </si>
  <si>
    <t>アップルヒル</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</si>
  <si>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</si>
  <si>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</si>
  <si>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</si>
  <si>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</si>
  <si>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</si>
  <si>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</si>
  <si>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</si>
  <si>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</si>
  <si>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</si>
  <si>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</si>
  <si>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</si>
  <si>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</si>
  <si>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本市の将来負担比率においては、依然として類似団体内平均値と比較して非常に高いものとなっている。また、有形固定資産減価償却率についても、経年による資産償却が進んだこともあり、大半の資産が償却している状況である。このような状況からも、世代公平感を考慮しつつ、人口減少・公共施設のあり方等を踏まえながら、計画的な更新を検討する必要があるものと考える。</t>
    <phoneticPr fontId="5"/>
  </si>
  <si>
    <t>　実質公債費比率については、国の経済対策に呼応した公共投資の実施や大規模な施設整備事業の実施に際し、交付税措置のある市債の活用や公債費負担の平準化を図ってきたものの、事業費補正により基準財政需要額に算入された公債費も併せて減少したことなどにより増加してきたものである。しかしながら、将来負担比率は、市債発行額の抑制等により減少傾向にあるものの、いずれの率においても類似団体内平均値を上回っていることから、今後も規律ある財政運営に努める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</si>
</sst>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theme" Target="theme/theme1.xml" />
  <Relationship Id="rId3" Type="http://schemas.openxmlformats.org/officeDocument/2006/relationships/worksheet" Target="worksheets/sheet3.xml" />
  <Relationship Id="rId21" Type="http://schemas.openxmlformats.org/officeDocument/2006/relationships/calcChain" Target="calcChain.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sharedStrings" Target="sharedString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styles" Target="styles.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8.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51613</c:v>
                </c:pt>
                <c:pt idx="1">
                  <c:v>50880</c:v>
                </c:pt>
                <c:pt idx="2">
                  <c:v>46395</c:v>
                </c:pt>
                <c:pt idx="3">
                  <c:v>48088</c:v>
                </c:pt>
                <c:pt idx="4">
                  <c:v>46457</c:v>
                </c:pt>
              </c:numCache>
            </c:numRef>
          </c:val>
          <c:smooth val="0"/>
          <c:extLst>
            <c:ext xmlns:c16="http://schemas.microsoft.com/office/drawing/2014/chart" uri="{C3380CC4-5D6E-409C-BE32-E72D297353CC}">
              <c16:uniqueId val="{00000000-B74A-4AFB-B1DB-05C003D1DDC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51159</c:v>
                </c:pt>
                <c:pt idx="1">
                  <c:v>25040</c:v>
                </c:pt>
                <c:pt idx="2">
                  <c:v>21419</c:v>
                </c:pt>
                <c:pt idx="3">
                  <c:v>28604</c:v>
                </c:pt>
                <c:pt idx="4">
                  <c:v>25092</c:v>
                </c:pt>
              </c:numCache>
            </c:numRef>
          </c:val>
          <c:smooth val="0"/>
          <c:extLst>
            <c:ext xmlns:c16="http://schemas.microsoft.com/office/drawing/2014/chart" uri="{C3380CC4-5D6E-409C-BE32-E72D297353CC}">
              <c16:uniqueId val="{00000001-B74A-4AFB-B1DB-05C003D1DDCA}"/>
            </c:ext>
          </c:extLst>
        </c:ser>
        <c:dLbls>
          <c:showLegendKey val="0"/>
          <c:showVal val="0"/>
          <c:showCatName val="0"/>
          <c:showSerName val="0"/>
          <c:showPercent val="0"/>
          <c:showBubbleSize val="0"/>
        </c:dLbls>
        <c:marker val="1"/>
        <c:smooth val="0"/>
        <c:axId val="161293472"/>
        <c:axId val="383059856"/>
      </c:lineChart>
      <c:catAx>
        <c:axId val="16129347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83059856"/>
        <c:crosses val="autoZero"/>
        <c:auto val="1"/>
        <c:lblAlgn val="ctr"/>
        <c:lblOffset val="100"/>
        <c:tickLblSkip val="1"/>
        <c:tickMarkSkip val="1"/>
        <c:noMultiLvlLbl val="0"/>
      </c:catAx>
      <c:valAx>
        <c:axId val="383059856"/>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12934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3.64</c:v>
                </c:pt>
                <c:pt idx="1">
                  <c:v>3.77</c:v>
                </c:pt>
                <c:pt idx="2">
                  <c:v>3.34</c:v>
                </c:pt>
                <c:pt idx="3">
                  <c:v>3.06</c:v>
                </c:pt>
                <c:pt idx="4">
                  <c:v>1.84</c:v>
                </c:pt>
              </c:numCache>
            </c:numRef>
          </c:val>
          <c:extLst>
            <c:ext xmlns:c16="http://schemas.microsoft.com/office/drawing/2014/chart" uri="{C3380CC4-5D6E-409C-BE32-E72D297353CC}">
              <c16:uniqueId val="{00000000-D924-454B-AA2D-892C573C0FF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4.25</c:v>
                </c:pt>
                <c:pt idx="1">
                  <c:v>6.21</c:v>
                </c:pt>
                <c:pt idx="2">
                  <c:v>6.34</c:v>
                </c:pt>
                <c:pt idx="3">
                  <c:v>3.4</c:v>
                </c:pt>
                <c:pt idx="4">
                  <c:v>3.12</c:v>
                </c:pt>
              </c:numCache>
            </c:numRef>
          </c:val>
          <c:extLst>
            <c:ext xmlns:c16="http://schemas.microsoft.com/office/drawing/2014/chart" uri="{C3380CC4-5D6E-409C-BE32-E72D297353CC}">
              <c16:uniqueId val="{00000001-D924-454B-AA2D-892C573C0FF9}"/>
            </c:ext>
          </c:extLst>
        </c:ser>
        <c:dLbls>
          <c:showLegendKey val="0"/>
          <c:showVal val="0"/>
          <c:showCatName val="0"/>
          <c:showSerName val="0"/>
          <c:showPercent val="0"/>
          <c:showBubbleSize val="0"/>
        </c:dLbls>
        <c:gapWidth val="250"/>
        <c:overlap val="100"/>
        <c:axId val="390053912"/>
        <c:axId val="3901861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-4.37</c:v>
                </c:pt>
                <c:pt idx="1">
                  <c:v>0.09</c:v>
                </c:pt>
                <c:pt idx="2">
                  <c:v>-2.16</c:v>
                </c:pt>
                <c:pt idx="3">
                  <c:v>-5.09</c:v>
                </c:pt>
                <c:pt idx="4">
                  <c:v>-3.18</c:v>
                </c:pt>
              </c:numCache>
            </c:numRef>
          </c:val>
          <c:smooth val="0"/>
          <c:extLst>
            <c:ext xmlns:c16="http://schemas.microsoft.com/office/drawing/2014/chart" uri="{C3380CC4-5D6E-409C-BE32-E72D297353CC}">
              <c16:uniqueId val="{00000002-D924-454B-AA2D-892C573C0FF9}"/>
            </c:ext>
          </c:extLst>
        </c:ser>
        <c:dLbls>
          <c:showLegendKey val="0"/>
          <c:showVal val="0"/>
          <c:showCatName val="0"/>
          <c:showSerName val="0"/>
          <c:showPercent val="0"/>
          <c:showBubbleSize val="0"/>
        </c:dLbls>
        <c:marker val="1"/>
        <c:smooth val="0"/>
        <c:axId val="390053912"/>
        <c:axId val="390186104"/>
      </c:lineChart>
      <c:catAx>
        <c:axId val="3900539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90186104"/>
        <c:crosses val="autoZero"/>
        <c:auto val="1"/>
        <c:lblAlgn val="ctr"/>
        <c:lblOffset val="100"/>
        <c:tickLblSkip val="1"/>
        <c:tickMarkSkip val="1"/>
        <c:noMultiLvlLbl val="0"/>
      </c:catAx>
      <c:valAx>
        <c:axId val="3901861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900539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0.28999999999999998</c:v>
                </c:pt>
                <c:pt idx="2">
                  <c:v>#N/A</c:v>
                </c:pt>
                <c:pt idx="3">
                  <c:v>1.1599999999999999</c:v>
                </c:pt>
                <c:pt idx="4">
                  <c:v>#N/A</c:v>
                </c:pt>
                <c:pt idx="5">
                  <c:v>0.4</c:v>
                </c:pt>
                <c:pt idx="6">
                  <c:v>#N/A</c:v>
                </c:pt>
                <c:pt idx="7">
                  <c:v>0.42</c:v>
                </c:pt>
                <c:pt idx="8">
                  <c:v>#N/A</c:v>
                </c:pt>
                <c:pt idx="9">
                  <c:v>0.37</c:v>
                </c:pt>
              </c:numCache>
            </c:numRef>
          </c:val>
          <c:extLst>
            <c:ext xmlns:c16="http://schemas.microsoft.com/office/drawing/2014/chart" uri="{C3380CC4-5D6E-409C-BE32-E72D297353CC}">
              <c16:uniqueId val="{00000000-55EE-4D8F-BAB5-FA93DF61211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5EE-4D8F-BAB5-FA93DF612119}"/>
            </c:ext>
          </c:extLst>
        </c:ser>
        <c:ser>
          <c:idx val="2"/>
          <c:order val="2"/>
          <c:tx>
            <c:strRef>
              <c:f>データシート!$A$29</c:f>
              <c:strCache>
                <c:ptCount val="1"/>
                <c:pt idx="0">
                  <c:v>国民健康保険事業特別会計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0.41</c:v>
                </c:pt>
                <c:pt idx="2">
                  <c:v>0.28999999999999998</c:v>
                </c:pt>
                <c:pt idx="3">
                  <c:v>#N/A</c:v>
                </c:pt>
                <c:pt idx="4">
                  <c:v>#N/A</c:v>
                </c:pt>
                <c:pt idx="5">
                  <c:v>7.0000000000000007E-2</c:v>
                </c:pt>
                <c:pt idx="6">
                  <c:v>#N/A</c:v>
                </c:pt>
                <c:pt idx="7">
                  <c:v>0.89</c:v>
                </c:pt>
                <c:pt idx="8">
                  <c:v>#N/A</c:v>
                </c:pt>
                <c:pt idx="9">
                  <c:v>0.54</c:v>
                </c:pt>
              </c:numCache>
            </c:numRef>
          </c:val>
          <c:extLst>
            <c:ext xmlns:c16="http://schemas.microsoft.com/office/drawing/2014/chart" uri="{C3380CC4-5D6E-409C-BE32-E72D297353CC}">
              <c16:uniqueId val="{00000002-55EE-4D8F-BAB5-FA93DF612119}"/>
            </c:ext>
          </c:extLst>
        </c:ser>
        <c:ser>
          <c:idx val="3"/>
          <c:order val="3"/>
          <c:tx>
            <c:strRef>
              <c:f>データシート!$A$30</c:f>
              <c:strCache>
                <c:ptCount val="1"/>
                <c:pt idx="0">
                  <c:v>競輪事業特別会計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0.55000000000000004</c:v>
                </c:pt>
                <c:pt idx="2">
                  <c:v>#N/A</c:v>
                </c:pt>
                <c:pt idx="3">
                  <c:v>0.56000000000000005</c:v>
                </c:pt>
                <c:pt idx="4">
                  <c:v>#N/A</c:v>
                </c:pt>
                <c:pt idx="5">
                  <c:v>0.56999999999999995</c:v>
                </c:pt>
                <c:pt idx="6">
                  <c:v>#N/A</c:v>
                </c:pt>
                <c:pt idx="7">
                  <c:v>0.57999999999999996</c:v>
                </c:pt>
                <c:pt idx="8">
                  <c:v>#N/A</c:v>
                </c:pt>
                <c:pt idx="9">
                  <c:v>0.57999999999999996</c:v>
                </c:pt>
              </c:numCache>
            </c:numRef>
          </c:val>
          <c:extLst>
            <c:ext xmlns:c16="http://schemas.microsoft.com/office/drawing/2014/chart" uri="{C3380CC4-5D6E-409C-BE32-E72D297353CC}">
              <c16:uniqueId val="{00000003-55EE-4D8F-BAB5-FA93DF612119}"/>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0.82</c:v>
                </c:pt>
                <c:pt idx="2">
                  <c:v>#N/A</c:v>
                </c:pt>
                <c:pt idx="3">
                  <c:v>0.25</c:v>
                </c:pt>
                <c:pt idx="4">
                  <c:v>#N/A</c:v>
                </c:pt>
                <c:pt idx="5">
                  <c:v>1.07</c:v>
                </c:pt>
                <c:pt idx="6">
                  <c:v>#N/A</c:v>
                </c:pt>
                <c:pt idx="7">
                  <c:v>1.84</c:v>
                </c:pt>
                <c:pt idx="8">
                  <c:v>#N/A</c:v>
                </c:pt>
                <c:pt idx="9">
                  <c:v>0.71</c:v>
                </c:pt>
              </c:numCache>
            </c:numRef>
          </c:val>
          <c:extLst>
            <c:ext xmlns:c16="http://schemas.microsoft.com/office/drawing/2014/chart" uri="{C3380CC4-5D6E-409C-BE32-E72D297353CC}">
              <c16:uniqueId val="{00000004-55EE-4D8F-BAB5-FA93DF612119}"/>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3.63</c:v>
                </c:pt>
                <c:pt idx="2">
                  <c:v>#N/A</c:v>
                </c:pt>
                <c:pt idx="3">
                  <c:v>3.8</c:v>
                </c:pt>
                <c:pt idx="4">
                  <c:v>#N/A</c:v>
                </c:pt>
                <c:pt idx="5">
                  <c:v>3.41</c:v>
                </c:pt>
                <c:pt idx="6">
                  <c:v>#N/A</c:v>
                </c:pt>
                <c:pt idx="7">
                  <c:v>3.14</c:v>
                </c:pt>
                <c:pt idx="8">
                  <c:v>#N/A</c:v>
                </c:pt>
                <c:pt idx="9">
                  <c:v>1.85</c:v>
                </c:pt>
              </c:numCache>
            </c:numRef>
          </c:val>
          <c:extLst>
            <c:ext xmlns:c16="http://schemas.microsoft.com/office/drawing/2014/chart" uri="{C3380CC4-5D6E-409C-BE32-E72D297353CC}">
              <c16:uniqueId val="{00000005-55EE-4D8F-BAB5-FA93DF612119}"/>
            </c:ext>
          </c:extLst>
        </c:ser>
        <c:ser>
          <c:idx val="6"/>
          <c:order val="6"/>
          <c:tx>
            <c:strRef>
              <c:f>データシート!$A$33</c:f>
              <c:strCache>
                <c:ptCount val="1"/>
                <c:pt idx="0">
                  <c:v>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11.59</c:v>
                </c:pt>
                <c:pt idx="2">
                  <c:v>#N/A</c:v>
                </c:pt>
                <c:pt idx="3">
                  <c:v>11.07</c:v>
                </c:pt>
                <c:pt idx="4">
                  <c:v>#N/A</c:v>
                </c:pt>
                <c:pt idx="5">
                  <c:v>11.73</c:v>
                </c:pt>
                <c:pt idx="6">
                  <c:v>#N/A</c:v>
                </c:pt>
                <c:pt idx="7">
                  <c:v>11.65</c:v>
                </c:pt>
                <c:pt idx="8">
                  <c:v>#N/A</c:v>
                </c:pt>
                <c:pt idx="9">
                  <c:v>11.61</c:v>
                </c:pt>
              </c:numCache>
            </c:numRef>
          </c:val>
          <c:extLst>
            <c:ext xmlns:c16="http://schemas.microsoft.com/office/drawing/2014/chart" uri="{C3380CC4-5D6E-409C-BE32-E72D297353CC}">
              <c16:uniqueId val="{00000006-55EE-4D8F-BAB5-FA93DF612119}"/>
            </c:ext>
          </c:extLst>
        </c:ser>
        <c:ser>
          <c:idx val="7"/>
          <c:order val="7"/>
          <c:tx>
            <c:strRef>
              <c:f>データシート!$A$34</c:f>
              <c:strCache>
                <c:ptCount val="1"/>
                <c:pt idx="0">
                  <c:v>母子父子寡婦福祉資金貸付金特別会計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c:v>
                </c:pt>
                <c:pt idx="2">
                  <c:v>0.02</c:v>
                </c:pt>
                <c:pt idx="3">
                  <c:v>#N/A</c:v>
                </c:pt>
                <c:pt idx="4">
                  <c:v>7.0000000000000007E-2</c:v>
                </c:pt>
                <c:pt idx="5">
                  <c:v>#N/A</c:v>
                </c:pt>
                <c:pt idx="6">
                  <c:v>0.09</c:v>
                </c:pt>
                <c:pt idx="7">
                  <c:v>#N/A</c:v>
                </c:pt>
                <c:pt idx="8">
                  <c:v>0.02</c:v>
                </c:pt>
                <c:pt idx="9">
                  <c:v>#N/A</c:v>
                </c:pt>
              </c:numCache>
            </c:numRef>
          </c:val>
          <c:extLst>
            <c:ext xmlns:c16="http://schemas.microsoft.com/office/drawing/2014/chart" uri="{C3380CC4-5D6E-409C-BE32-E72D297353CC}">
              <c16:uniqueId val="{00000007-55EE-4D8F-BAB5-FA93DF612119}"/>
            </c:ext>
          </c:extLst>
        </c:ser>
        <c:ser>
          <c:idx val="8"/>
          <c:order val="8"/>
          <c:tx>
            <c:strRef>
              <c:f>データシート!$A$35</c:f>
              <c:strCache>
                <c:ptCount val="1"/>
                <c:pt idx="0">
                  <c:v>自動車運送事業会計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0.36</c:v>
                </c:pt>
                <c:pt idx="1">
                  <c:v>#N/A</c:v>
                </c:pt>
                <c:pt idx="2">
                  <c:v>0.23</c:v>
                </c:pt>
                <c:pt idx="3">
                  <c:v>#N/A</c:v>
                </c:pt>
                <c:pt idx="4">
                  <c:v>0.1</c:v>
                </c:pt>
                <c:pt idx="5">
                  <c:v>#N/A</c:v>
                </c:pt>
                <c:pt idx="6">
                  <c:v>#N/A</c:v>
                </c:pt>
                <c:pt idx="7">
                  <c:v>0</c:v>
                </c:pt>
                <c:pt idx="8">
                  <c:v>7.0000000000000007E-2</c:v>
                </c:pt>
                <c:pt idx="9">
                  <c:v>#N/A</c:v>
                </c:pt>
              </c:numCache>
            </c:numRef>
          </c:val>
          <c:extLst>
            <c:ext xmlns:c16="http://schemas.microsoft.com/office/drawing/2014/chart" uri="{C3380CC4-5D6E-409C-BE32-E72D297353CC}">
              <c16:uniqueId val="{00000008-55EE-4D8F-BAB5-FA93DF612119}"/>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0.49</c:v>
                </c:pt>
                <c:pt idx="1">
                  <c:v>#N/A</c:v>
                </c:pt>
                <c:pt idx="2">
                  <c:v>0.69</c:v>
                </c:pt>
                <c:pt idx="3">
                  <c:v>#N/A</c:v>
                </c:pt>
                <c:pt idx="4">
                  <c:v>1.18</c:v>
                </c:pt>
                <c:pt idx="5">
                  <c:v>#N/A</c:v>
                </c:pt>
                <c:pt idx="6">
                  <c:v>2.2799999999999998</c:v>
                </c:pt>
                <c:pt idx="7">
                  <c:v>#N/A</c:v>
                </c:pt>
                <c:pt idx="8">
                  <c:v>2.72</c:v>
                </c:pt>
                <c:pt idx="9">
                  <c:v>#N/A</c:v>
                </c:pt>
              </c:numCache>
            </c:numRef>
          </c:val>
          <c:extLst>
            <c:ext xmlns:c16="http://schemas.microsoft.com/office/drawing/2014/chart" uri="{C3380CC4-5D6E-409C-BE32-E72D297353CC}">
              <c16:uniqueId val="{00000009-55EE-4D8F-BAB5-FA93DF612119}"/>
            </c:ext>
          </c:extLst>
        </c:ser>
        <c:dLbls>
          <c:showLegendKey val="0"/>
          <c:showVal val="0"/>
          <c:showCatName val="0"/>
          <c:showSerName val="0"/>
          <c:showPercent val="0"/>
          <c:showBubbleSize val="0"/>
        </c:dLbls>
        <c:gapWidth val="150"/>
        <c:overlap val="100"/>
        <c:axId val="383622904"/>
        <c:axId val="392826176"/>
      </c:barChart>
      <c:catAx>
        <c:axId val="3836229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92826176"/>
        <c:crosses val="autoZero"/>
        <c:auto val="1"/>
        <c:lblAlgn val="ctr"/>
        <c:lblOffset val="100"/>
        <c:tickLblSkip val="1"/>
        <c:tickMarkSkip val="1"/>
        <c:noMultiLvlLbl val="0"/>
      </c:catAx>
      <c:valAx>
        <c:axId val="3928261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362290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12141</c:v>
                </c:pt>
                <c:pt idx="5">
                  <c:v>11436</c:v>
                </c:pt>
                <c:pt idx="8">
                  <c:v>11245</c:v>
                </c:pt>
                <c:pt idx="11">
                  <c:v>10755</c:v>
                </c:pt>
                <c:pt idx="14">
                  <c:v>10493</c:v>
                </c:pt>
              </c:numCache>
            </c:numRef>
          </c:val>
          <c:extLst>
            <c:ext xmlns:c16="http://schemas.microsoft.com/office/drawing/2014/chart" uri="{C3380CC4-5D6E-409C-BE32-E72D297353CC}">
              <c16:uniqueId val="{00000000-FD1C-4F01-BD74-85C125182E9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D1C-4F01-BD74-85C125182E9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39</c:v>
                </c:pt>
                <c:pt idx="3">
                  <c:v>45</c:v>
                </c:pt>
                <c:pt idx="6">
                  <c:v>97</c:v>
                </c:pt>
                <c:pt idx="9">
                  <c:v>62</c:v>
                </c:pt>
                <c:pt idx="12">
                  <c:v>57</c:v>
                </c:pt>
              </c:numCache>
            </c:numRef>
          </c:val>
          <c:extLst>
            <c:ext xmlns:c16="http://schemas.microsoft.com/office/drawing/2014/chart" uri="{C3380CC4-5D6E-409C-BE32-E72D297353CC}">
              <c16:uniqueId val="{00000002-FD1C-4F01-BD74-85C125182E9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262</c:v>
                </c:pt>
                <c:pt idx="3">
                  <c:v>149</c:v>
                </c:pt>
                <c:pt idx="6">
                  <c:v>205</c:v>
                </c:pt>
                <c:pt idx="9">
                  <c:v>223</c:v>
                </c:pt>
                <c:pt idx="12">
                  <c:v>213</c:v>
                </c:pt>
              </c:numCache>
            </c:numRef>
          </c:val>
          <c:extLst>
            <c:ext xmlns:c16="http://schemas.microsoft.com/office/drawing/2014/chart" uri="{C3380CC4-5D6E-409C-BE32-E72D297353CC}">
              <c16:uniqueId val="{00000003-FD1C-4F01-BD74-85C125182E9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2785</c:v>
                </c:pt>
                <c:pt idx="3">
                  <c:v>3002</c:v>
                </c:pt>
                <c:pt idx="6">
                  <c:v>2768</c:v>
                </c:pt>
                <c:pt idx="9">
                  <c:v>2845</c:v>
                </c:pt>
                <c:pt idx="12">
                  <c:v>2927</c:v>
                </c:pt>
              </c:numCache>
            </c:numRef>
          </c:val>
          <c:extLst>
            <c:ext xmlns:c16="http://schemas.microsoft.com/office/drawing/2014/chart" uri="{C3380CC4-5D6E-409C-BE32-E72D297353CC}">
              <c16:uniqueId val="{00000004-FD1C-4F01-BD74-85C125182E9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D1C-4F01-BD74-85C125182E9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D1C-4F01-BD74-85C125182E9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16997</c:v>
                </c:pt>
                <c:pt idx="3">
                  <c:v>16876</c:v>
                </c:pt>
                <c:pt idx="6">
                  <c:v>16799</c:v>
                </c:pt>
                <c:pt idx="9">
                  <c:v>16379</c:v>
                </c:pt>
                <c:pt idx="12">
                  <c:v>15823</c:v>
                </c:pt>
              </c:numCache>
            </c:numRef>
          </c:val>
          <c:extLst>
            <c:ext xmlns:c16="http://schemas.microsoft.com/office/drawing/2014/chart" uri="{C3380CC4-5D6E-409C-BE32-E72D297353CC}">
              <c16:uniqueId val="{00000007-FD1C-4F01-BD74-85C125182E9C}"/>
            </c:ext>
          </c:extLst>
        </c:ser>
        <c:dLbls>
          <c:showLegendKey val="0"/>
          <c:showVal val="0"/>
          <c:showCatName val="0"/>
          <c:showSerName val="0"/>
          <c:showPercent val="0"/>
          <c:showBubbleSize val="0"/>
        </c:dLbls>
        <c:gapWidth val="100"/>
        <c:overlap val="100"/>
        <c:axId val="360420792"/>
        <c:axId val="36042117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7942</c:v>
                </c:pt>
                <c:pt idx="2">
                  <c:v>#N/A</c:v>
                </c:pt>
                <c:pt idx="3">
                  <c:v>#N/A</c:v>
                </c:pt>
                <c:pt idx="4">
                  <c:v>8636</c:v>
                </c:pt>
                <c:pt idx="5">
                  <c:v>#N/A</c:v>
                </c:pt>
                <c:pt idx="6">
                  <c:v>#N/A</c:v>
                </c:pt>
                <c:pt idx="7">
                  <c:v>8624</c:v>
                </c:pt>
                <c:pt idx="8">
                  <c:v>#N/A</c:v>
                </c:pt>
                <c:pt idx="9">
                  <c:v>#N/A</c:v>
                </c:pt>
                <c:pt idx="10">
                  <c:v>8754</c:v>
                </c:pt>
                <c:pt idx="11">
                  <c:v>#N/A</c:v>
                </c:pt>
                <c:pt idx="12">
                  <c:v>#N/A</c:v>
                </c:pt>
                <c:pt idx="13">
                  <c:v>8527</c:v>
                </c:pt>
                <c:pt idx="14">
                  <c:v>#N/A</c:v>
                </c:pt>
              </c:numCache>
            </c:numRef>
          </c:val>
          <c:smooth val="0"/>
          <c:extLst>
            <c:ext xmlns:c16="http://schemas.microsoft.com/office/drawing/2014/chart" uri="{C3380CC4-5D6E-409C-BE32-E72D297353CC}">
              <c16:uniqueId val="{00000008-FD1C-4F01-BD74-85C125182E9C}"/>
            </c:ext>
          </c:extLst>
        </c:ser>
        <c:dLbls>
          <c:showLegendKey val="0"/>
          <c:showVal val="0"/>
          <c:showCatName val="0"/>
          <c:showSerName val="0"/>
          <c:showPercent val="0"/>
          <c:showBubbleSize val="0"/>
        </c:dLbls>
        <c:marker val="1"/>
        <c:smooth val="0"/>
        <c:axId val="360420792"/>
        <c:axId val="360421176"/>
      </c:lineChart>
      <c:catAx>
        <c:axId val="3604207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60421176"/>
        <c:crosses val="autoZero"/>
        <c:auto val="1"/>
        <c:lblAlgn val="ctr"/>
        <c:lblOffset val="100"/>
        <c:tickLblSkip val="1"/>
        <c:tickMarkSkip val="1"/>
        <c:noMultiLvlLbl val="0"/>
      </c:catAx>
      <c:valAx>
        <c:axId val="36042117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604207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130337</c:v>
                </c:pt>
                <c:pt idx="5">
                  <c:v>127464</c:v>
                </c:pt>
                <c:pt idx="8">
                  <c:v>124078</c:v>
                </c:pt>
                <c:pt idx="11">
                  <c:v>120896</c:v>
                </c:pt>
                <c:pt idx="14">
                  <c:v>119288</c:v>
                </c:pt>
              </c:numCache>
            </c:numRef>
          </c:val>
          <c:extLst>
            <c:ext xmlns:c16="http://schemas.microsoft.com/office/drawing/2014/chart" uri="{C3380CC4-5D6E-409C-BE32-E72D297353CC}">
              <c16:uniqueId val="{00000000-7970-46C8-B559-0DFE13F0672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3236</c:v>
                </c:pt>
                <c:pt idx="5">
                  <c:v>3662</c:v>
                </c:pt>
                <c:pt idx="8">
                  <c:v>3912</c:v>
                </c:pt>
                <c:pt idx="11">
                  <c:v>4082</c:v>
                </c:pt>
                <c:pt idx="14">
                  <c:v>4370</c:v>
                </c:pt>
              </c:numCache>
            </c:numRef>
          </c:val>
          <c:extLst>
            <c:ext xmlns:c16="http://schemas.microsoft.com/office/drawing/2014/chart" uri="{C3380CC4-5D6E-409C-BE32-E72D297353CC}">
              <c16:uniqueId val="{00000001-7970-46C8-B559-0DFE13F0672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8805</c:v>
                </c:pt>
                <c:pt idx="5">
                  <c:v>10866</c:v>
                </c:pt>
                <c:pt idx="8">
                  <c:v>11583</c:v>
                </c:pt>
                <c:pt idx="11">
                  <c:v>11771</c:v>
                </c:pt>
                <c:pt idx="14">
                  <c:v>10793</c:v>
                </c:pt>
              </c:numCache>
            </c:numRef>
          </c:val>
          <c:extLst>
            <c:ext xmlns:c16="http://schemas.microsoft.com/office/drawing/2014/chart" uri="{C3380CC4-5D6E-409C-BE32-E72D297353CC}">
              <c16:uniqueId val="{00000002-7970-46C8-B559-0DFE13F0672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970-46C8-B559-0DFE13F0672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970-46C8-B559-0DFE13F0672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970-46C8-B559-0DFE13F0672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14678</c:v>
                </c:pt>
                <c:pt idx="3">
                  <c:v>14427</c:v>
                </c:pt>
                <c:pt idx="6">
                  <c:v>13511</c:v>
                </c:pt>
                <c:pt idx="9">
                  <c:v>12976</c:v>
                </c:pt>
                <c:pt idx="12">
                  <c:v>12670</c:v>
                </c:pt>
              </c:numCache>
            </c:numRef>
          </c:val>
          <c:extLst>
            <c:ext xmlns:c16="http://schemas.microsoft.com/office/drawing/2014/chart" uri="{C3380CC4-5D6E-409C-BE32-E72D297353CC}">
              <c16:uniqueId val="{00000006-7970-46C8-B559-0DFE13F0672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1897</c:v>
                </c:pt>
                <c:pt idx="3">
                  <c:v>1891</c:v>
                </c:pt>
                <c:pt idx="6">
                  <c:v>1883</c:v>
                </c:pt>
                <c:pt idx="9">
                  <c:v>1822</c:v>
                </c:pt>
                <c:pt idx="12">
                  <c:v>2236</c:v>
                </c:pt>
              </c:numCache>
            </c:numRef>
          </c:val>
          <c:extLst>
            <c:ext xmlns:c16="http://schemas.microsoft.com/office/drawing/2014/chart" uri="{C3380CC4-5D6E-409C-BE32-E72D297353CC}">
              <c16:uniqueId val="{00000007-7970-46C8-B559-0DFE13F0672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30577</c:v>
                </c:pt>
                <c:pt idx="3">
                  <c:v>32109</c:v>
                </c:pt>
                <c:pt idx="6">
                  <c:v>32136</c:v>
                </c:pt>
                <c:pt idx="9">
                  <c:v>32043</c:v>
                </c:pt>
                <c:pt idx="12">
                  <c:v>31698</c:v>
                </c:pt>
              </c:numCache>
            </c:numRef>
          </c:val>
          <c:extLst>
            <c:ext xmlns:c16="http://schemas.microsoft.com/office/drawing/2014/chart" uri="{C3380CC4-5D6E-409C-BE32-E72D297353CC}">
              <c16:uniqueId val="{00000008-7970-46C8-B559-0DFE13F0672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3731</c:v>
                </c:pt>
                <c:pt idx="3">
                  <c:v>3681</c:v>
                </c:pt>
                <c:pt idx="6">
                  <c:v>3744</c:v>
                </c:pt>
                <c:pt idx="9">
                  <c:v>3808</c:v>
                </c:pt>
                <c:pt idx="12">
                  <c:v>3683</c:v>
                </c:pt>
              </c:numCache>
            </c:numRef>
          </c:val>
          <c:extLst>
            <c:ext xmlns:c16="http://schemas.microsoft.com/office/drawing/2014/chart" uri="{C3380CC4-5D6E-409C-BE32-E72D297353CC}">
              <c16:uniqueId val="{00000009-7970-46C8-B559-0DFE13F0672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164826</c:v>
                </c:pt>
                <c:pt idx="3">
                  <c:v>158849</c:v>
                </c:pt>
                <c:pt idx="6">
                  <c:v>151191</c:v>
                </c:pt>
                <c:pt idx="9">
                  <c:v>145147</c:v>
                </c:pt>
                <c:pt idx="12">
                  <c:v>139382</c:v>
                </c:pt>
              </c:numCache>
            </c:numRef>
          </c:val>
          <c:extLst>
            <c:ext xmlns:c16="http://schemas.microsoft.com/office/drawing/2014/chart" uri="{C3380CC4-5D6E-409C-BE32-E72D297353CC}">
              <c16:uniqueId val="{0000000A-7970-46C8-B559-0DFE13F06727}"/>
            </c:ext>
          </c:extLst>
        </c:ser>
        <c:dLbls>
          <c:showLegendKey val="0"/>
          <c:showVal val="0"/>
          <c:showCatName val="0"/>
          <c:showSerName val="0"/>
          <c:showPercent val="0"/>
          <c:showBubbleSize val="0"/>
        </c:dLbls>
        <c:gapWidth val="100"/>
        <c:overlap val="100"/>
        <c:axId val="383564488"/>
        <c:axId val="39437198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73332</c:v>
                </c:pt>
                <c:pt idx="2">
                  <c:v>#N/A</c:v>
                </c:pt>
                <c:pt idx="3">
                  <c:v>#N/A</c:v>
                </c:pt>
                <c:pt idx="4">
                  <c:v>68966</c:v>
                </c:pt>
                <c:pt idx="5">
                  <c:v>#N/A</c:v>
                </c:pt>
                <c:pt idx="6">
                  <c:v>#N/A</c:v>
                </c:pt>
                <c:pt idx="7">
                  <c:v>62893</c:v>
                </c:pt>
                <c:pt idx="8">
                  <c:v>#N/A</c:v>
                </c:pt>
                <c:pt idx="9">
                  <c:v>#N/A</c:v>
                </c:pt>
                <c:pt idx="10">
                  <c:v>59047</c:v>
                </c:pt>
                <c:pt idx="11">
                  <c:v>#N/A</c:v>
                </c:pt>
                <c:pt idx="12">
                  <c:v>#N/A</c:v>
                </c:pt>
                <c:pt idx="13">
                  <c:v>55217</c:v>
                </c:pt>
                <c:pt idx="14">
                  <c:v>#N/A</c:v>
                </c:pt>
              </c:numCache>
            </c:numRef>
          </c:val>
          <c:smooth val="0"/>
          <c:extLst>
            <c:ext xmlns:c16="http://schemas.microsoft.com/office/drawing/2014/chart" uri="{C3380CC4-5D6E-409C-BE32-E72D297353CC}">
              <c16:uniqueId val="{0000000B-7970-46C8-B559-0DFE13F06727}"/>
            </c:ext>
          </c:extLst>
        </c:ser>
        <c:dLbls>
          <c:showLegendKey val="0"/>
          <c:showVal val="0"/>
          <c:showCatName val="0"/>
          <c:showSerName val="0"/>
          <c:showPercent val="0"/>
          <c:showBubbleSize val="0"/>
        </c:dLbls>
        <c:marker val="1"/>
        <c:smooth val="0"/>
        <c:axId val="383564488"/>
        <c:axId val="394371984"/>
      </c:lineChart>
      <c:catAx>
        <c:axId val="3835644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94371984"/>
        <c:crosses val="autoZero"/>
        <c:auto val="1"/>
        <c:lblAlgn val="ctr"/>
        <c:lblOffset val="100"/>
        <c:tickLblSkip val="1"/>
        <c:tickMarkSkip val="1"/>
        <c:noMultiLvlLbl val="0"/>
      </c:catAx>
      <c:valAx>
        <c:axId val="3943719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35644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4274</c:v>
                </c:pt>
                <c:pt idx="1">
                  <c:v>2276</c:v>
                </c:pt>
                <c:pt idx="2">
                  <c:v>2076</c:v>
                </c:pt>
              </c:numCache>
            </c:numRef>
          </c:val>
          <c:extLst>
            <c:ext xmlns:c16="http://schemas.microsoft.com/office/drawing/2014/chart" uri="{C3380CC4-5D6E-409C-BE32-E72D297353CC}">
              <c16:uniqueId val="{00000000-EDCB-4CD2-94AB-227BFB74270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3017</c:v>
                </c:pt>
                <c:pt idx="1">
                  <c:v>3017</c:v>
                </c:pt>
                <c:pt idx="2">
                  <c:v>2017</c:v>
                </c:pt>
              </c:numCache>
            </c:numRef>
          </c:val>
          <c:extLst>
            <c:ext xmlns:c16="http://schemas.microsoft.com/office/drawing/2014/chart" uri="{C3380CC4-5D6E-409C-BE32-E72D297353CC}">
              <c16:uniqueId val="{00000001-EDCB-4CD2-94AB-227BFB74270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6299</c:v>
                </c:pt>
                <c:pt idx="1">
                  <c:v>8068</c:v>
                </c:pt>
                <c:pt idx="2">
                  <c:v>7632</c:v>
                </c:pt>
              </c:numCache>
            </c:numRef>
          </c:val>
          <c:extLst>
            <c:ext xmlns:c16="http://schemas.microsoft.com/office/drawing/2014/chart" uri="{C3380CC4-5D6E-409C-BE32-E72D297353CC}">
              <c16:uniqueId val="{00000002-EDCB-4CD2-94AB-227BFB74270E}"/>
            </c:ext>
          </c:extLst>
        </c:ser>
        <c:dLbls>
          <c:showLegendKey val="0"/>
          <c:showVal val="0"/>
          <c:showCatName val="0"/>
          <c:showSerName val="0"/>
          <c:showPercent val="0"/>
          <c:showBubbleSize val="0"/>
        </c:dLbls>
        <c:gapWidth val="120"/>
        <c:overlap val="100"/>
        <c:axId val="394240560"/>
        <c:axId val="394240944"/>
      </c:barChart>
      <c:catAx>
        <c:axId val="3942405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94240944"/>
        <c:crosses val="autoZero"/>
        <c:auto val="1"/>
        <c:lblAlgn val="ctr"/>
        <c:lblOffset val="100"/>
        <c:tickLblSkip val="1"/>
        <c:tickMarkSkip val="1"/>
        <c:noMultiLvlLbl val="0"/>
      </c:catAx>
      <c:valAx>
        <c:axId val="39424094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942405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{CFE76CE7-0602-4146-B263-DF32523451A0}</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1A5D-4DC6-A2D6-8AE0536A057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{86513F24-AAC0-4BE9-BD64-D3FC5260B853}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A5D-4DC6-A2D6-8AE0536A057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{91DC2316-79EF-4985-ABB0-3A91C4E1554D}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A5D-4DC6-A2D6-8AE0536A057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{8585343E-0FBA-43D4-9B7B-0223019C1048}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A5D-4DC6-A2D6-8AE0536A057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{8B65FD6A-F00A-49E9-89E7-D262B941A299}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A5D-4DC6-A2D6-8AE0536A057A}"/>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{73072474-B74B-49E9-B6D2-A0F1937227F7}</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1A5D-4DC6-A2D6-8AE0536A057A}"/>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{53342A1E-7073-416C-A5DE-A187AD59D4CB}</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1A5D-4DC6-A2D6-8AE0536A057A}"/>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{9913F2BC-90E2-4ED0-B22A-13246636187F}</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1A5D-4DC6-A2D6-8AE0536A057A}"/>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{FBEA6356-6FD6-4FA8-BFF1-8A77028FB0C9}</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1A5D-4DC6-A2D6-8AE0536A057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54.1</c:v>
                </c:pt>
                <c:pt idx="24">
                  <c:v>55.8</c:v>
                </c:pt>
              </c:numCache>
            </c:numRef>
          </c:xVal>
          <c:yVal>
            <c:numRef>
              <c:f>公会計指標分析・財政指標組合せ分析表!$BP$51:$DC$51</c:f>
              <c:numCache>
                <c:formatCode>#,##0.0;"▲ "#,##0.0</c:formatCode>
                <c:ptCount val="40"/>
                <c:pt idx="16">
                  <c:v>110.7</c:v>
                </c:pt>
                <c:pt idx="24">
                  <c:v>104.3</c:v>
                </c:pt>
              </c:numCache>
            </c:numRef>
          </c:yVal>
          <c:smooth val="0"/>
          <c:extLst>
            <c:ext xmlns:c16="http://schemas.microsoft.com/office/drawing/2014/chart" uri="{C3380CC4-5D6E-409C-BE32-E72D297353CC}">
              <c16:uniqueId val="{00000009-1A5D-4DC6-A2D6-8AE0536A057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{9575645C-4803-49CE-8EA1-68540810CEFC}</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1A5D-4DC6-A2D6-8AE0536A057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{1F438A96-F2FA-4E23-A568-4125554F96E5}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A5D-4DC6-A2D6-8AE0536A057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{FF412793-4334-4B0F-A016-67F5C9A77EA5}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A5D-4DC6-A2D6-8AE0536A057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{78D9D9C3-9D4B-4953-B7B7-EF489A4E66D6}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A5D-4DC6-A2D6-8AE0536A057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{BADC21EF-E078-49DD-8938-646150EB4E1C}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A5D-4DC6-A2D6-8AE0536A057A}"/>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{47FD4777-4539-452A-966C-C9A1C6FABBBC}</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1A5D-4DC6-A2D6-8AE0536A057A}"/>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{6A941306-3A2C-4AE0-948E-B03B432038AF}</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1A5D-4DC6-A2D6-8AE0536A057A}"/>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{B1317D8B-B4C7-4C78-BD28-DC2211484F53}</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1A5D-4DC6-A2D6-8AE0536A057A}"/>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{1644CD3D-3982-42E1-9DC4-BA114050DB5F}</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1A5D-4DC6-A2D6-8AE0536A057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59.3</c:v>
                </c:pt>
                <c:pt idx="24">
                  <c:v>60</c:v>
                </c:pt>
              </c:numCache>
            </c:numRef>
          </c:xVal>
          <c:yVal>
            <c:numRef>
              <c:f>公会計指標分析・財政指標組合せ分析表!$BP$55:$DC$55</c:f>
              <c:numCache>
                <c:formatCode>#,##0.0;"▲ "#,##0.0</c:formatCode>
                <c:ptCount val="40"/>
                <c:pt idx="16">
                  <c:v>38.9</c:v>
                </c:pt>
                <c:pt idx="24">
                  <c:v>37.6</c:v>
                </c:pt>
              </c:numCache>
            </c:numRef>
          </c:yVal>
          <c:smooth val="0"/>
          <c:extLst>
            <c:ext xmlns:c16="http://schemas.microsoft.com/office/drawing/2014/chart" uri="{C3380CC4-5D6E-409C-BE32-E72D297353CC}">
              <c16:uniqueId val="{00000013-1A5D-4DC6-A2D6-8AE0536A057A}"/>
            </c:ext>
          </c:extLst>
        </c:ser>
        <c:dLbls>
          <c:showLegendKey val="0"/>
          <c:showVal val="1"/>
          <c:showCatName val="0"/>
          <c:showSerName val="0"/>
          <c:showPercent val="0"/>
          <c:showBubbleSize val="0"/>
        </c:dLbls>
        <c:axId val="34034072"/>
        <c:axId val="394521032"/>
      </c:scatterChart>
      <c:valAx>
        <c:axId val="34034072"/>
        <c:scaling>
          <c:orientation val="minMax"/>
          <c:max val="60.5"/>
          <c:min val="53.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94521032"/>
        <c:crosses val="autoZero"/>
        <c:crossBetween val="midCat"/>
      </c:valAx>
      <c:valAx>
        <c:axId val="394521032"/>
        <c:scaling>
          <c:orientation val="minMax"/>
          <c:max val="123"/>
          <c:min val="2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403407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{8C735854-8B1D-4A30-AE65-FB1178A9CB35}</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9324-4027-AEA9-8C9C731CF24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{3AC3D032-C0BF-4896-B2C0-62116E943ED0}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324-4027-AEA9-8C9C731CF24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{7A8E118B-8834-4282-B77D-8B71EDC44C1D}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324-4027-AEA9-8C9C731CF24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{A1C827A7-CD8F-4E1A-A296-DD3CF1FC945E}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324-4027-AEA9-8C9C731CF24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{C2DE2B8E-040B-43CB-BDF7-E6F9299F0727}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324-4027-AEA9-8C9C731CF243}"/>
                </c:ext>
              </c:extLst>
            </c:dLbl>
            <c:dLbl>
              <c:idx val="8"/>
              <c:layout/>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{D8E3B57B-C4C9-4792-863B-5A331E949029}</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9324-4027-AEA9-8C9C731CF243}"/>
                </c:ext>
              </c:extLst>
            </c:dLbl>
            <c:dLbl>
              <c:idx val="16"/>
              <c:layout/>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{47655BC6-AC5B-4009-ACB2-BAFEFDC8CC24}</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9324-4027-AEA9-8C9C731CF243}"/>
                </c:ext>
              </c:extLst>
            </c:dLbl>
            <c:dLbl>
              <c:idx val="24"/>
              <c:layout/>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{196599BD-D50E-44E8-A2C9-B25E8E942822}</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9324-4027-AEA9-8C9C731CF243}"/>
                </c:ext>
              </c:extLst>
            </c:dLbl>
            <c:dLbl>
              <c:idx val="32"/>
              <c:layout/>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{01E03580-2BF2-4979-82E9-16B23F108DAD}</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9324-4027-AEA9-8C9C731CF24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13.8</c:v>
                </c:pt>
                <c:pt idx="8">
                  <c:v>14.2</c:v>
                </c:pt>
                <c:pt idx="16">
                  <c:v>14.6</c:v>
                </c:pt>
                <c:pt idx="24">
                  <c:v>15.2</c:v>
                </c:pt>
                <c:pt idx="32">
                  <c:v>15.2</c:v>
                </c:pt>
              </c:numCache>
            </c:numRef>
          </c:xVal>
          <c:yVal>
            <c:numRef>
              <c:f>公会計指標分析・財政指標組合せ分析表!$BP$73:$DC$73</c:f>
              <c:numCache>
                <c:formatCode>#,##0.0;"▲ "#,##0.0</c:formatCode>
                <c:ptCount val="40"/>
                <c:pt idx="0">
                  <c:v>126.2</c:v>
                </c:pt>
                <c:pt idx="8">
                  <c:v>119.3</c:v>
                </c:pt>
                <c:pt idx="16">
                  <c:v>110.7</c:v>
                </c:pt>
                <c:pt idx="24">
                  <c:v>104.3</c:v>
                </c:pt>
                <c:pt idx="32">
                  <c:v>97.5</c:v>
                </c:pt>
              </c:numCache>
            </c:numRef>
          </c:yVal>
          <c:smooth val="0"/>
          <c:extLst>
            <c:ext xmlns:c16="http://schemas.microsoft.com/office/drawing/2014/chart" uri="{C3380CC4-5D6E-409C-BE32-E72D297353CC}">
              <c16:uniqueId val="{00000009-9324-4027-AEA9-8C9C731CF24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{60B34AEA-B094-4CD6-A7D5-BB87251B14CE}</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9324-4027-AEA9-8C9C731CF24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{242CF24E-FC95-4457-8C20-ACB42970785E}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324-4027-AEA9-8C9C731CF24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{FA244448-557E-4CCD-894B-B0CFCA7B5EB5}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324-4027-AEA9-8C9C731CF24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{73CED884-3EC1-4977-9CF5-2D08B6C47B3E}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324-4027-AEA9-8C9C731CF24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{E5F857EF-9A4F-45A1-971D-C05CD847DF61}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324-4027-AEA9-8C9C731CF243}"/>
                </c:ext>
              </c:extLst>
            </c:dLbl>
            <c:dLbl>
              <c:idx val="8"/>
              <c:layout>
                <c:manualLayout>
                  <c:x val="-3.0116954529999389E-2"/>
                  <c:y val="-6.2416647087793951E-2"/>
                </c:manualLayout>
              </c:layout>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{3C92481C-B523-4C20-BC92-3FF7ADA85676}</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9324-4027-AEA9-8C9C731CF243}"/>
                </c:ext>
              </c:extLst>
            </c:dLbl>
            <c:dLbl>
              <c:idx val="16"/>
              <c:layout>
                <c:manualLayout>
                  <c:x val="-3.3279028708221907E-2"/>
                  <c:y val="-8.4315302276103968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{4472D98F-0F2C-4D38-AD60-5309B6526A79}</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9324-4027-AEA9-8C9C731CF243}"/>
                </c:ext>
              </c:extLst>
            </c:dLbl>
            <c:dLbl>
              <c:idx val="24"/>
              <c:layout>
                <c:manualLayout>
                  <c:x val="-3.1697991619110633E-2"/>
                  <c:y val="-5.8602705514803261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{5BEDA200-3C6B-43D9-8847-98FC5687EE14}</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9324-4027-AEA9-8C9C731CF243}"/>
                </c:ext>
              </c:extLst>
            </c:dLbl>
            <c:dLbl>
              <c:idx val="32"/>
              <c:layout>
                <c:manualLayout>
                  <c:x val="-3.1697991619110633E-2"/>
                  <c:y val="-4.4331590984905203E-2"/>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{7E4F145E-7B7D-4EE7-B27E-C1F79AEE81C5}</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9324-4027-AEA9-8C9C731CF24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7.3</c:v>
                </c:pt>
                <c:pt idx="8">
                  <c:v>6.7</c:v>
                </c:pt>
                <c:pt idx="16">
                  <c:v>6.4</c:v>
                </c:pt>
                <c:pt idx="24">
                  <c:v>6.1</c:v>
                </c:pt>
                <c:pt idx="32">
                  <c:v>5.9</c:v>
                </c:pt>
              </c:numCache>
            </c:numRef>
          </c:xVal>
          <c:yVal>
            <c:numRef>
              <c:f>公会計指標分析・財政指標組合せ分析表!$BP$77:$DC$77</c:f>
              <c:numCache>
                <c:formatCode>#,##0.0;"▲ "#,##0.0</c:formatCode>
                <c:ptCount val="40"/>
                <c:pt idx="0">
                  <c:v>47</c:v>
                </c:pt>
                <c:pt idx="8">
                  <c:v>41.4</c:v>
                </c:pt>
                <c:pt idx="16">
                  <c:v>38.9</c:v>
                </c:pt>
                <c:pt idx="24">
                  <c:v>37.6</c:v>
                </c:pt>
                <c:pt idx="32">
                  <c:v>34</c:v>
                </c:pt>
              </c:numCache>
            </c:numRef>
          </c:yVal>
          <c:smooth val="0"/>
          <c:extLst>
            <c:ext xmlns:c16="http://schemas.microsoft.com/office/drawing/2014/chart" uri="{C3380CC4-5D6E-409C-BE32-E72D297353CC}">
              <c16:uniqueId val="{00000013-9324-4027-AEA9-8C9C731CF243}"/>
            </c:ext>
          </c:extLst>
        </c:ser>
        <c:dLbls>
          <c:showLegendKey val="0"/>
          <c:showVal val="1"/>
          <c:showCatName val="0"/>
          <c:showSerName val="0"/>
          <c:showPercent val="0"/>
          <c:showBubbleSize val="0"/>
        </c:dLbls>
        <c:axId val="393895416"/>
        <c:axId val="393893848"/>
      </c:scatterChart>
      <c:valAx>
        <c:axId val="393895416"/>
        <c:scaling>
          <c:orientation val="minMax"/>
          <c:max val="16"/>
          <c:min val="5.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93893848"/>
        <c:crosses val="autoZero"/>
        <c:crossBetween val="midCat"/>
      </c:valAx>
      <c:valAx>
        <c:axId val="393893848"/>
        <c:scaling>
          <c:orientation val="minMax"/>
          <c:max val="142"/>
          <c:min val="2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9389541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13.xml.rels>&#65279;<?xml version="1.0" encoding="utf-8" standalone="yes"?>
<Relationships xmlns="http://schemas.openxmlformats.org/package/2006/relationships">
  <Relationship Id="rId2" Type="http://schemas.openxmlformats.org/officeDocument/2006/relationships/chart" Target="../charts/chart8.xml" />
  <Relationship Id="rId1" Type="http://schemas.openxmlformats.org/officeDocument/2006/relationships/chart" Target="../charts/chart7.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青森県青森市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元利償還金等は特殊要因であった平成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25</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年度の土地開発公社経営健全化対策事業の一括償還分を除くと、国の経済対策に呼応した公共投資の実施等により概ね増加傾向にあったが、市債発行の抑制等により、近年は減少傾向にある。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今後も、臨時財政対策債や合併特例債など交付税措置のある比較的有利な市債の活用や、公債費負担の平準化を図り、実質公債費比率の抑制に努めていく。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満期一括償還地方債なし。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青森県青森市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新ごみ処理施設整備事業及び青森市・浪岡町合併に伴うまちづくり関連事業等の大規模プロジェクトの実施等により、市債残高が将来負担額の大半を占めているが、市債の発行抑制を実施してきたことなどにより、投資的経費に充当する市債の残高は減少しており、将来負担額も減少傾向に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充当可能財源等のうち、充当可能基金</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たが、財源調整のための財政調整基金や減債基金などの取り崩し額の抑制</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など、今後も行財政改革プランに基づき、基金残高の確保に努めていくこととしている</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将来負担比率においては、減少傾向にあることから、今後においても将来負担に配慮した市債発行や公債費償還の適正化に努めていく。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青森県青森市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・豪雪による除排雪対策経費の増や病院事業の経営基盤安定化のための病院事業会計への基準外繰出の増などに伴い、財政調整積立金（財政調整基金）が</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億円の減となったことや長期債元金償還金に充当するため減債基金を</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億円取崩したこと等により、基金全体として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千万円の減となった。</a:t>
          </a: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・財政調整積立金（財政調整基金）、市債管理基金（減債基金）及び公共施設整備基金（その他特定目的金）は、財源調整のための基金として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億円の確保を目標としている。</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青森市次世代健康・スポーツ振興基金：食育に関する事業（「こども食育レッスン１・２・３♪事業」、「小学生のための食育チャレンジ・プログラム事業」）及び、スポーツの振興及び市民の交流を促進するための施設整備に係る事業（「青森市操車場跡地周辺整備推進事業」、「青森市アリーナプロジェクト推進事業」）の実施に基金を全額充当する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・青森市地域振興基金：本市における地域住民の連帯の強化又は地域振興等に資するため</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青森市次世代健康・スポーツ振興基金：市民の平均寿命の延伸が重要であることに鑑み、次代の社会を担う子どもの健康の増進に資する食育に関する事業を実施し、並びにスポーツの振興及び市民の交流を促進するための施設を整備するため</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・青森市公共施設整備基金：公共施設の計画的な整備充実に資するため</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・元気都市あおもり応援基金：本市を応援しようとする個人又は団体から受ける寄附金を財源として事業を実施することにより、市民と共に進める市政を推進し、元気都市あおもりを実現するため</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・青森市社会福祉事業基金：市民の社会奉仕活動を推進し、併せて社会福祉事業の充実を図るため</a:t>
          </a: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・青森市地域振興基金：地域振興に資する事業に充当するための</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千万円の取崩しによる減</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・元気都市あおもり応援基金：寄附金の使途先に合致する事業に充当するための</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千万の取崩しによる減</a:t>
          </a: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青森市次世代健康・スポーツ振興基金：食育に関する事業「こども食育レッスン１・２・３♪事業」及び「小学生のための食育チャレンジ・プログラム事業」並びに、スポーツの振興及び市民の交流を促進するための施設整備に係る「青森市操車場跡地周辺整備推進事業」及び「青森市アリーナプロジェクト推進事業」の実施に基金を全額充当する予定</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・その他の基金：予算編成の過程で積極的に基金の活用を行っていく予定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・豪雪による除排雪対策経費の増</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・病院事業の経営基盤安定化のための病院事業会計への基準外繰出の増</a:t>
          </a: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・財政調整積立金（財政調整基金）、市債管理基金（減債基金）及び公共施設整備基金（その他特定目的金）は、財源調整のための基金として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億円の確保を目標としている。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・長期債元金償還金に充当するための取崩しによる減</a:t>
          </a: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・財政調整積立金（財政調整基金）、市債管理基金（減債基金）及び公共施設整備基金（その他特定目的金）は、財源調整のための基金として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億円の確保を目標としている。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青森県青森市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284,531
283,530
824.61
119,224,658
117,700,566
1,225,069
66,644,875
139,381,587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15.2
97.5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本市の有形固定資産減価償却率については、経年により前年度から</a:t>
          </a:r>
          <a:r>
            <a:rPr kumimoji="1" lang="en-US" altLang="ja-JP" sz="1100">
              <a:latin typeface="ＭＳ Ｐゴシック" panose="020B0600070205080204" pitchFamily="50" charset="-128"/>
              <a:ea typeface="ＭＳ Ｐゴシック" panose="020B0600070205080204" pitchFamily="50" charset="-128"/>
            </a:rPr>
            <a:t>1.7%</a:t>
          </a:r>
          <a:r>
            <a:rPr kumimoji="1" lang="ja-JP" altLang="en-US" sz="1100">
              <a:latin typeface="ＭＳ Ｐゴシック" panose="020B0600070205080204" pitchFamily="50" charset="-128"/>
              <a:ea typeface="ＭＳ Ｐゴシック" panose="020B0600070205080204" pitchFamily="50" charset="-128"/>
            </a:rPr>
            <a:t>増の</a:t>
          </a:r>
          <a:r>
            <a:rPr kumimoji="1" lang="en-US" altLang="ja-JP" sz="1100">
              <a:latin typeface="ＭＳ Ｐゴシック" panose="020B0600070205080204" pitchFamily="50" charset="-128"/>
              <a:ea typeface="ＭＳ Ｐゴシック" panose="020B0600070205080204" pitchFamily="50" charset="-128"/>
            </a:rPr>
            <a:t>55.8</a:t>
          </a:r>
          <a:r>
            <a:rPr kumimoji="1" lang="ja-JP" altLang="en-US" sz="1100">
              <a:latin typeface="ＭＳ Ｐゴシック" panose="020B0600070205080204" pitchFamily="50" charset="-128"/>
              <a:ea typeface="ＭＳ Ｐゴシック" panose="020B0600070205080204" pitchFamily="50" charset="-128"/>
            </a:rPr>
            <a:t>％となったが、類似団体内平均値は下回っている。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しかしながら、資産の大半が償却している状況からも、今後は人口減少・公共施設のあり方等を踏まえながら、計画的な更新を検討する必要があるものと考える。</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1" name="直線コネクタ 50"/>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2" name="テキスト ボックス 51"/>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3" name="直線コネクタ 52"/>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4" name="テキスト ボックス 53"/>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5" name="直線コネクタ 54"/>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6" name="テキスト ボックス 55"/>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7" name="直線コネクタ 56"/>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8" name="テキスト ボックス 57"/>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59" name="直線コネクタ 5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0" name="テキスト ボックス 59"/>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100711</xdr:rowOff>
    </xdr:from>
    <xdr:to>
      <xdr:col>23</xdr:col>
      <xdr:colOff>85090</xdr:colOff>
      <xdr:row>35</xdr:row>
      <xdr:rowOff>15875</xdr:rowOff>
    </xdr:to>
    <xdr:cxnSp macro="">
      <xdr:nvCxnSpPr>
        <xdr:cNvPr id="62" name="直線コネクタ 61"/>
        <xdr:cNvCxnSpPr/>
      </xdr:nvCxnSpPr>
      <xdr:spPr>
        <a:xfrm flipV="1">
          <a:off x="4760595" y="5501386"/>
          <a:ext cx="1270" cy="1286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63" name="有形固定資産減価償却率最小値テキスト"/>
        <xdr:cNvSpPr txBox="1"/>
      </xdr:nvSpPr>
      <xdr:spPr>
        <a:xfrm>
          <a:off x="4813300" y="6791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64" name="直線コネクタ 63"/>
        <xdr:cNvCxnSpPr/>
      </xdr:nvCxnSpPr>
      <xdr:spPr>
        <a:xfrm>
          <a:off x="4673600" y="6788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47388</xdr:rowOff>
    </xdr:from>
    <xdr:ext cx="405111" cy="259045"/>
    <xdr:sp macro="" textlink="">
      <xdr:nvSpPr>
        <xdr:cNvPr id="65" name="有形固定資産減価償却率最大値テキスト"/>
        <xdr:cNvSpPr txBox="1"/>
      </xdr:nvSpPr>
      <xdr:spPr>
        <a:xfrm>
          <a:off x="4813300" y="5276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100711</xdr:rowOff>
    </xdr:from>
    <xdr:to>
      <xdr:col>23</xdr:col>
      <xdr:colOff>174625</xdr:colOff>
      <xdr:row>27</xdr:row>
      <xdr:rowOff>100711</xdr:rowOff>
    </xdr:to>
    <xdr:cxnSp macro="">
      <xdr:nvCxnSpPr>
        <xdr:cNvPr id="66" name="直線コネクタ 65"/>
        <xdr:cNvCxnSpPr/>
      </xdr:nvCxnSpPr>
      <xdr:spPr>
        <a:xfrm>
          <a:off x="4673600" y="5501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55008</xdr:rowOff>
    </xdr:from>
    <xdr:ext cx="405111" cy="259045"/>
    <xdr:sp macro="" textlink="">
      <xdr:nvSpPr>
        <xdr:cNvPr id="67" name="有形固定資産減価償却率平均値テキスト"/>
        <xdr:cNvSpPr txBox="1"/>
      </xdr:nvSpPr>
      <xdr:spPr>
        <a:xfrm>
          <a:off x="4813300" y="6141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76581</xdr:rowOff>
    </xdr:from>
    <xdr:to>
      <xdr:col>23</xdr:col>
      <xdr:colOff>136525</xdr:colOff>
      <xdr:row>32</xdr:row>
      <xdr:rowOff>6731</xdr:rowOff>
    </xdr:to>
    <xdr:sp macro="" textlink="">
      <xdr:nvSpPr>
        <xdr:cNvPr id="68" name="フローチャート: 判断 67"/>
        <xdr:cNvSpPr/>
      </xdr:nvSpPr>
      <xdr:spPr>
        <a:xfrm>
          <a:off x="4711700" y="616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111125</xdr:rowOff>
    </xdr:from>
    <xdr:to>
      <xdr:col>19</xdr:col>
      <xdr:colOff>187325</xdr:colOff>
      <xdr:row>32</xdr:row>
      <xdr:rowOff>41275</xdr:rowOff>
    </xdr:to>
    <xdr:sp macro="" textlink="">
      <xdr:nvSpPr>
        <xdr:cNvPr id="69" name="フローチャート: 判断 68"/>
        <xdr:cNvSpPr/>
      </xdr:nvSpPr>
      <xdr:spPr>
        <a:xfrm>
          <a:off x="4000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141351</xdr:rowOff>
    </xdr:from>
    <xdr:to>
      <xdr:col>15</xdr:col>
      <xdr:colOff>187325</xdr:colOff>
      <xdr:row>32</xdr:row>
      <xdr:rowOff>71501</xdr:rowOff>
    </xdr:to>
    <xdr:sp macro="" textlink="">
      <xdr:nvSpPr>
        <xdr:cNvPr id="70" name="フローチャート: 判断 69"/>
        <xdr:cNvSpPr/>
      </xdr:nvSpPr>
      <xdr:spPr>
        <a:xfrm>
          <a:off x="3238500" y="6227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102489</xdr:rowOff>
    </xdr:from>
    <xdr:to>
      <xdr:col>11</xdr:col>
      <xdr:colOff>187325</xdr:colOff>
      <xdr:row>32</xdr:row>
      <xdr:rowOff>32639</xdr:rowOff>
    </xdr:to>
    <xdr:sp macro="" textlink="">
      <xdr:nvSpPr>
        <xdr:cNvPr id="71" name="フローチャート: 判断 70"/>
        <xdr:cNvSpPr/>
      </xdr:nvSpPr>
      <xdr:spPr>
        <a:xfrm>
          <a:off x="24765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2" name="テキスト ボックス 71"/>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3" name="テキスト ボックス 72"/>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4" name="テキスト ボックス 73"/>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5" name="テキスト ボックス 74"/>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6" name="テキスト ボックス 75"/>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121031</xdr:rowOff>
    </xdr:from>
    <xdr:to>
      <xdr:col>19</xdr:col>
      <xdr:colOff>187325</xdr:colOff>
      <xdr:row>33</xdr:row>
      <xdr:rowOff>51181</xdr:rowOff>
    </xdr:to>
    <xdr:sp macro="" textlink="">
      <xdr:nvSpPr>
        <xdr:cNvPr id="77" name="楕円 76"/>
        <xdr:cNvSpPr/>
      </xdr:nvSpPr>
      <xdr:spPr>
        <a:xfrm>
          <a:off x="4000500" y="6378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33</xdr:row>
      <xdr:rowOff>22987</xdr:rowOff>
    </xdr:from>
    <xdr:to>
      <xdr:col>15</xdr:col>
      <xdr:colOff>187325</xdr:colOff>
      <xdr:row>33</xdr:row>
      <xdr:rowOff>124587</xdr:rowOff>
    </xdr:to>
    <xdr:sp macro="" textlink="">
      <xdr:nvSpPr>
        <xdr:cNvPr id="78" name="楕円 77"/>
        <xdr:cNvSpPr/>
      </xdr:nvSpPr>
      <xdr:spPr>
        <a:xfrm>
          <a:off x="3238500" y="6452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381</xdr:rowOff>
    </xdr:from>
    <xdr:to>
      <xdr:col>19</xdr:col>
      <xdr:colOff>136525</xdr:colOff>
      <xdr:row>33</xdr:row>
      <xdr:rowOff>73787</xdr:rowOff>
    </xdr:to>
    <xdr:cxnSp macro="">
      <xdr:nvCxnSpPr>
        <xdr:cNvPr id="79" name="直線コネクタ 78"/>
        <xdr:cNvCxnSpPr/>
      </xdr:nvCxnSpPr>
      <xdr:spPr>
        <a:xfrm flipV="1">
          <a:off x="3289300" y="6429756"/>
          <a:ext cx="762000" cy="7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57802</xdr:rowOff>
    </xdr:from>
    <xdr:ext cx="405111" cy="259045"/>
    <xdr:sp macro="" textlink="">
      <xdr:nvSpPr>
        <xdr:cNvPr id="80" name="n_1aveValue有形固定資産減価償却率"/>
        <xdr:cNvSpPr txBox="1"/>
      </xdr:nvSpPr>
      <xdr:spPr>
        <a:xfrm>
          <a:off x="38360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88028</xdr:rowOff>
    </xdr:from>
    <xdr:ext cx="405111" cy="259045"/>
    <xdr:sp macro="" textlink="">
      <xdr:nvSpPr>
        <xdr:cNvPr id="81" name="n_2aveValue有形固定資産減価償却率"/>
        <xdr:cNvSpPr txBox="1"/>
      </xdr:nvSpPr>
      <xdr:spPr>
        <a:xfrm>
          <a:off x="3086744" y="6003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49166</xdr:rowOff>
    </xdr:from>
    <xdr:ext cx="405111" cy="259045"/>
    <xdr:sp macro="" textlink="">
      <xdr:nvSpPr>
        <xdr:cNvPr id="82" name="n_3aveValue有形固定資産減価償却率"/>
        <xdr:cNvSpPr txBox="1"/>
      </xdr:nvSpPr>
      <xdr:spPr>
        <a:xfrm>
          <a:off x="2324744" y="5964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42308</xdr:rowOff>
    </xdr:from>
    <xdr:ext cx="405111" cy="259045"/>
    <xdr:sp macro="" textlink="">
      <xdr:nvSpPr>
        <xdr:cNvPr id="83" name="n_1mainValue有形固定資産減価償却率"/>
        <xdr:cNvSpPr txBox="1"/>
      </xdr:nvSpPr>
      <xdr:spPr>
        <a:xfrm>
          <a:off x="3836044" y="6471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115714</xdr:rowOff>
    </xdr:from>
    <xdr:ext cx="405111" cy="259045"/>
    <xdr:sp macro="" textlink="">
      <xdr:nvSpPr>
        <xdr:cNvPr id="84" name="n_2mainValue有形固定資産減価償却率"/>
        <xdr:cNvSpPr txBox="1"/>
      </xdr:nvSpPr>
      <xdr:spPr>
        <a:xfrm>
          <a:off x="3086744" y="654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5" name="正方形/長方形 8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86" name="正方形/長方形 85"/>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87" name="正方形/長方形 86"/>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[ 825.9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8" name="正方形/長方形 8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9" name="正方形/長方形 8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0" name="正方形/長方形 8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1" name="正方形/長方形 9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2" name="正方形/長方形 9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3" name="正方形/長方形 9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4" name="正方形/長方形 9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5" name="正方形/長方形 9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6" name="正方形/長方形 9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7" name="テキスト ボックス 9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本市の債務償還費率については、地方債の発行の抑制に伴う地方債残高の減少が進んでいるものの、市税等の経常収入の減少や充当可能基金残高減少により、前年度から</a:t>
          </a:r>
          <a:r>
            <a:rPr kumimoji="1" lang="en-US" altLang="ja-JP" sz="1100">
              <a:latin typeface="ＭＳ Ｐゴシック" panose="020B0600070205080204" pitchFamily="50" charset="-128"/>
              <a:ea typeface="ＭＳ Ｐゴシック" panose="020B0600070205080204" pitchFamily="50" charset="-128"/>
            </a:rPr>
            <a:t>14.8</a:t>
          </a:r>
          <a:r>
            <a:rPr kumimoji="1" lang="ja-JP" altLang="en-US" sz="1100">
              <a:latin typeface="ＭＳ Ｐゴシック" panose="020B0600070205080204" pitchFamily="50" charset="-128"/>
              <a:ea typeface="ＭＳ Ｐゴシック" panose="020B0600070205080204" pitchFamily="50" charset="-128"/>
            </a:rPr>
            <a:t>％増となり、依然として類似団体平均値を上回っている現状にある。</a:t>
          </a:r>
        </a:p>
        <a:p>
          <a:r>
            <a:rPr kumimoji="1" lang="ja-JP" altLang="en-US" sz="1100">
              <a:latin typeface="ＭＳ Ｐゴシック" panose="020B0600070205080204" pitchFamily="50" charset="-128"/>
              <a:ea typeface="ＭＳ Ｐゴシック" panose="020B0600070205080204" pitchFamily="50" charset="-128"/>
            </a:rPr>
            <a:t>　今後、社会保障費の増加や施設更新等の普通建設事業による財政需要が見込まれることから、市債発行額や償還額を考慮しながら、将来負担の適正化に努める必要がある。</a:t>
          </a:r>
        </a:p>
      </xdr:txBody>
    </xdr:sp>
    <xdr:clientData/>
  </xdr:twoCellAnchor>
  <xdr:oneCellAnchor>
    <xdr:from>
      <xdr:col>57</xdr:col>
      <xdr:colOff>111125</xdr:colOff>
      <xdr:row>23</xdr:row>
      <xdr:rowOff>47625</xdr:rowOff>
    </xdr:from>
    <xdr:ext cx="349839" cy="225703"/>
    <xdr:sp macro="" textlink="">
      <xdr:nvSpPr>
        <xdr:cNvPr id="98" name="テキスト ボックス 9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9" name="直線コネクタ 9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0" name="直線コネクタ 99"/>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1" name="テキスト ボックス 100"/>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2" name="直線コネクタ 101"/>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03" name="テキスト ボックス 102"/>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4" name="直線コネクタ 103"/>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05" name="テキスト ボックス 104"/>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6" name="直線コネクタ 105"/>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07" name="テキスト ボックス 106"/>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08" name="直線コネクタ 107"/>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09" name="テキスト ボックス 108"/>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0" name="直線コネクタ 109"/>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1" name="テキスト ボックス 110"/>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2"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63218</xdr:rowOff>
    </xdr:from>
    <xdr:to>
      <xdr:col>76</xdr:col>
      <xdr:colOff>21589</xdr:colOff>
      <xdr:row>34</xdr:row>
      <xdr:rowOff>151342</xdr:rowOff>
    </xdr:to>
    <xdr:cxnSp macro="">
      <xdr:nvCxnSpPr>
        <xdr:cNvPr id="113" name="直線コネクタ 112"/>
        <xdr:cNvCxnSpPr/>
      </xdr:nvCxnSpPr>
      <xdr:spPr>
        <a:xfrm flipV="1">
          <a:off x="14793595" y="5292443"/>
          <a:ext cx="1269" cy="1459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4"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5" name="直線コネクタ 114"/>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9895</xdr:rowOff>
    </xdr:from>
    <xdr:ext cx="560923" cy="259045"/>
    <xdr:sp macro="" textlink="">
      <xdr:nvSpPr>
        <xdr:cNvPr id="116" name="債務償還比率最大値テキスト"/>
        <xdr:cNvSpPr txBox="1"/>
      </xdr:nvSpPr>
      <xdr:spPr>
        <a:xfrm>
          <a:off x="14846300" y="506767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63218</xdr:rowOff>
    </xdr:from>
    <xdr:to>
      <xdr:col>76</xdr:col>
      <xdr:colOff>111125</xdr:colOff>
      <xdr:row>26</xdr:row>
      <xdr:rowOff>63218</xdr:rowOff>
    </xdr:to>
    <xdr:cxnSp macro="">
      <xdr:nvCxnSpPr>
        <xdr:cNvPr id="117" name="直線コネクタ 116"/>
        <xdr:cNvCxnSpPr/>
      </xdr:nvCxnSpPr>
      <xdr:spPr>
        <a:xfrm>
          <a:off x="14706600" y="5292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165695</xdr:rowOff>
    </xdr:from>
    <xdr:ext cx="469744" cy="259045"/>
    <xdr:sp macro="" textlink="">
      <xdr:nvSpPr>
        <xdr:cNvPr id="118" name="債務償還比率平均値テキスト"/>
        <xdr:cNvSpPr txBox="1"/>
      </xdr:nvSpPr>
      <xdr:spPr>
        <a:xfrm>
          <a:off x="14846300" y="59092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15818</xdr:rowOff>
    </xdr:from>
    <xdr:to>
      <xdr:col>76</xdr:col>
      <xdr:colOff>73025</xdr:colOff>
      <xdr:row>30</xdr:row>
      <xdr:rowOff>117418</xdr:rowOff>
    </xdr:to>
    <xdr:sp macro="" textlink="">
      <xdr:nvSpPr>
        <xdr:cNvPr id="119" name="フローチャート: 判断 118"/>
        <xdr:cNvSpPr/>
      </xdr:nvSpPr>
      <xdr:spPr>
        <a:xfrm>
          <a:off x="14744700" y="5930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1065</xdr:rowOff>
    </xdr:from>
    <xdr:to>
      <xdr:col>72</xdr:col>
      <xdr:colOff>123825</xdr:colOff>
      <xdr:row>30</xdr:row>
      <xdr:rowOff>102665</xdr:rowOff>
    </xdr:to>
    <xdr:sp macro="" textlink="">
      <xdr:nvSpPr>
        <xdr:cNvPr id="120" name="フローチャート: 判断 119"/>
        <xdr:cNvSpPr/>
      </xdr:nvSpPr>
      <xdr:spPr>
        <a:xfrm>
          <a:off x="14033500" y="591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1" name="テキスト ボックス 120"/>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2" name="テキスト ボックス 121"/>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3" name="テキスト ボックス 122"/>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4" name="テキスト ボックス 123"/>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5" name="テキスト ボックス 124"/>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138621</xdr:rowOff>
    </xdr:from>
    <xdr:to>
      <xdr:col>76</xdr:col>
      <xdr:colOff>73025</xdr:colOff>
      <xdr:row>29</xdr:row>
      <xdr:rowOff>68771</xdr:rowOff>
    </xdr:to>
    <xdr:sp macro="" textlink="">
      <xdr:nvSpPr>
        <xdr:cNvPr id="126" name="楕円 125"/>
        <xdr:cNvSpPr/>
      </xdr:nvSpPr>
      <xdr:spPr>
        <a:xfrm>
          <a:off x="14744700" y="571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161498</xdr:rowOff>
    </xdr:from>
    <xdr:ext cx="469744" cy="259045"/>
    <xdr:sp macro="" textlink="">
      <xdr:nvSpPr>
        <xdr:cNvPr id="127" name="債務償還比率該当値テキスト"/>
        <xdr:cNvSpPr txBox="1"/>
      </xdr:nvSpPr>
      <xdr:spPr>
        <a:xfrm>
          <a:off x="14846300" y="5562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156372</xdr:rowOff>
    </xdr:from>
    <xdr:to>
      <xdr:col>72</xdr:col>
      <xdr:colOff>123825</xdr:colOff>
      <xdr:row>29</xdr:row>
      <xdr:rowOff>86522</xdr:rowOff>
    </xdr:to>
    <xdr:sp macro="" textlink="">
      <xdr:nvSpPr>
        <xdr:cNvPr id="128" name="楕円 127"/>
        <xdr:cNvSpPr/>
      </xdr:nvSpPr>
      <xdr:spPr>
        <a:xfrm>
          <a:off x="14033500" y="5728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17971</xdr:rowOff>
    </xdr:from>
    <xdr:to>
      <xdr:col>76</xdr:col>
      <xdr:colOff>22225</xdr:colOff>
      <xdr:row>29</xdr:row>
      <xdr:rowOff>35722</xdr:rowOff>
    </xdr:to>
    <xdr:cxnSp macro="">
      <xdr:nvCxnSpPr>
        <xdr:cNvPr id="129" name="直線コネクタ 128"/>
        <xdr:cNvCxnSpPr/>
      </xdr:nvCxnSpPr>
      <xdr:spPr>
        <a:xfrm flipV="1">
          <a:off x="14084300" y="5761546"/>
          <a:ext cx="711200" cy="17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93792</xdr:rowOff>
    </xdr:from>
    <xdr:ext cx="469744" cy="259045"/>
    <xdr:sp macro="" textlink="">
      <xdr:nvSpPr>
        <xdr:cNvPr id="130" name="n_1aveValue債務償還比率"/>
        <xdr:cNvSpPr txBox="1"/>
      </xdr:nvSpPr>
      <xdr:spPr>
        <a:xfrm>
          <a:off x="13836727" y="6008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103049</xdr:rowOff>
    </xdr:from>
    <xdr:ext cx="469744" cy="259045"/>
    <xdr:sp macro="" textlink="">
      <xdr:nvSpPr>
        <xdr:cNvPr id="131" name="n_1mainValue債務償還比率"/>
        <xdr:cNvSpPr txBox="1"/>
      </xdr:nvSpPr>
      <xdr:spPr>
        <a:xfrm>
          <a:off x="13836727" y="5503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2" name="正方形/長方形 13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3" name="正方形/長方形 13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4" name="テキスト ボックス 13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5" name="テキスト ボックス 13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6" name="テキスト ボックス 13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7" name="テキスト ボックス 13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青森県青森市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284,531
283,530
824.61
119,224,658
117,700,566
1,225,069
66,644,875
139,381,587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15.2
97.5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97155</xdr:rowOff>
    </xdr:from>
    <xdr:to>
      <xdr:col>24</xdr:col>
      <xdr:colOff>62865</xdr:colOff>
      <xdr:row>41</xdr:row>
      <xdr:rowOff>28575</xdr:rowOff>
    </xdr:to>
    <xdr:cxnSp macro="">
      <xdr:nvCxnSpPr>
        <xdr:cNvPr id="56" name="直線コネクタ 55"/>
        <xdr:cNvCxnSpPr/>
      </xdr:nvCxnSpPr>
      <xdr:spPr>
        <a:xfrm flipV="1">
          <a:off x="4634865" y="5755005"/>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32402</xdr:rowOff>
    </xdr:from>
    <xdr:ext cx="405111" cy="259045"/>
    <xdr:sp macro="" textlink="">
      <xdr:nvSpPr>
        <xdr:cNvPr id="57" name="【道路】&#10;有形固定資産減価償却率最小値テキスト"/>
        <xdr:cNvSpPr txBox="1"/>
      </xdr:nvSpPr>
      <xdr:spPr>
        <a:xfrm>
          <a:off x="4673600" y="706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28575</xdr:rowOff>
    </xdr:from>
    <xdr:to>
      <xdr:col>24</xdr:col>
      <xdr:colOff>152400</xdr:colOff>
      <xdr:row>41</xdr:row>
      <xdr:rowOff>28575</xdr:rowOff>
    </xdr:to>
    <xdr:cxnSp macro="">
      <xdr:nvCxnSpPr>
        <xdr:cNvPr id="58" name="直線コネクタ 57"/>
        <xdr:cNvCxnSpPr/>
      </xdr:nvCxnSpPr>
      <xdr:spPr>
        <a:xfrm>
          <a:off x="4546600" y="7058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43832</xdr:rowOff>
    </xdr:from>
    <xdr:ext cx="405111" cy="259045"/>
    <xdr:sp macro="" textlink="">
      <xdr:nvSpPr>
        <xdr:cNvPr id="59" name="【道路】&#10;有形固定資産減価償却率最大値テキスト"/>
        <xdr:cNvSpPr txBox="1"/>
      </xdr:nvSpPr>
      <xdr:spPr>
        <a:xfrm>
          <a:off x="4673600" y="553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97155</xdr:rowOff>
    </xdr:from>
    <xdr:to>
      <xdr:col>24</xdr:col>
      <xdr:colOff>152400</xdr:colOff>
      <xdr:row>33</xdr:row>
      <xdr:rowOff>97155</xdr:rowOff>
    </xdr:to>
    <xdr:cxnSp macro="">
      <xdr:nvCxnSpPr>
        <xdr:cNvPr id="60" name="直線コネクタ 59"/>
        <xdr:cNvCxnSpPr/>
      </xdr:nvCxnSpPr>
      <xdr:spPr>
        <a:xfrm>
          <a:off x="4546600" y="5755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34307</xdr:rowOff>
    </xdr:from>
    <xdr:ext cx="405111" cy="259045"/>
    <xdr:sp macro="" textlink="">
      <xdr:nvSpPr>
        <xdr:cNvPr id="61" name="【道路】&#10;有形固定資産減価償却率平均値テキスト"/>
        <xdr:cNvSpPr txBox="1"/>
      </xdr:nvSpPr>
      <xdr:spPr>
        <a:xfrm>
          <a:off x="4673600" y="6377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55880</xdr:rowOff>
    </xdr:from>
    <xdr:to>
      <xdr:col>24</xdr:col>
      <xdr:colOff>114300</xdr:colOff>
      <xdr:row>37</xdr:row>
      <xdr:rowOff>157480</xdr:rowOff>
    </xdr:to>
    <xdr:sp macro="" textlink="">
      <xdr:nvSpPr>
        <xdr:cNvPr id="62" name="フローチャート: 判断 61"/>
        <xdr:cNvSpPr/>
      </xdr:nvSpPr>
      <xdr:spPr>
        <a:xfrm>
          <a:off x="4584700" y="639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82550</xdr:rowOff>
    </xdr:from>
    <xdr:to>
      <xdr:col>20</xdr:col>
      <xdr:colOff>38100</xdr:colOff>
      <xdr:row>38</xdr:row>
      <xdr:rowOff>12700</xdr:rowOff>
    </xdr:to>
    <xdr:sp macro="" textlink="">
      <xdr:nvSpPr>
        <xdr:cNvPr id="63" name="フローチャート: 判断 62"/>
        <xdr:cNvSpPr/>
      </xdr:nvSpPr>
      <xdr:spPr>
        <a:xfrm>
          <a:off x="3746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105410</xdr:rowOff>
    </xdr:from>
    <xdr:to>
      <xdr:col>15</xdr:col>
      <xdr:colOff>101600</xdr:colOff>
      <xdr:row>38</xdr:row>
      <xdr:rowOff>35560</xdr:rowOff>
    </xdr:to>
    <xdr:sp macro="" textlink="">
      <xdr:nvSpPr>
        <xdr:cNvPr id="64" name="フローチャート: 判断 63"/>
        <xdr:cNvSpPr/>
      </xdr:nvSpPr>
      <xdr:spPr>
        <a:xfrm>
          <a:off x="2857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38735</xdr:rowOff>
    </xdr:from>
    <xdr:to>
      <xdr:col>10</xdr:col>
      <xdr:colOff>165100</xdr:colOff>
      <xdr:row>37</xdr:row>
      <xdr:rowOff>140335</xdr:rowOff>
    </xdr:to>
    <xdr:sp macro="" textlink="">
      <xdr:nvSpPr>
        <xdr:cNvPr id="65" name="フローチャート: 判断 64"/>
        <xdr:cNvSpPr/>
      </xdr:nvSpPr>
      <xdr:spPr>
        <a:xfrm>
          <a:off x="1968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160655</xdr:rowOff>
    </xdr:from>
    <xdr:to>
      <xdr:col>20</xdr:col>
      <xdr:colOff>38100</xdr:colOff>
      <xdr:row>38</xdr:row>
      <xdr:rowOff>90805</xdr:rowOff>
    </xdr:to>
    <xdr:sp macro="" textlink="">
      <xdr:nvSpPr>
        <xdr:cNvPr id="71" name="楕円 70"/>
        <xdr:cNvSpPr/>
      </xdr:nvSpPr>
      <xdr:spPr>
        <a:xfrm>
          <a:off x="3746500" y="650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21590</xdr:rowOff>
    </xdr:from>
    <xdr:to>
      <xdr:col>15</xdr:col>
      <xdr:colOff>101600</xdr:colOff>
      <xdr:row>38</xdr:row>
      <xdr:rowOff>123190</xdr:rowOff>
    </xdr:to>
    <xdr:sp macro="" textlink="">
      <xdr:nvSpPr>
        <xdr:cNvPr id="72" name="楕円 71"/>
        <xdr:cNvSpPr/>
      </xdr:nvSpPr>
      <xdr:spPr>
        <a:xfrm>
          <a:off x="2857500" y="653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40005</xdr:rowOff>
    </xdr:from>
    <xdr:to>
      <xdr:col>19</xdr:col>
      <xdr:colOff>177800</xdr:colOff>
      <xdr:row>38</xdr:row>
      <xdr:rowOff>72390</xdr:rowOff>
    </xdr:to>
    <xdr:cxnSp macro="">
      <xdr:nvCxnSpPr>
        <xdr:cNvPr id="73" name="直線コネクタ 72"/>
        <xdr:cNvCxnSpPr/>
      </xdr:nvCxnSpPr>
      <xdr:spPr>
        <a:xfrm flipV="1">
          <a:off x="2908300" y="655510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29227</xdr:rowOff>
    </xdr:from>
    <xdr:ext cx="405111" cy="259045"/>
    <xdr:sp macro="" textlink="">
      <xdr:nvSpPr>
        <xdr:cNvPr id="74" name="n_1aveValue【道路】&#10;有形固定資産減価償却率"/>
        <xdr:cNvSpPr txBox="1"/>
      </xdr:nvSpPr>
      <xdr:spPr>
        <a:xfrm>
          <a:off x="35820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52087</xdr:rowOff>
    </xdr:from>
    <xdr:ext cx="405111" cy="259045"/>
    <xdr:sp macro="" textlink="">
      <xdr:nvSpPr>
        <xdr:cNvPr id="75" name="n_2aveValue【道路】&#10;有形固定資産減価償却率"/>
        <xdr:cNvSpPr txBox="1"/>
      </xdr:nvSpPr>
      <xdr:spPr>
        <a:xfrm>
          <a:off x="2705744" y="622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156862</xdr:rowOff>
    </xdr:from>
    <xdr:ext cx="405111" cy="259045"/>
    <xdr:sp macro="" textlink="">
      <xdr:nvSpPr>
        <xdr:cNvPr id="76" name="n_3aveValue【道路】&#10;有形固定資産減価償却率"/>
        <xdr:cNvSpPr txBox="1"/>
      </xdr:nvSpPr>
      <xdr:spPr>
        <a:xfrm>
          <a:off x="1816744" y="615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81932</xdr:rowOff>
    </xdr:from>
    <xdr:ext cx="405111" cy="259045"/>
    <xdr:sp macro="" textlink="">
      <xdr:nvSpPr>
        <xdr:cNvPr id="77" name="n_1mainValue【道路】&#10;有形固定資産減価償却率"/>
        <xdr:cNvSpPr txBox="1"/>
      </xdr:nvSpPr>
      <xdr:spPr>
        <a:xfrm>
          <a:off x="3582044" y="659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114317</xdr:rowOff>
    </xdr:from>
    <xdr:ext cx="405111" cy="259045"/>
    <xdr:sp macro="" textlink="">
      <xdr:nvSpPr>
        <xdr:cNvPr id="78" name="n_2mainValue【道路】&#10;有形固定資産減価償却率"/>
        <xdr:cNvSpPr txBox="1"/>
      </xdr:nvSpPr>
      <xdr:spPr>
        <a:xfrm>
          <a:off x="2705744"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9" name="正方形/長方形 7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0" name="正方形/長方形 7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1" name="正方形/長方形 8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2" name="正方形/長方形 8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3" name="正方形/長方形 8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4" name="正方形/長方形 8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5" name="正方形/長方形 8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6" name="正方形/長方形 8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7" name="テキスト ボックス 8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8" name="直線コネクタ 8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9" name="直線コネクタ 88"/>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0" name="テキスト ボックス 89"/>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1" name="直線コネクタ 90"/>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92" name="テキスト ボックス 91"/>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3" name="直線コネクタ 92"/>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94" name="テキスト ボックス 93"/>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5" name="直線コネクタ 94"/>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96" name="テキスト ボックス 95"/>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8" name="テキスト ボックス 97"/>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162039</xdr:rowOff>
    </xdr:from>
    <xdr:to>
      <xdr:col>54</xdr:col>
      <xdr:colOff>189865</xdr:colOff>
      <xdr:row>41</xdr:row>
      <xdr:rowOff>123200</xdr:rowOff>
    </xdr:to>
    <xdr:cxnSp macro="">
      <xdr:nvCxnSpPr>
        <xdr:cNvPr id="100" name="直線コネクタ 99"/>
        <xdr:cNvCxnSpPr/>
      </xdr:nvCxnSpPr>
      <xdr:spPr>
        <a:xfrm flipV="1">
          <a:off x="10476865" y="5819889"/>
          <a:ext cx="0" cy="1332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127027</xdr:rowOff>
    </xdr:from>
    <xdr:ext cx="469744" cy="259045"/>
    <xdr:sp macro="" textlink="">
      <xdr:nvSpPr>
        <xdr:cNvPr id="101" name="【道路】&#10;一人当たり延長最小値テキスト"/>
        <xdr:cNvSpPr txBox="1"/>
      </xdr:nvSpPr>
      <xdr:spPr>
        <a:xfrm>
          <a:off x="10515600" y="71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123200</xdr:rowOff>
    </xdr:from>
    <xdr:to>
      <xdr:col>55</xdr:col>
      <xdr:colOff>88900</xdr:colOff>
      <xdr:row>41</xdr:row>
      <xdr:rowOff>123200</xdr:rowOff>
    </xdr:to>
    <xdr:cxnSp macro="">
      <xdr:nvCxnSpPr>
        <xdr:cNvPr id="102" name="直線コネクタ 101"/>
        <xdr:cNvCxnSpPr/>
      </xdr:nvCxnSpPr>
      <xdr:spPr>
        <a:xfrm>
          <a:off x="10388600" y="71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108716</xdr:rowOff>
    </xdr:from>
    <xdr:ext cx="534377" cy="259045"/>
    <xdr:sp macro="" textlink="">
      <xdr:nvSpPr>
        <xdr:cNvPr id="103" name="【道路】&#10;一人当たり延長最大値テキスト"/>
        <xdr:cNvSpPr txBox="1"/>
      </xdr:nvSpPr>
      <xdr:spPr>
        <a:xfrm>
          <a:off x="10515600" y="559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162039</xdr:rowOff>
    </xdr:from>
    <xdr:to>
      <xdr:col>55</xdr:col>
      <xdr:colOff>88900</xdr:colOff>
      <xdr:row>33</xdr:row>
      <xdr:rowOff>162039</xdr:rowOff>
    </xdr:to>
    <xdr:cxnSp macro="">
      <xdr:nvCxnSpPr>
        <xdr:cNvPr id="104" name="直線コネクタ 103"/>
        <xdr:cNvCxnSpPr/>
      </xdr:nvCxnSpPr>
      <xdr:spPr>
        <a:xfrm>
          <a:off x="10388600" y="5819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82969</xdr:rowOff>
    </xdr:from>
    <xdr:ext cx="469744" cy="259045"/>
    <xdr:sp macro="" textlink="">
      <xdr:nvSpPr>
        <xdr:cNvPr id="105" name="【道路】&#10;一人当たり延長平均値テキスト"/>
        <xdr:cNvSpPr txBox="1"/>
      </xdr:nvSpPr>
      <xdr:spPr>
        <a:xfrm>
          <a:off x="10515600" y="69409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104542</xdr:rowOff>
    </xdr:from>
    <xdr:to>
      <xdr:col>55</xdr:col>
      <xdr:colOff>50800</xdr:colOff>
      <xdr:row>41</xdr:row>
      <xdr:rowOff>34692</xdr:rowOff>
    </xdr:to>
    <xdr:sp macro="" textlink="">
      <xdr:nvSpPr>
        <xdr:cNvPr id="106" name="フローチャート: 判断 105"/>
        <xdr:cNvSpPr/>
      </xdr:nvSpPr>
      <xdr:spPr>
        <a:xfrm>
          <a:off x="10426700" y="696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119606</xdr:rowOff>
    </xdr:from>
    <xdr:to>
      <xdr:col>50</xdr:col>
      <xdr:colOff>165100</xdr:colOff>
      <xdr:row>41</xdr:row>
      <xdr:rowOff>49756</xdr:rowOff>
    </xdr:to>
    <xdr:sp macro="" textlink="">
      <xdr:nvSpPr>
        <xdr:cNvPr id="107" name="フローチャート: 判断 106"/>
        <xdr:cNvSpPr/>
      </xdr:nvSpPr>
      <xdr:spPr>
        <a:xfrm>
          <a:off x="9588500" y="6977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127424</xdr:rowOff>
    </xdr:from>
    <xdr:to>
      <xdr:col>46</xdr:col>
      <xdr:colOff>38100</xdr:colOff>
      <xdr:row>41</xdr:row>
      <xdr:rowOff>57574</xdr:rowOff>
    </xdr:to>
    <xdr:sp macro="" textlink="">
      <xdr:nvSpPr>
        <xdr:cNvPr id="108" name="フローチャート: 判断 107"/>
        <xdr:cNvSpPr/>
      </xdr:nvSpPr>
      <xdr:spPr>
        <a:xfrm>
          <a:off x="8699500" y="6985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122441</xdr:rowOff>
    </xdr:from>
    <xdr:to>
      <xdr:col>41</xdr:col>
      <xdr:colOff>101600</xdr:colOff>
      <xdr:row>41</xdr:row>
      <xdr:rowOff>52591</xdr:rowOff>
    </xdr:to>
    <xdr:sp macro="" textlink="">
      <xdr:nvSpPr>
        <xdr:cNvPr id="109" name="フローチャート: 判断 108"/>
        <xdr:cNvSpPr/>
      </xdr:nvSpPr>
      <xdr:spPr>
        <a:xfrm>
          <a:off x="7810500" y="6980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0" name="テキスト ボックス 10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1" name="テキスト ボックス 11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2" name="テキスト ボックス 11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3" name="テキスト ボックス 11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4" name="テキスト ボックス 11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67759</xdr:rowOff>
    </xdr:from>
    <xdr:to>
      <xdr:col>50</xdr:col>
      <xdr:colOff>165100</xdr:colOff>
      <xdr:row>40</xdr:row>
      <xdr:rowOff>169359</xdr:rowOff>
    </xdr:to>
    <xdr:sp macro="" textlink="">
      <xdr:nvSpPr>
        <xdr:cNvPr id="115" name="楕円 114"/>
        <xdr:cNvSpPr/>
      </xdr:nvSpPr>
      <xdr:spPr>
        <a:xfrm>
          <a:off x="9588500" y="692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69543</xdr:rowOff>
    </xdr:from>
    <xdr:to>
      <xdr:col>46</xdr:col>
      <xdr:colOff>38100</xdr:colOff>
      <xdr:row>40</xdr:row>
      <xdr:rowOff>171143</xdr:rowOff>
    </xdr:to>
    <xdr:sp macro="" textlink="">
      <xdr:nvSpPr>
        <xdr:cNvPr id="116" name="楕円 115"/>
        <xdr:cNvSpPr/>
      </xdr:nvSpPr>
      <xdr:spPr>
        <a:xfrm>
          <a:off x="8699500" y="692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118559</xdr:rowOff>
    </xdr:from>
    <xdr:to>
      <xdr:col>50</xdr:col>
      <xdr:colOff>114300</xdr:colOff>
      <xdr:row>40</xdr:row>
      <xdr:rowOff>120343</xdr:rowOff>
    </xdr:to>
    <xdr:cxnSp macro="">
      <xdr:nvCxnSpPr>
        <xdr:cNvPr id="117" name="直線コネクタ 116"/>
        <xdr:cNvCxnSpPr/>
      </xdr:nvCxnSpPr>
      <xdr:spPr>
        <a:xfrm flipV="1">
          <a:off x="8750300" y="6976559"/>
          <a:ext cx="889000" cy="1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40883</xdr:rowOff>
    </xdr:from>
    <xdr:ext cx="469744" cy="259045"/>
    <xdr:sp macro="" textlink="">
      <xdr:nvSpPr>
        <xdr:cNvPr id="118" name="n_1aveValue【道路】&#10;一人当たり延長"/>
        <xdr:cNvSpPr txBox="1"/>
      </xdr:nvSpPr>
      <xdr:spPr>
        <a:xfrm>
          <a:off x="9391727" y="707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48701</xdr:rowOff>
    </xdr:from>
    <xdr:ext cx="469744" cy="259045"/>
    <xdr:sp macro="" textlink="">
      <xdr:nvSpPr>
        <xdr:cNvPr id="119" name="n_2aveValue【道路】&#10;一人当たり延長"/>
        <xdr:cNvSpPr txBox="1"/>
      </xdr:nvSpPr>
      <xdr:spPr>
        <a:xfrm>
          <a:off x="8515427" y="707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69118</xdr:rowOff>
    </xdr:from>
    <xdr:ext cx="469744" cy="259045"/>
    <xdr:sp macro="" textlink="">
      <xdr:nvSpPr>
        <xdr:cNvPr id="120" name="n_3aveValue【道路】&#10;一人当たり延長"/>
        <xdr:cNvSpPr txBox="1"/>
      </xdr:nvSpPr>
      <xdr:spPr>
        <a:xfrm>
          <a:off x="7626427" y="6755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14436</xdr:rowOff>
    </xdr:from>
    <xdr:ext cx="469744" cy="259045"/>
    <xdr:sp macro="" textlink="">
      <xdr:nvSpPr>
        <xdr:cNvPr id="121" name="n_1mainValue【道路】&#10;一人当たり延長"/>
        <xdr:cNvSpPr txBox="1"/>
      </xdr:nvSpPr>
      <xdr:spPr>
        <a:xfrm>
          <a:off x="9391727" y="6700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16220</xdr:rowOff>
    </xdr:from>
    <xdr:ext cx="469744" cy="259045"/>
    <xdr:sp macro="" textlink="">
      <xdr:nvSpPr>
        <xdr:cNvPr id="122" name="n_2mainValue【道路】&#10;一人当たり延長"/>
        <xdr:cNvSpPr txBox="1"/>
      </xdr:nvSpPr>
      <xdr:spPr>
        <a:xfrm>
          <a:off x="8515427" y="6702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3" name="正方形/長方形 12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4" name="正方形/長方形 12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5" name="正方形/長方形 12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6" name="正方形/長方形 12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7" name="正方形/長方形 12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8" name="正方形/長方形 12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9" name="正方形/長方形 12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0" name="正方形/長方形 12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1" name="テキスト ボックス 13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2" name="直線コネクタ 13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76200</xdr:rowOff>
    </xdr:from>
    <xdr:to>
      <xdr:col>28</xdr:col>
      <xdr:colOff>114300</xdr:colOff>
      <xdr:row>64</xdr:row>
      <xdr:rowOff>76200</xdr:rowOff>
    </xdr:to>
    <xdr:cxnSp macro="">
      <xdr:nvCxnSpPr>
        <xdr:cNvPr id="133" name="直線コネクタ 132"/>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105427</xdr:rowOff>
    </xdr:from>
    <xdr:ext cx="338939" cy="259045"/>
    <xdr:sp macro="" textlink="">
      <xdr:nvSpPr>
        <xdr:cNvPr id="134" name="テキスト ボックス 133"/>
        <xdr:cNvSpPr txBox="1"/>
      </xdr:nvSpPr>
      <xdr:spPr>
        <a:xfrm>
          <a:off x="423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5" name="直線コネクタ 134"/>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6" name="テキスト ボックス 135"/>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7" name="直線コネクタ 136"/>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8" name="テキスト ボックス 137"/>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9" name="直線コネクタ 138"/>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0" name="テキスト ボックス 139"/>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1" name="直線コネクタ 140"/>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2" name="テキスト ボックス 141"/>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3" name="直線コネクタ 14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4" name="テキスト ボックス 143"/>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5"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20955</xdr:rowOff>
    </xdr:from>
    <xdr:to>
      <xdr:col>24</xdr:col>
      <xdr:colOff>62865</xdr:colOff>
      <xdr:row>63</xdr:row>
      <xdr:rowOff>24765</xdr:rowOff>
    </xdr:to>
    <xdr:cxnSp macro="">
      <xdr:nvCxnSpPr>
        <xdr:cNvPr id="146" name="直線コネクタ 145"/>
        <xdr:cNvCxnSpPr/>
      </xdr:nvCxnSpPr>
      <xdr:spPr>
        <a:xfrm flipV="1">
          <a:off x="4634865" y="9622155"/>
          <a:ext cx="0" cy="1203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28592</xdr:rowOff>
    </xdr:from>
    <xdr:ext cx="405111" cy="259045"/>
    <xdr:sp macro="" textlink="">
      <xdr:nvSpPr>
        <xdr:cNvPr id="147" name="【橋りょう・トンネル】&#10;有形固定資産減価償却率最小値テキスト"/>
        <xdr:cNvSpPr txBox="1"/>
      </xdr:nvSpPr>
      <xdr:spPr>
        <a:xfrm>
          <a:off x="4673600" y="1082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24765</xdr:rowOff>
    </xdr:from>
    <xdr:to>
      <xdr:col>24</xdr:col>
      <xdr:colOff>152400</xdr:colOff>
      <xdr:row>63</xdr:row>
      <xdr:rowOff>24765</xdr:rowOff>
    </xdr:to>
    <xdr:cxnSp macro="">
      <xdr:nvCxnSpPr>
        <xdr:cNvPr id="148" name="直線コネクタ 147"/>
        <xdr:cNvCxnSpPr/>
      </xdr:nvCxnSpPr>
      <xdr:spPr>
        <a:xfrm>
          <a:off x="4546600" y="10826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139082</xdr:rowOff>
    </xdr:from>
    <xdr:ext cx="405111" cy="259045"/>
    <xdr:sp macro="" textlink="">
      <xdr:nvSpPr>
        <xdr:cNvPr id="149" name="【橋りょう・トンネル】&#10;有形固定資産減価償却率最大値テキスト"/>
        <xdr:cNvSpPr txBox="1"/>
      </xdr:nvSpPr>
      <xdr:spPr>
        <a:xfrm>
          <a:off x="4673600" y="939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20955</xdr:rowOff>
    </xdr:from>
    <xdr:to>
      <xdr:col>24</xdr:col>
      <xdr:colOff>152400</xdr:colOff>
      <xdr:row>56</xdr:row>
      <xdr:rowOff>20955</xdr:rowOff>
    </xdr:to>
    <xdr:cxnSp macro="">
      <xdr:nvCxnSpPr>
        <xdr:cNvPr id="150" name="直線コネクタ 149"/>
        <xdr:cNvCxnSpPr/>
      </xdr:nvCxnSpPr>
      <xdr:spPr>
        <a:xfrm>
          <a:off x="4546600" y="9622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106697</xdr:rowOff>
    </xdr:from>
    <xdr:ext cx="405111" cy="259045"/>
    <xdr:sp macro="" textlink="">
      <xdr:nvSpPr>
        <xdr:cNvPr id="151" name="【橋りょう・トンネル】&#10;有形固定資産減価償却率平均値テキスト"/>
        <xdr:cNvSpPr txBox="1"/>
      </xdr:nvSpPr>
      <xdr:spPr>
        <a:xfrm>
          <a:off x="4673600" y="9879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128270</xdr:rowOff>
    </xdr:from>
    <xdr:to>
      <xdr:col>24</xdr:col>
      <xdr:colOff>114300</xdr:colOff>
      <xdr:row>58</xdr:row>
      <xdr:rowOff>58420</xdr:rowOff>
    </xdr:to>
    <xdr:sp macro="" textlink="">
      <xdr:nvSpPr>
        <xdr:cNvPr id="152" name="フローチャート: 判断 151"/>
        <xdr:cNvSpPr/>
      </xdr:nvSpPr>
      <xdr:spPr>
        <a:xfrm>
          <a:off x="4584700" y="9900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154940</xdr:rowOff>
    </xdr:from>
    <xdr:to>
      <xdr:col>20</xdr:col>
      <xdr:colOff>38100</xdr:colOff>
      <xdr:row>58</xdr:row>
      <xdr:rowOff>85090</xdr:rowOff>
    </xdr:to>
    <xdr:sp macro="" textlink="">
      <xdr:nvSpPr>
        <xdr:cNvPr id="153" name="フローチャート: 判断 152"/>
        <xdr:cNvSpPr/>
      </xdr:nvSpPr>
      <xdr:spPr>
        <a:xfrm>
          <a:off x="3746500" y="992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57</xdr:row>
      <xdr:rowOff>160655</xdr:rowOff>
    </xdr:from>
    <xdr:to>
      <xdr:col>15</xdr:col>
      <xdr:colOff>101600</xdr:colOff>
      <xdr:row>58</xdr:row>
      <xdr:rowOff>90805</xdr:rowOff>
    </xdr:to>
    <xdr:sp macro="" textlink="">
      <xdr:nvSpPr>
        <xdr:cNvPr id="154" name="フローチャート: 判断 153"/>
        <xdr:cNvSpPr/>
      </xdr:nvSpPr>
      <xdr:spPr>
        <a:xfrm>
          <a:off x="2857500" y="993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52070</xdr:rowOff>
    </xdr:from>
    <xdr:to>
      <xdr:col>10</xdr:col>
      <xdr:colOff>165100</xdr:colOff>
      <xdr:row>58</xdr:row>
      <xdr:rowOff>153670</xdr:rowOff>
    </xdr:to>
    <xdr:sp macro="" textlink="">
      <xdr:nvSpPr>
        <xdr:cNvPr id="155" name="フローチャート: 判断 154"/>
        <xdr:cNvSpPr/>
      </xdr:nvSpPr>
      <xdr:spPr>
        <a:xfrm>
          <a:off x="1968500" y="999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6" name="テキスト ボックス 15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7" name="テキスト ボックス 15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8" name="テキスト ボックス 15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9" name="テキスト ボックス 15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0" name="テキスト ボックス 15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160655</xdr:rowOff>
    </xdr:from>
    <xdr:to>
      <xdr:col>20</xdr:col>
      <xdr:colOff>38100</xdr:colOff>
      <xdr:row>59</xdr:row>
      <xdr:rowOff>90805</xdr:rowOff>
    </xdr:to>
    <xdr:sp macro="" textlink="">
      <xdr:nvSpPr>
        <xdr:cNvPr id="161" name="楕円 160"/>
        <xdr:cNvSpPr/>
      </xdr:nvSpPr>
      <xdr:spPr>
        <a:xfrm>
          <a:off x="3746500" y="101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635</xdr:rowOff>
    </xdr:from>
    <xdr:to>
      <xdr:col>15</xdr:col>
      <xdr:colOff>101600</xdr:colOff>
      <xdr:row>59</xdr:row>
      <xdr:rowOff>102235</xdr:rowOff>
    </xdr:to>
    <xdr:sp macro="" textlink="">
      <xdr:nvSpPr>
        <xdr:cNvPr id="162" name="楕円 161"/>
        <xdr:cNvSpPr/>
      </xdr:nvSpPr>
      <xdr:spPr>
        <a:xfrm>
          <a:off x="2857500" y="1011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40005</xdr:rowOff>
    </xdr:from>
    <xdr:to>
      <xdr:col>19</xdr:col>
      <xdr:colOff>177800</xdr:colOff>
      <xdr:row>59</xdr:row>
      <xdr:rowOff>51435</xdr:rowOff>
    </xdr:to>
    <xdr:cxnSp macro="">
      <xdr:nvCxnSpPr>
        <xdr:cNvPr id="163" name="直線コネクタ 162"/>
        <xdr:cNvCxnSpPr/>
      </xdr:nvCxnSpPr>
      <xdr:spPr>
        <a:xfrm flipV="1">
          <a:off x="2908300" y="1015555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56</xdr:row>
      <xdr:rowOff>101617</xdr:rowOff>
    </xdr:from>
    <xdr:ext cx="405111" cy="259045"/>
    <xdr:sp macro="" textlink="">
      <xdr:nvSpPr>
        <xdr:cNvPr id="164" name="n_1aveValue【橋りょう・トンネル】&#10;有形固定資産減価償却率"/>
        <xdr:cNvSpPr txBox="1"/>
      </xdr:nvSpPr>
      <xdr:spPr>
        <a:xfrm>
          <a:off x="35820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107332</xdr:rowOff>
    </xdr:from>
    <xdr:ext cx="405111" cy="259045"/>
    <xdr:sp macro="" textlink="">
      <xdr:nvSpPr>
        <xdr:cNvPr id="165" name="n_2aveValue【橋りょう・トンネル】&#10;有形固定資産減価償却率"/>
        <xdr:cNvSpPr txBox="1"/>
      </xdr:nvSpPr>
      <xdr:spPr>
        <a:xfrm>
          <a:off x="2705744" y="970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170197</xdr:rowOff>
    </xdr:from>
    <xdr:ext cx="405111" cy="259045"/>
    <xdr:sp macro="" textlink="">
      <xdr:nvSpPr>
        <xdr:cNvPr id="166" name="n_3aveValue【橋りょう・トンネル】&#10;有形固定資産減価償却率"/>
        <xdr:cNvSpPr txBox="1"/>
      </xdr:nvSpPr>
      <xdr:spPr>
        <a:xfrm>
          <a:off x="1816744" y="977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81932</xdr:rowOff>
    </xdr:from>
    <xdr:ext cx="405111" cy="259045"/>
    <xdr:sp macro="" textlink="">
      <xdr:nvSpPr>
        <xdr:cNvPr id="167" name="n_1mainValue【橋りょう・トンネル】&#10;有形固定資産減価償却率"/>
        <xdr:cNvSpPr txBox="1"/>
      </xdr:nvSpPr>
      <xdr:spPr>
        <a:xfrm>
          <a:off x="3582044" y="1019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93362</xdr:rowOff>
    </xdr:from>
    <xdr:ext cx="405111" cy="259045"/>
    <xdr:sp macro="" textlink="">
      <xdr:nvSpPr>
        <xdr:cNvPr id="168" name="n_2mainValue【橋りょう・トンネル】&#10;有形固定資産減価償却率"/>
        <xdr:cNvSpPr txBox="1"/>
      </xdr:nvSpPr>
      <xdr:spPr>
        <a:xfrm>
          <a:off x="2705744" y="1020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9" name="正方形/長方形 16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0" name="正方形/長方形 16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1" name="正方形/長方形 17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2" name="正方形/長方形 17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3" name="正方形/長方形 17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4" name="正方形/長方形 17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5" name="正方形/長方形 17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6" name="正方形/長方形 17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7" name="テキスト ボックス 17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8" name="直線コネクタ 17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79" name="直線コネクタ 178"/>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0" name="テキスト ボックス 179"/>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1" name="直線コネクタ 180"/>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82" name="テキスト ボックス 181"/>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83" name="直線コネクタ 182"/>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84" name="テキスト ボックス 183"/>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85" name="直線コネクタ 184"/>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86" name="テキスト ボックス 185"/>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7" name="直線コネクタ 18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88" name="テキスト ボックス 187"/>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78474</xdr:rowOff>
    </xdr:from>
    <xdr:to>
      <xdr:col>54</xdr:col>
      <xdr:colOff>189865</xdr:colOff>
      <xdr:row>63</xdr:row>
      <xdr:rowOff>167522</xdr:rowOff>
    </xdr:to>
    <xdr:cxnSp macro="">
      <xdr:nvCxnSpPr>
        <xdr:cNvPr id="190" name="直線コネクタ 189"/>
        <xdr:cNvCxnSpPr/>
      </xdr:nvCxnSpPr>
      <xdr:spPr>
        <a:xfrm flipV="1">
          <a:off x="10476865" y="9851124"/>
          <a:ext cx="0" cy="1117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171349</xdr:rowOff>
    </xdr:from>
    <xdr:ext cx="378565" cy="259045"/>
    <xdr:sp macro="" textlink="">
      <xdr:nvSpPr>
        <xdr:cNvPr id="191" name="【橋りょう・トンネル】&#10;一人当たり有形固定資産（償却資産）額最小値テキスト"/>
        <xdr:cNvSpPr txBox="1"/>
      </xdr:nvSpPr>
      <xdr:spPr>
        <a:xfrm>
          <a:off x="10515600" y="109726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167522</xdr:rowOff>
    </xdr:from>
    <xdr:to>
      <xdr:col>55</xdr:col>
      <xdr:colOff>88900</xdr:colOff>
      <xdr:row>63</xdr:row>
      <xdr:rowOff>167522</xdr:rowOff>
    </xdr:to>
    <xdr:cxnSp macro="">
      <xdr:nvCxnSpPr>
        <xdr:cNvPr id="192" name="直線コネクタ 191"/>
        <xdr:cNvCxnSpPr/>
      </xdr:nvCxnSpPr>
      <xdr:spPr>
        <a:xfrm>
          <a:off x="10388600" y="1096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25151</xdr:rowOff>
    </xdr:from>
    <xdr:ext cx="599010" cy="259045"/>
    <xdr:sp macro="" textlink="">
      <xdr:nvSpPr>
        <xdr:cNvPr id="193" name="【橋りょう・トンネル】&#10;一人当たり有形固定資産（償却資産）額最大値テキスト"/>
        <xdr:cNvSpPr txBox="1"/>
      </xdr:nvSpPr>
      <xdr:spPr>
        <a:xfrm>
          <a:off x="10515600" y="9626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78474</xdr:rowOff>
    </xdr:from>
    <xdr:to>
      <xdr:col>55</xdr:col>
      <xdr:colOff>88900</xdr:colOff>
      <xdr:row>57</xdr:row>
      <xdr:rowOff>78474</xdr:rowOff>
    </xdr:to>
    <xdr:cxnSp macro="">
      <xdr:nvCxnSpPr>
        <xdr:cNvPr id="194" name="直線コネクタ 193"/>
        <xdr:cNvCxnSpPr/>
      </xdr:nvCxnSpPr>
      <xdr:spPr>
        <a:xfrm>
          <a:off x="10388600" y="985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21435</xdr:rowOff>
    </xdr:from>
    <xdr:ext cx="534377" cy="259045"/>
    <xdr:sp macro="" textlink="">
      <xdr:nvSpPr>
        <xdr:cNvPr id="195" name="【橋りょう・トンネル】&#10;一人当たり有形固定資産（償却資産）額平均値テキスト"/>
        <xdr:cNvSpPr txBox="1"/>
      </xdr:nvSpPr>
      <xdr:spPr>
        <a:xfrm>
          <a:off x="10515600" y="104798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43008</xdr:rowOff>
    </xdr:from>
    <xdr:to>
      <xdr:col>55</xdr:col>
      <xdr:colOff>50800</xdr:colOff>
      <xdr:row>61</xdr:row>
      <xdr:rowOff>144608</xdr:rowOff>
    </xdr:to>
    <xdr:sp macro="" textlink="">
      <xdr:nvSpPr>
        <xdr:cNvPr id="196" name="フローチャート: 判断 195"/>
        <xdr:cNvSpPr/>
      </xdr:nvSpPr>
      <xdr:spPr>
        <a:xfrm>
          <a:off x="10426700" y="1050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49656</xdr:rowOff>
    </xdr:from>
    <xdr:to>
      <xdr:col>50</xdr:col>
      <xdr:colOff>165100</xdr:colOff>
      <xdr:row>61</xdr:row>
      <xdr:rowOff>151256</xdr:rowOff>
    </xdr:to>
    <xdr:sp macro="" textlink="">
      <xdr:nvSpPr>
        <xdr:cNvPr id="197" name="フローチャート: 判断 196"/>
        <xdr:cNvSpPr/>
      </xdr:nvSpPr>
      <xdr:spPr>
        <a:xfrm>
          <a:off x="9588500" y="1050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38523</xdr:rowOff>
    </xdr:from>
    <xdr:to>
      <xdr:col>46</xdr:col>
      <xdr:colOff>38100</xdr:colOff>
      <xdr:row>61</xdr:row>
      <xdr:rowOff>140123</xdr:rowOff>
    </xdr:to>
    <xdr:sp macro="" textlink="">
      <xdr:nvSpPr>
        <xdr:cNvPr id="198" name="フローチャート: 判断 197"/>
        <xdr:cNvSpPr/>
      </xdr:nvSpPr>
      <xdr:spPr>
        <a:xfrm>
          <a:off x="8699500" y="10496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20843</xdr:rowOff>
    </xdr:from>
    <xdr:to>
      <xdr:col>41</xdr:col>
      <xdr:colOff>101600</xdr:colOff>
      <xdr:row>61</xdr:row>
      <xdr:rowOff>122443</xdr:rowOff>
    </xdr:to>
    <xdr:sp macro="" textlink="">
      <xdr:nvSpPr>
        <xdr:cNvPr id="199" name="フローチャート: 判断 198"/>
        <xdr:cNvSpPr/>
      </xdr:nvSpPr>
      <xdr:spPr>
        <a:xfrm>
          <a:off x="7810500" y="1047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0" name="テキスト ボックス 19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1" name="テキスト ボックス 20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2" name="テキスト ボックス 20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3" name="テキスト ボックス 20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4" name="テキスト ボックス 20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8718</xdr:rowOff>
    </xdr:from>
    <xdr:to>
      <xdr:col>50</xdr:col>
      <xdr:colOff>165100</xdr:colOff>
      <xdr:row>60</xdr:row>
      <xdr:rowOff>110318</xdr:rowOff>
    </xdr:to>
    <xdr:sp macro="" textlink="">
      <xdr:nvSpPr>
        <xdr:cNvPr id="205" name="楕円 204"/>
        <xdr:cNvSpPr/>
      </xdr:nvSpPr>
      <xdr:spPr>
        <a:xfrm>
          <a:off x="9588500" y="10295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29183</xdr:rowOff>
    </xdr:from>
    <xdr:to>
      <xdr:col>46</xdr:col>
      <xdr:colOff>38100</xdr:colOff>
      <xdr:row>60</xdr:row>
      <xdr:rowOff>130783</xdr:rowOff>
    </xdr:to>
    <xdr:sp macro="" textlink="">
      <xdr:nvSpPr>
        <xdr:cNvPr id="206" name="楕円 205"/>
        <xdr:cNvSpPr/>
      </xdr:nvSpPr>
      <xdr:spPr>
        <a:xfrm>
          <a:off x="8699500" y="10316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59518</xdr:rowOff>
    </xdr:from>
    <xdr:to>
      <xdr:col>50</xdr:col>
      <xdr:colOff>114300</xdr:colOff>
      <xdr:row>60</xdr:row>
      <xdr:rowOff>79983</xdr:rowOff>
    </xdr:to>
    <xdr:cxnSp macro="">
      <xdr:nvCxnSpPr>
        <xdr:cNvPr id="207" name="直線コネクタ 206"/>
        <xdr:cNvCxnSpPr/>
      </xdr:nvCxnSpPr>
      <xdr:spPr>
        <a:xfrm flipV="1">
          <a:off x="8750300" y="10346518"/>
          <a:ext cx="889000" cy="20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142383</xdr:rowOff>
    </xdr:from>
    <xdr:ext cx="534377" cy="259045"/>
    <xdr:sp macro="" textlink="">
      <xdr:nvSpPr>
        <xdr:cNvPr id="208" name="n_1aveValue【橋りょう・トンネル】&#10;一人当たり有形固定資産（償却資産）額"/>
        <xdr:cNvSpPr txBox="1"/>
      </xdr:nvSpPr>
      <xdr:spPr>
        <a:xfrm>
          <a:off x="9359411" y="1060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131250</xdr:rowOff>
    </xdr:from>
    <xdr:ext cx="534377" cy="259045"/>
    <xdr:sp macro="" textlink="">
      <xdr:nvSpPr>
        <xdr:cNvPr id="209" name="n_2aveValue【橋りょう・トンネル】&#10;一人当たり有形固定資産（償却資産）額"/>
        <xdr:cNvSpPr txBox="1"/>
      </xdr:nvSpPr>
      <xdr:spPr>
        <a:xfrm>
          <a:off x="8483111" y="1058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59</xdr:row>
      <xdr:rowOff>138970</xdr:rowOff>
    </xdr:from>
    <xdr:ext cx="534377" cy="259045"/>
    <xdr:sp macro="" textlink="">
      <xdr:nvSpPr>
        <xdr:cNvPr id="210" name="n_3aveValue【橋りょう・トンネル】&#10;一人当たり有形固定資産（償却資産）額"/>
        <xdr:cNvSpPr txBox="1"/>
      </xdr:nvSpPr>
      <xdr:spPr>
        <a:xfrm>
          <a:off x="7594111" y="10254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126845</xdr:rowOff>
    </xdr:from>
    <xdr:ext cx="599010" cy="259045"/>
    <xdr:sp macro="" textlink="">
      <xdr:nvSpPr>
        <xdr:cNvPr id="211" name="n_1mainValue【橋りょう・トンネル】&#10;一人当たり有形固定資産（償却資産）額"/>
        <xdr:cNvSpPr txBox="1"/>
      </xdr:nvSpPr>
      <xdr:spPr>
        <a:xfrm>
          <a:off x="9327095" y="10070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58</xdr:row>
      <xdr:rowOff>147310</xdr:rowOff>
    </xdr:from>
    <xdr:ext cx="599010" cy="259045"/>
    <xdr:sp macro="" textlink="">
      <xdr:nvSpPr>
        <xdr:cNvPr id="212" name="n_2mainValue【橋りょう・トンネル】&#10;一人当たり有形固定資産（償却資産）額"/>
        <xdr:cNvSpPr txBox="1"/>
      </xdr:nvSpPr>
      <xdr:spPr>
        <a:xfrm>
          <a:off x="8450795" y="10091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3" name="正方形/長方形 21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4" name="正方形/長方形 21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5" name="正方形/長方形 21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6" name="正方形/長方形 21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7" name="正方形/長方形 21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8" name="正方形/長方形 21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9" name="正方形/長方形 21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0" name="正方形/長方形 21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1" name="テキスト ボックス 22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2" name="直線コネクタ 22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23" name="テキスト ボックス 222"/>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24" name="直線コネクタ 22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25" name="テキスト ボックス 224"/>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26" name="直線コネクタ 22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27" name="テキスト ボックス 22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8" name="直線コネクタ 22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9" name="テキスト ボックス 22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0" name="直線コネクタ 22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31" name="テキスト ボックス 23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32" name="直線コネクタ 23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33" name="テキスト ボックス 232"/>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4" name="直線コネクタ 23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35" name="テキスト ボックス 234"/>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91439</xdr:rowOff>
    </xdr:to>
    <xdr:cxnSp macro="">
      <xdr:nvCxnSpPr>
        <xdr:cNvPr id="237" name="直線コネクタ 236"/>
        <xdr:cNvCxnSpPr/>
      </xdr:nvCxnSpPr>
      <xdr:spPr>
        <a:xfrm flipV="1">
          <a:off x="4634865" y="13346430"/>
          <a:ext cx="0" cy="1489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95266</xdr:rowOff>
    </xdr:from>
    <xdr:ext cx="405111" cy="259045"/>
    <xdr:sp macro="" textlink="">
      <xdr:nvSpPr>
        <xdr:cNvPr id="238" name="【公営住宅】&#10;有形固定資産減価償却率最小値テキスト"/>
        <xdr:cNvSpPr txBox="1"/>
      </xdr:nvSpPr>
      <xdr:spPr>
        <a:xfrm>
          <a:off x="4673600" y="1483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91439</xdr:rowOff>
    </xdr:from>
    <xdr:to>
      <xdr:col>24</xdr:col>
      <xdr:colOff>152400</xdr:colOff>
      <xdr:row>86</xdr:row>
      <xdr:rowOff>91439</xdr:rowOff>
    </xdr:to>
    <xdr:cxnSp macro="">
      <xdr:nvCxnSpPr>
        <xdr:cNvPr id="239" name="直線コネクタ 238"/>
        <xdr:cNvCxnSpPr/>
      </xdr:nvCxnSpPr>
      <xdr:spPr>
        <a:xfrm>
          <a:off x="4546600" y="1483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40" name="【公営住宅】&#10;有形固定資産減価償却率最大値テキスト"/>
        <xdr:cNvSpPr txBox="1"/>
      </xdr:nvSpPr>
      <xdr:spPr>
        <a:xfrm>
          <a:off x="4673600" y="1312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41" name="直線コネクタ 240"/>
        <xdr:cNvCxnSpPr/>
      </xdr:nvCxnSpPr>
      <xdr:spPr>
        <a:xfrm>
          <a:off x="4546600" y="1334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129557</xdr:rowOff>
    </xdr:from>
    <xdr:ext cx="405111" cy="259045"/>
    <xdr:sp macro="" textlink="">
      <xdr:nvSpPr>
        <xdr:cNvPr id="242" name="【公営住宅】&#10;有形固定資産減価償却率平均値テキスト"/>
        <xdr:cNvSpPr txBox="1"/>
      </xdr:nvSpPr>
      <xdr:spPr>
        <a:xfrm>
          <a:off x="4673600" y="13845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151130</xdr:rowOff>
    </xdr:from>
    <xdr:to>
      <xdr:col>24</xdr:col>
      <xdr:colOff>114300</xdr:colOff>
      <xdr:row>81</xdr:row>
      <xdr:rowOff>81280</xdr:rowOff>
    </xdr:to>
    <xdr:sp macro="" textlink="">
      <xdr:nvSpPr>
        <xdr:cNvPr id="243" name="フローチャート: 判断 242"/>
        <xdr:cNvSpPr/>
      </xdr:nvSpPr>
      <xdr:spPr>
        <a:xfrm>
          <a:off x="4584700" y="1386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67311</xdr:rowOff>
    </xdr:from>
    <xdr:to>
      <xdr:col>20</xdr:col>
      <xdr:colOff>38100</xdr:colOff>
      <xdr:row>81</xdr:row>
      <xdr:rowOff>168911</xdr:rowOff>
    </xdr:to>
    <xdr:sp macro="" textlink="">
      <xdr:nvSpPr>
        <xdr:cNvPr id="244" name="フローチャート: 判断 243"/>
        <xdr:cNvSpPr/>
      </xdr:nvSpPr>
      <xdr:spPr>
        <a:xfrm>
          <a:off x="3746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45" name="フローチャート: 判断 244"/>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139700</xdr:rowOff>
    </xdr:from>
    <xdr:to>
      <xdr:col>10</xdr:col>
      <xdr:colOff>165100</xdr:colOff>
      <xdr:row>82</xdr:row>
      <xdr:rowOff>69850</xdr:rowOff>
    </xdr:to>
    <xdr:sp macro="" textlink="">
      <xdr:nvSpPr>
        <xdr:cNvPr id="246" name="フローチャート: 判断 245"/>
        <xdr:cNvSpPr/>
      </xdr:nvSpPr>
      <xdr:spPr>
        <a:xfrm>
          <a:off x="1968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7" name="テキスト ボックス 24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8" name="テキスト ボックス 24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9" name="テキスト ボックス 24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0" name="テキスト ボックス 24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1" name="テキスト ボックス 25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10161</xdr:rowOff>
    </xdr:from>
    <xdr:to>
      <xdr:col>20</xdr:col>
      <xdr:colOff>38100</xdr:colOff>
      <xdr:row>80</xdr:row>
      <xdr:rowOff>111761</xdr:rowOff>
    </xdr:to>
    <xdr:sp macro="" textlink="">
      <xdr:nvSpPr>
        <xdr:cNvPr id="252" name="楕円 251"/>
        <xdr:cNvSpPr/>
      </xdr:nvSpPr>
      <xdr:spPr>
        <a:xfrm>
          <a:off x="3746500" y="1372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29211</xdr:rowOff>
    </xdr:from>
    <xdr:to>
      <xdr:col>15</xdr:col>
      <xdr:colOff>101600</xdr:colOff>
      <xdr:row>81</xdr:row>
      <xdr:rowOff>130811</xdr:rowOff>
    </xdr:to>
    <xdr:sp macro="" textlink="">
      <xdr:nvSpPr>
        <xdr:cNvPr id="253" name="楕円 252"/>
        <xdr:cNvSpPr/>
      </xdr:nvSpPr>
      <xdr:spPr>
        <a:xfrm>
          <a:off x="2857500" y="1391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60961</xdr:rowOff>
    </xdr:from>
    <xdr:to>
      <xdr:col>19</xdr:col>
      <xdr:colOff>177800</xdr:colOff>
      <xdr:row>81</xdr:row>
      <xdr:rowOff>80011</xdr:rowOff>
    </xdr:to>
    <xdr:cxnSp macro="">
      <xdr:nvCxnSpPr>
        <xdr:cNvPr id="254" name="直線コネクタ 253"/>
        <xdr:cNvCxnSpPr/>
      </xdr:nvCxnSpPr>
      <xdr:spPr>
        <a:xfrm flipV="1">
          <a:off x="2908300" y="13776961"/>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160038</xdr:rowOff>
    </xdr:from>
    <xdr:ext cx="405111" cy="259045"/>
    <xdr:sp macro="" textlink="">
      <xdr:nvSpPr>
        <xdr:cNvPr id="255" name="n_1aveValue【公営住宅】&#10;有形固定資産減価償却率"/>
        <xdr:cNvSpPr txBox="1"/>
      </xdr:nvSpPr>
      <xdr:spPr>
        <a:xfrm>
          <a:off x="35820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256" name="n_2aveValue【公営住宅】&#10;有形固定資産減価償却率"/>
        <xdr:cNvSpPr txBox="1"/>
      </xdr:nvSpPr>
      <xdr:spPr>
        <a:xfrm>
          <a:off x="2705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86377</xdr:rowOff>
    </xdr:from>
    <xdr:ext cx="405111" cy="259045"/>
    <xdr:sp macro="" textlink="">
      <xdr:nvSpPr>
        <xdr:cNvPr id="257" name="n_3aveValue【公営住宅】&#10;有形固定資産減価償却率"/>
        <xdr:cNvSpPr txBox="1"/>
      </xdr:nvSpPr>
      <xdr:spPr>
        <a:xfrm>
          <a:off x="1816744"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128288</xdr:rowOff>
    </xdr:from>
    <xdr:ext cx="405111" cy="259045"/>
    <xdr:sp macro="" textlink="">
      <xdr:nvSpPr>
        <xdr:cNvPr id="258" name="n_1mainValue【公営住宅】&#10;有形固定資産減価償却率"/>
        <xdr:cNvSpPr txBox="1"/>
      </xdr:nvSpPr>
      <xdr:spPr>
        <a:xfrm>
          <a:off x="3582044" y="1350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147338</xdr:rowOff>
    </xdr:from>
    <xdr:ext cx="405111" cy="259045"/>
    <xdr:sp macro="" textlink="">
      <xdr:nvSpPr>
        <xdr:cNvPr id="259" name="n_2mainValue【公営住宅】&#10;有形固定資産減価償却率"/>
        <xdr:cNvSpPr txBox="1"/>
      </xdr:nvSpPr>
      <xdr:spPr>
        <a:xfrm>
          <a:off x="2705744" y="13691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0" name="正方形/長方形 25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1" name="正方形/長方形 26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2" name="正方形/長方形 26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3" name="正方形/長方形 26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4" name="正方形/長方形 26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5" name="正方形/長方形 26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6" name="正方形/長方形 26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7" name="正方形/長方形 26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8" name="テキスト ボックス 26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9" name="直線コネクタ 26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70" name="直線コネクタ 26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71" name="テキスト ボックス 27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72" name="直線コネクタ 27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73" name="テキスト ボックス 27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74" name="直線コネクタ 27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75" name="テキスト ボックス 27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76" name="直線コネクタ 27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77" name="テキスト ボックス 27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78" name="直線コネクタ 27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79" name="テキスト ボックス 27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0" name="直線コネクタ 27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1" name="テキスト ボックス 28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48768</xdr:rowOff>
    </xdr:from>
    <xdr:to>
      <xdr:col>54</xdr:col>
      <xdr:colOff>189865</xdr:colOff>
      <xdr:row>86</xdr:row>
      <xdr:rowOff>110489</xdr:rowOff>
    </xdr:to>
    <xdr:cxnSp macro="">
      <xdr:nvCxnSpPr>
        <xdr:cNvPr id="283" name="直線コネクタ 282"/>
        <xdr:cNvCxnSpPr/>
      </xdr:nvCxnSpPr>
      <xdr:spPr>
        <a:xfrm flipV="1">
          <a:off x="10476865" y="13421868"/>
          <a:ext cx="0" cy="1433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284" name="【公営住宅】&#10;一人当たり面積最小値テキスト"/>
        <xdr:cNvSpPr txBox="1"/>
      </xdr:nvSpPr>
      <xdr:spPr>
        <a:xfrm>
          <a:off x="10515600"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285" name="直線コネクタ 284"/>
        <xdr:cNvCxnSpPr/>
      </xdr:nvCxnSpPr>
      <xdr:spPr>
        <a:xfrm>
          <a:off x="10388600" y="1485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166895</xdr:rowOff>
    </xdr:from>
    <xdr:ext cx="469744" cy="259045"/>
    <xdr:sp macro="" textlink="">
      <xdr:nvSpPr>
        <xdr:cNvPr id="286" name="【公営住宅】&#10;一人当たり面積最大値テキスト"/>
        <xdr:cNvSpPr txBox="1"/>
      </xdr:nvSpPr>
      <xdr:spPr>
        <a:xfrm>
          <a:off x="10515600" y="13197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48768</xdr:rowOff>
    </xdr:from>
    <xdr:to>
      <xdr:col>55</xdr:col>
      <xdr:colOff>88900</xdr:colOff>
      <xdr:row>78</xdr:row>
      <xdr:rowOff>48768</xdr:rowOff>
    </xdr:to>
    <xdr:cxnSp macro="">
      <xdr:nvCxnSpPr>
        <xdr:cNvPr id="287" name="直線コネクタ 286"/>
        <xdr:cNvCxnSpPr/>
      </xdr:nvCxnSpPr>
      <xdr:spPr>
        <a:xfrm>
          <a:off x="10388600" y="1342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21353</xdr:rowOff>
    </xdr:from>
    <xdr:ext cx="469744" cy="259045"/>
    <xdr:sp macro="" textlink="">
      <xdr:nvSpPr>
        <xdr:cNvPr id="288" name="【公営住宅】&#10;一人当たり面積平均値テキスト"/>
        <xdr:cNvSpPr txBox="1"/>
      </xdr:nvSpPr>
      <xdr:spPr>
        <a:xfrm>
          <a:off x="10515600" y="142517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42926</xdr:rowOff>
    </xdr:from>
    <xdr:to>
      <xdr:col>55</xdr:col>
      <xdr:colOff>50800</xdr:colOff>
      <xdr:row>83</xdr:row>
      <xdr:rowOff>144526</xdr:rowOff>
    </xdr:to>
    <xdr:sp macro="" textlink="">
      <xdr:nvSpPr>
        <xdr:cNvPr id="289" name="フローチャート: 判断 288"/>
        <xdr:cNvSpPr/>
      </xdr:nvSpPr>
      <xdr:spPr>
        <a:xfrm>
          <a:off x="10426700" y="14273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7113</xdr:rowOff>
    </xdr:from>
    <xdr:to>
      <xdr:col>50</xdr:col>
      <xdr:colOff>165100</xdr:colOff>
      <xdr:row>83</xdr:row>
      <xdr:rowOff>108713</xdr:rowOff>
    </xdr:to>
    <xdr:sp macro="" textlink="">
      <xdr:nvSpPr>
        <xdr:cNvPr id="290" name="フローチャート: 判断 289"/>
        <xdr:cNvSpPr/>
      </xdr:nvSpPr>
      <xdr:spPr>
        <a:xfrm>
          <a:off x="9588500" y="1423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55880</xdr:rowOff>
    </xdr:from>
    <xdr:to>
      <xdr:col>46</xdr:col>
      <xdr:colOff>38100</xdr:colOff>
      <xdr:row>83</xdr:row>
      <xdr:rowOff>157480</xdr:rowOff>
    </xdr:to>
    <xdr:sp macro="" textlink="">
      <xdr:nvSpPr>
        <xdr:cNvPr id="291" name="フローチャート: 判断 290"/>
        <xdr:cNvSpPr/>
      </xdr:nvSpPr>
      <xdr:spPr>
        <a:xfrm>
          <a:off x="8699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68072</xdr:rowOff>
    </xdr:from>
    <xdr:to>
      <xdr:col>41</xdr:col>
      <xdr:colOff>101600</xdr:colOff>
      <xdr:row>83</xdr:row>
      <xdr:rowOff>169672</xdr:rowOff>
    </xdr:to>
    <xdr:sp macro="" textlink="">
      <xdr:nvSpPr>
        <xdr:cNvPr id="292" name="フローチャート: 判断 291"/>
        <xdr:cNvSpPr/>
      </xdr:nvSpPr>
      <xdr:spPr>
        <a:xfrm>
          <a:off x="7810500" y="1429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3" name="テキスト ボックス 29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4" name="テキスト ボックス 29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5" name="テキスト ボックス 29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6" name="テキスト ボックス 29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7" name="テキスト ボックス 29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81787</xdr:rowOff>
    </xdr:from>
    <xdr:to>
      <xdr:col>50</xdr:col>
      <xdr:colOff>165100</xdr:colOff>
      <xdr:row>84</xdr:row>
      <xdr:rowOff>11937</xdr:rowOff>
    </xdr:to>
    <xdr:sp macro="" textlink="">
      <xdr:nvSpPr>
        <xdr:cNvPr id="298" name="楕円 297"/>
        <xdr:cNvSpPr/>
      </xdr:nvSpPr>
      <xdr:spPr>
        <a:xfrm>
          <a:off x="9588500" y="14312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90170</xdr:rowOff>
    </xdr:from>
    <xdr:to>
      <xdr:col>46</xdr:col>
      <xdr:colOff>38100</xdr:colOff>
      <xdr:row>85</xdr:row>
      <xdr:rowOff>20320</xdr:rowOff>
    </xdr:to>
    <xdr:sp macro="" textlink="">
      <xdr:nvSpPr>
        <xdr:cNvPr id="299" name="楕円 298"/>
        <xdr:cNvSpPr/>
      </xdr:nvSpPr>
      <xdr:spPr>
        <a:xfrm>
          <a:off x="8699500" y="1449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132587</xdr:rowOff>
    </xdr:from>
    <xdr:to>
      <xdr:col>50</xdr:col>
      <xdr:colOff>114300</xdr:colOff>
      <xdr:row>84</xdr:row>
      <xdr:rowOff>140970</xdr:rowOff>
    </xdr:to>
    <xdr:cxnSp macro="">
      <xdr:nvCxnSpPr>
        <xdr:cNvPr id="300" name="直線コネクタ 299"/>
        <xdr:cNvCxnSpPr/>
      </xdr:nvCxnSpPr>
      <xdr:spPr>
        <a:xfrm flipV="1">
          <a:off x="8750300" y="14362937"/>
          <a:ext cx="889000" cy="179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125240</xdr:rowOff>
    </xdr:from>
    <xdr:ext cx="469744" cy="259045"/>
    <xdr:sp macro="" textlink="">
      <xdr:nvSpPr>
        <xdr:cNvPr id="301" name="n_1aveValue【公営住宅】&#10;一人当たり面積"/>
        <xdr:cNvSpPr txBox="1"/>
      </xdr:nvSpPr>
      <xdr:spPr>
        <a:xfrm>
          <a:off x="9391727" y="14012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2557</xdr:rowOff>
    </xdr:from>
    <xdr:ext cx="469744" cy="259045"/>
    <xdr:sp macro="" textlink="">
      <xdr:nvSpPr>
        <xdr:cNvPr id="302" name="n_2aveValue【公営住宅】&#10;一人当たり面積"/>
        <xdr:cNvSpPr txBox="1"/>
      </xdr:nvSpPr>
      <xdr:spPr>
        <a:xfrm>
          <a:off x="85154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14749</xdr:rowOff>
    </xdr:from>
    <xdr:ext cx="469744" cy="259045"/>
    <xdr:sp macro="" textlink="">
      <xdr:nvSpPr>
        <xdr:cNvPr id="303" name="n_3aveValue【公営住宅】&#10;一人当たり面積"/>
        <xdr:cNvSpPr txBox="1"/>
      </xdr:nvSpPr>
      <xdr:spPr>
        <a:xfrm>
          <a:off x="7626427" y="14073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3064</xdr:rowOff>
    </xdr:from>
    <xdr:ext cx="469744" cy="259045"/>
    <xdr:sp macro="" textlink="">
      <xdr:nvSpPr>
        <xdr:cNvPr id="304" name="n_1mainValue【公営住宅】&#10;一人当たり面積"/>
        <xdr:cNvSpPr txBox="1"/>
      </xdr:nvSpPr>
      <xdr:spPr>
        <a:xfrm>
          <a:off x="9391727" y="14404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11447</xdr:rowOff>
    </xdr:from>
    <xdr:ext cx="469744" cy="259045"/>
    <xdr:sp macro="" textlink="">
      <xdr:nvSpPr>
        <xdr:cNvPr id="305" name="n_2mainValue【公営住宅】&#10;一人当たり面積"/>
        <xdr:cNvSpPr txBox="1"/>
      </xdr:nvSpPr>
      <xdr:spPr>
        <a:xfrm>
          <a:off x="8515427"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06" name="正方形/長方形 30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7" name="正方形/長方形 30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8" name="正方形/長方形 30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9" name="正方形/長方形 30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10" name="正方形/長方形 30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11" name="正方形/長方形 31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12" name="正方形/長方形 31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13" name="正方形/長方形 31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14" name="正方形/長方形 31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15" name="正方形/長方形 31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16" name="正方形/長方形 31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17" name="正方形/長方形 31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18" name="正方形/長方形 31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19" name="正方形/長方形 31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0" name="正方形/長方形 31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1" name="正方形/長方形 32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22" name="正方形/長方形 32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23" name="正方形/長方形 32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24" name="正方形/長方形 32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25" name="正方形/長方形 32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26" name="正方形/長方形 32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27" name="正方形/長方形 32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28" name="正方形/長方形 32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29" name="正方形/長方形 328"/>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30" name="正方形/長方形 32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31" name="正方形/長方形 33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32" name="正方形/長方形 33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33" name="正方形/長方形 33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34" name="正方形/長方形 33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35" name="正方形/長方形 33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36" name="正方形/長方形 33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37" name="正方形/長方形 336"/>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38" name="正方形/長方形 33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39" name="正方形/長方形 33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40" name="正方形/長方形 33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41" name="正方形/長方形 34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42" name="正方形/長方形 34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43" name="正方形/長方形 34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44" name="正方形/長方形 34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45" name="正方形/長方形 34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46" name="テキスト ボックス 34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47" name="直線コネクタ 34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348" name="テキスト ボックス 347"/>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49" name="直線コネクタ 348"/>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350" name="テキスト ボックス 349"/>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51" name="直線コネクタ 350"/>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52" name="テキスト ボックス 351"/>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53" name="直線コネクタ 352"/>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54" name="テキスト ボックス 353"/>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55" name="直線コネクタ 354"/>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56" name="テキスト ボックス 355"/>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57" name="直線コネクタ 356"/>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358" name="テキスト ボックス 357"/>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59" name="直線コネクタ 35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360" name="テキスト ボックス 35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6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49530</xdr:rowOff>
    </xdr:from>
    <xdr:to>
      <xdr:col>85</xdr:col>
      <xdr:colOff>126364</xdr:colOff>
      <xdr:row>64</xdr:row>
      <xdr:rowOff>91440</xdr:rowOff>
    </xdr:to>
    <xdr:cxnSp macro="">
      <xdr:nvCxnSpPr>
        <xdr:cNvPr id="362" name="直線コネクタ 361"/>
        <xdr:cNvCxnSpPr/>
      </xdr:nvCxnSpPr>
      <xdr:spPr>
        <a:xfrm flipV="1">
          <a:off x="16318864" y="947928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95267</xdr:rowOff>
    </xdr:from>
    <xdr:ext cx="405111" cy="259045"/>
    <xdr:sp macro="" textlink="">
      <xdr:nvSpPr>
        <xdr:cNvPr id="363" name="【学校施設】&#10;有形固定資産減価償却率最小値テキスト"/>
        <xdr:cNvSpPr txBox="1"/>
      </xdr:nvSpPr>
      <xdr:spPr>
        <a:xfrm>
          <a:off x="16357600" y="1106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91440</xdr:rowOff>
    </xdr:from>
    <xdr:to>
      <xdr:col>86</xdr:col>
      <xdr:colOff>25400</xdr:colOff>
      <xdr:row>64</xdr:row>
      <xdr:rowOff>91440</xdr:rowOff>
    </xdr:to>
    <xdr:cxnSp macro="">
      <xdr:nvCxnSpPr>
        <xdr:cNvPr id="364" name="直線コネクタ 363"/>
        <xdr:cNvCxnSpPr/>
      </xdr:nvCxnSpPr>
      <xdr:spPr>
        <a:xfrm>
          <a:off x="16230600" y="110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167657</xdr:rowOff>
    </xdr:from>
    <xdr:ext cx="405111" cy="259045"/>
    <xdr:sp macro="" textlink="">
      <xdr:nvSpPr>
        <xdr:cNvPr id="365" name="【学校施設】&#10;有形固定資産減価償却率最大値テキスト"/>
        <xdr:cNvSpPr txBox="1"/>
      </xdr:nvSpPr>
      <xdr:spPr>
        <a:xfrm>
          <a:off x="16357600" y="925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49530</xdr:rowOff>
    </xdr:from>
    <xdr:to>
      <xdr:col>86</xdr:col>
      <xdr:colOff>25400</xdr:colOff>
      <xdr:row>55</xdr:row>
      <xdr:rowOff>49530</xdr:rowOff>
    </xdr:to>
    <xdr:cxnSp macro="">
      <xdr:nvCxnSpPr>
        <xdr:cNvPr id="366" name="直線コネクタ 365"/>
        <xdr:cNvCxnSpPr/>
      </xdr:nvCxnSpPr>
      <xdr:spPr>
        <a:xfrm>
          <a:off x="16230600" y="947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106697</xdr:rowOff>
    </xdr:from>
    <xdr:ext cx="405111" cy="259045"/>
    <xdr:sp macro="" textlink="">
      <xdr:nvSpPr>
        <xdr:cNvPr id="367" name="【学校施設】&#10;有形固定資産減価償却率平均値テキスト"/>
        <xdr:cNvSpPr txBox="1"/>
      </xdr:nvSpPr>
      <xdr:spPr>
        <a:xfrm>
          <a:off x="16357600" y="10050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128270</xdr:rowOff>
    </xdr:from>
    <xdr:to>
      <xdr:col>85</xdr:col>
      <xdr:colOff>177800</xdr:colOff>
      <xdr:row>59</xdr:row>
      <xdr:rowOff>58420</xdr:rowOff>
    </xdr:to>
    <xdr:sp macro="" textlink="">
      <xdr:nvSpPr>
        <xdr:cNvPr id="368" name="フローチャート: 判断 367"/>
        <xdr:cNvSpPr/>
      </xdr:nvSpPr>
      <xdr:spPr>
        <a:xfrm>
          <a:off x="16268700" y="1007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139700</xdr:rowOff>
    </xdr:from>
    <xdr:to>
      <xdr:col>81</xdr:col>
      <xdr:colOff>101600</xdr:colOff>
      <xdr:row>59</xdr:row>
      <xdr:rowOff>69850</xdr:rowOff>
    </xdr:to>
    <xdr:sp macro="" textlink="">
      <xdr:nvSpPr>
        <xdr:cNvPr id="369" name="フローチャート: 判断 368"/>
        <xdr:cNvSpPr/>
      </xdr:nvSpPr>
      <xdr:spPr>
        <a:xfrm>
          <a:off x="154305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135890</xdr:rowOff>
    </xdr:from>
    <xdr:to>
      <xdr:col>76</xdr:col>
      <xdr:colOff>165100</xdr:colOff>
      <xdr:row>59</xdr:row>
      <xdr:rowOff>66040</xdr:rowOff>
    </xdr:to>
    <xdr:sp macro="" textlink="">
      <xdr:nvSpPr>
        <xdr:cNvPr id="370" name="フローチャート: 判断 369"/>
        <xdr:cNvSpPr/>
      </xdr:nvSpPr>
      <xdr:spPr>
        <a:xfrm>
          <a:off x="14541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109220</xdr:rowOff>
    </xdr:from>
    <xdr:to>
      <xdr:col>72</xdr:col>
      <xdr:colOff>38100</xdr:colOff>
      <xdr:row>59</xdr:row>
      <xdr:rowOff>39370</xdr:rowOff>
    </xdr:to>
    <xdr:sp macro="" textlink="">
      <xdr:nvSpPr>
        <xdr:cNvPr id="371" name="フローチャート: 判断 370"/>
        <xdr:cNvSpPr/>
      </xdr:nvSpPr>
      <xdr:spPr>
        <a:xfrm>
          <a:off x="136525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72" name="テキスト ボックス 37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73" name="テキスト ボックス 37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74" name="テキスト ボックス 37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75" name="テキスト ボックス 37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76" name="テキスト ボックス 37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151130</xdr:rowOff>
    </xdr:from>
    <xdr:to>
      <xdr:col>81</xdr:col>
      <xdr:colOff>101600</xdr:colOff>
      <xdr:row>60</xdr:row>
      <xdr:rowOff>81280</xdr:rowOff>
    </xdr:to>
    <xdr:sp macro="" textlink="">
      <xdr:nvSpPr>
        <xdr:cNvPr id="377" name="楕円 376"/>
        <xdr:cNvSpPr/>
      </xdr:nvSpPr>
      <xdr:spPr>
        <a:xfrm>
          <a:off x="15430500" y="1026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378" name="楕円 377"/>
        <xdr:cNvSpPr/>
      </xdr:nvSpPr>
      <xdr:spPr>
        <a:xfrm>
          <a:off x="14541500" y="1034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30480</xdr:rowOff>
    </xdr:from>
    <xdr:to>
      <xdr:col>81</xdr:col>
      <xdr:colOff>50800</xdr:colOff>
      <xdr:row>60</xdr:row>
      <xdr:rowOff>110490</xdr:rowOff>
    </xdr:to>
    <xdr:cxnSp macro="">
      <xdr:nvCxnSpPr>
        <xdr:cNvPr id="379" name="直線コネクタ 378"/>
        <xdr:cNvCxnSpPr/>
      </xdr:nvCxnSpPr>
      <xdr:spPr>
        <a:xfrm flipV="1">
          <a:off x="14592300" y="1031748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86377</xdr:rowOff>
    </xdr:from>
    <xdr:ext cx="405111" cy="259045"/>
    <xdr:sp macro="" textlink="">
      <xdr:nvSpPr>
        <xdr:cNvPr id="380" name="n_1aveValue【学校施設】&#10;有形固定資産減価償却率"/>
        <xdr:cNvSpPr txBox="1"/>
      </xdr:nvSpPr>
      <xdr:spPr>
        <a:xfrm>
          <a:off x="15266044" y="985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82567</xdr:rowOff>
    </xdr:from>
    <xdr:ext cx="405111" cy="259045"/>
    <xdr:sp macro="" textlink="">
      <xdr:nvSpPr>
        <xdr:cNvPr id="381" name="n_2aveValue【学校施設】&#10;有形固定資産減価償却率"/>
        <xdr:cNvSpPr txBox="1"/>
      </xdr:nvSpPr>
      <xdr:spPr>
        <a:xfrm>
          <a:off x="14389744" y="985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55897</xdr:rowOff>
    </xdr:from>
    <xdr:ext cx="405111" cy="259045"/>
    <xdr:sp macro="" textlink="">
      <xdr:nvSpPr>
        <xdr:cNvPr id="382" name="n_3aveValue【学校施設】&#10;有形固定資産減価償却率"/>
        <xdr:cNvSpPr txBox="1"/>
      </xdr:nvSpPr>
      <xdr:spPr>
        <a:xfrm>
          <a:off x="135007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72407</xdr:rowOff>
    </xdr:from>
    <xdr:ext cx="405111" cy="259045"/>
    <xdr:sp macro="" textlink="">
      <xdr:nvSpPr>
        <xdr:cNvPr id="383" name="n_1mainValue【学校施設】&#10;有形固定資産減価償却率"/>
        <xdr:cNvSpPr txBox="1"/>
      </xdr:nvSpPr>
      <xdr:spPr>
        <a:xfrm>
          <a:off x="15266044" y="1035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152417</xdr:rowOff>
    </xdr:from>
    <xdr:ext cx="405111" cy="259045"/>
    <xdr:sp macro="" textlink="">
      <xdr:nvSpPr>
        <xdr:cNvPr id="384" name="n_2mainValue【学校施設】&#10;有形固定資産減価償却率"/>
        <xdr:cNvSpPr txBox="1"/>
      </xdr:nvSpPr>
      <xdr:spPr>
        <a:xfrm>
          <a:off x="1438974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85" name="正方形/長方形 38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86" name="正方形/長方形 38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87" name="正方形/長方形 38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88" name="正方形/長方形 38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89" name="正方形/長方形 38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90" name="正方形/長方形 38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91" name="正方形/長方形 39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92" name="正方形/長方形 39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93" name="テキスト ボックス 39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94" name="直線コネクタ 39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395" name="テキスト ボックス 394"/>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396" name="直線コネクタ 39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397" name="テキスト ボックス 39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398" name="直線コネクタ 39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399" name="テキスト ボックス 39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00" name="直線コネクタ 39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01" name="テキスト ボックス 40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02" name="直線コネクタ 40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03" name="テキスト ボックス 40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04" name="直線コネクタ 40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05" name="テキスト ボックス 40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06" name="直線コネクタ 40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07" name="テキスト ボックス 40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0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72390</xdr:rowOff>
    </xdr:from>
    <xdr:to>
      <xdr:col>116</xdr:col>
      <xdr:colOff>62864</xdr:colOff>
      <xdr:row>64</xdr:row>
      <xdr:rowOff>100965</xdr:rowOff>
    </xdr:to>
    <xdr:cxnSp macro="">
      <xdr:nvCxnSpPr>
        <xdr:cNvPr id="409" name="直線コネクタ 408"/>
        <xdr:cNvCxnSpPr/>
      </xdr:nvCxnSpPr>
      <xdr:spPr>
        <a:xfrm flipV="1">
          <a:off x="22160864" y="9673590"/>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104792</xdr:rowOff>
    </xdr:from>
    <xdr:ext cx="469744" cy="259045"/>
    <xdr:sp macro="" textlink="">
      <xdr:nvSpPr>
        <xdr:cNvPr id="410" name="【学校施設】&#10;一人当たり面積最小値テキスト"/>
        <xdr:cNvSpPr txBox="1"/>
      </xdr:nvSpPr>
      <xdr:spPr>
        <a:xfrm>
          <a:off x="22199600" y="11077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100965</xdr:rowOff>
    </xdr:from>
    <xdr:to>
      <xdr:col>116</xdr:col>
      <xdr:colOff>152400</xdr:colOff>
      <xdr:row>64</xdr:row>
      <xdr:rowOff>100965</xdr:rowOff>
    </xdr:to>
    <xdr:cxnSp macro="">
      <xdr:nvCxnSpPr>
        <xdr:cNvPr id="411" name="直線コネクタ 410"/>
        <xdr:cNvCxnSpPr/>
      </xdr:nvCxnSpPr>
      <xdr:spPr>
        <a:xfrm>
          <a:off x="22072600" y="11073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19067</xdr:rowOff>
    </xdr:from>
    <xdr:ext cx="469744" cy="259045"/>
    <xdr:sp macro="" textlink="">
      <xdr:nvSpPr>
        <xdr:cNvPr id="412" name="【学校施設】&#10;一人当たり面積最大値テキスト"/>
        <xdr:cNvSpPr txBox="1"/>
      </xdr:nvSpPr>
      <xdr:spPr>
        <a:xfrm>
          <a:off x="22199600" y="9448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72390</xdr:rowOff>
    </xdr:from>
    <xdr:to>
      <xdr:col>116</xdr:col>
      <xdr:colOff>152400</xdr:colOff>
      <xdr:row>56</xdr:row>
      <xdr:rowOff>72390</xdr:rowOff>
    </xdr:to>
    <xdr:cxnSp macro="">
      <xdr:nvCxnSpPr>
        <xdr:cNvPr id="413" name="直線コネクタ 412"/>
        <xdr:cNvCxnSpPr/>
      </xdr:nvCxnSpPr>
      <xdr:spPr>
        <a:xfrm>
          <a:off x="22072600" y="967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37355</xdr:rowOff>
    </xdr:from>
    <xdr:ext cx="469744" cy="259045"/>
    <xdr:sp macro="" textlink="">
      <xdr:nvSpPr>
        <xdr:cNvPr id="414" name="【学校施設】&#10;一人当たり面積平均値テキスト"/>
        <xdr:cNvSpPr txBox="1"/>
      </xdr:nvSpPr>
      <xdr:spPr>
        <a:xfrm>
          <a:off x="22199600" y="108387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58928</xdr:rowOff>
    </xdr:from>
    <xdr:to>
      <xdr:col>116</xdr:col>
      <xdr:colOff>114300</xdr:colOff>
      <xdr:row>63</xdr:row>
      <xdr:rowOff>160528</xdr:rowOff>
    </xdr:to>
    <xdr:sp macro="" textlink="">
      <xdr:nvSpPr>
        <xdr:cNvPr id="415" name="フローチャート: 判断 414"/>
        <xdr:cNvSpPr/>
      </xdr:nvSpPr>
      <xdr:spPr>
        <a:xfrm>
          <a:off x="22110700" y="1086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52832</xdr:rowOff>
    </xdr:from>
    <xdr:to>
      <xdr:col>112</xdr:col>
      <xdr:colOff>38100</xdr:colOff>
      <xdr:row>63</xdr:row>
      <xdr:rowOff>154432</xdr:rowOff>
    </xdr:to>
    <xdr:sp macro="" textlink="">
      <xdr:nvSpPr>
        <xdr:cNvPr id="416" name="フローチャート: 判断 415"/>
        <xdr:cNvSpPr/>
      </xdr:nvSpPr>
      <xdr:spPr>
        <a:xfrm>
          <a:off x="21272500" y="10854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67310</xdr:rowOff>
    </xdr:from>
    <xdr:to>
      <xdr:col>107</xdr:col>
      <xdr:colOff>101600</xdr:colOff>
      <xdr:row>63</xdr:row>
      <xdr:rowOff>168910</xdr:rowOff>
    </xdr:to>
    <xdr:sp macro="" textlink="">
      <xdr:nvSpPr>
        <xdr:cNvPr id="417" name="フローチャート: 判断 416"/>
        <xdr:cNvSpPr/>
      </xdr:nvSpPr>
      <xdr:spPr>
        <a:xfrm>
          <a:off x="20383500" y="1086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100838</xdr:rowOff>
    </xdr:from>
    <xdr:to>
      <xdr:col>102</xdr:col>
      <xdr:colOff>165100</xdr:colOff>
      <xdr:row>64</xdr:row>
      <xdr:rowOff>30988</xdr:rowOff>
    </xdr:to>
    <xdr:sp macro="" textlink="">
      <xdr:nvSpPr>
        <xdr:cNvPr id="418" name="フローチャート: 判断 417"/>
        <xdr:cNvSpPr/>
      </xdr:nvSpPr>
      <xdr:spPr>
        <a:xfrm>
          <a:off x="19494500" y="10902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19" name="テキスト ボックス 41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20" name="テキスト ボックス 41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21" name="テキスト ボックス 42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22" name="テキスト ボックス 42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23" name="テキスト ボックス 42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68453</xdr:rowOff>
    </xdr:from>
    <xdr:to>
      <xdr:col>112</xdr:col>
      <xdr:colOff>38100</xdr:colOff>
      <xdr:row>63</xdr:row>
      <xdr:rowOff>170053</xdr:rowOff>
    </xdr:to>
    <xdr:sp macro="" textlink="">
      <xdr:nvSpPr>
        <xdr:cNvPr id="424" name="楕円 423"/>
        <xdr:cNvSpPr/>
      </xdr:nvSpPr>
      <xdr:spPr>
        <a:xfrm>
          <a:off x="21272500" y="10869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135128</xdr:rowOff>
    </xdr:from>
    <xdr:to>
      <xdr:col>107</xdr:col>
      <xdr:colOff>101600</xdr:colOff>
      <xdr:row>63</xdr:row>
      <xdr:rowOff>65278</xdr:rowOff>
    </xdr:to>
    <xdr:sp macro="" textlink="">
      <xdr:nvSpPr>
        <xdr:cNvPr id="425" name="楕円 424"/>
        <xdr:cNvSpPr/>
      </xdr:nvSpPr>
      <xdr:spPr>
        <a:xfrm>
          <a:off x="20383500" y="1076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14478</xdr:rowOff>
    </xdr:from>
    <xdr:to>
      <xdr:col>111</xdr:col>
      <xdr:colOff>177800</xdr:colOff>
      <xdr:row>63</xdr:row>
      <xdr:rowOff>119253</xdr:rowOff>
    </xdr:to>
    <xdr:cxnSp macro="">
      <xdr:nvCxnSpPr>
        <xdr:cNvPr id="426" name="直線コネクタ 425"/>
        <xdr:cNvCxnSpPr/>
      </xdr:nvCxnSpPr>
      <xdr:spPr>
        <a:xfrm>
          <a:off x="20434300" y="10815828"/>
          <a:ext cx="8890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170959</xdr:rowOff>
    </xdr:from>
    <xdr:ext cx="469744" cy="259045"/>
    <xdr:sp macro="" textlink="">
      <xdr:nvSpPr>
        <xdr:cNvPr id="427" name="n_1aveValue【学校施設】&#10;一人当たり面積"/>
        <xdr:cNvSpPr txBox="1"/>
      </xdr:nvSpPr>
      <xdr:spPr>
        <a:xfrm>
          <a:off x="21075727" y="10629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160037</xdr:rowOff>
    </xdr:from>
    <xdr:ext cx="469744" cy="259045"/>
    <xdr:sp macro="" textlink="">
      <xdr:nvSpPr>
        <xdr:cNvPr id="428" name="n_2aveValue【学校施設】&#10;一人当たり面積"/>
        <xdr:cNvSpPr txBox="1"/>
      </xdr:nvSpPr>
      <xdr:spPr>
        <a:xfrm>
          <a:off x="20199427" y="1096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47515</xdr:rowOff>
    </xdr:from>
    <xdr:ext cx="469744" cy="259045"/>
    <xdr:sp macro="" textlink="">
      <xdr:nvSpPr>
        <xdr:cNvPr id="429" name="n_3aveValue【学校施設】&#10;一人当たり面積"/>
        <xdr:cNvSpPr txBox="1"/>
      </xdr:nvSpPr>
      <xdr:spPr>
        <a:xfrm>
          <a:off x="19310427" y="10677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161180</xdr:rowOff>
    </xdr:from>
    <xdr:ext cx="469744" cy="259045"/>
    <xdr:sp macro="" textlink="">
      <xdr:nvSpPr>
        <xdr:cNvPr id="430" name="n_1mainValue【学校施設】&#10;一人当たり面積"/>
        <xdr:cNvSpPr txBox="1"/>
      </xdr:nvSpPr>
      <xdr:spPr>
        <a:xfrm>
          <a:off x="21075727" y="10962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81805</xdr:rowOff>
    </xdr:from>
    <xdr:ext cx="469744" cy="259045"/>
    <xdr:sp macro="" textlink="">
      <xdr:nvSpPr>
        <xdr:cNvPr id="431" name="n_2mainValue【学校施設】&#10;一人当たり面積"/>
        <xdr:cNvSpPr txBox="1"/>
      </xdr:nvSpPr>
      <xdr:spPr>
        <a:xfrm>
          <a:off x="20199427" y="10540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32" name="正方形/長方形 43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33" name="正方形/長方形 43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34" name="正方形/長方形 43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35" name="正方形/長方形 43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6" name="正方形/長方形 43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7" name="正方形/長方形 43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8" name="正方形/長方形 43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9" name="正方形/長方形 43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40" name="テキスト ボックス 43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41" name="直線コネクタ 44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442" name="テキスト ボックス 441"/>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43" name="直線コネクタ 44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444" name="テキスト ボックス 443"/>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45" name="直線コネクタ 44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46" name="テキスト ボックス 44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47" name="直線コネクタ 44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48" name="テキスト ボックス 44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49" name="直線コネクタ 44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50" name="テキスト ボックス 44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51" name="直線コネクタ 45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452" name="テキスト ボックス 451"/>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53" name="直線コネクタ 45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54" name="テキスト ボックス 453"/>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5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40005</xdr:rowOff>
    </xdr:from>
    <xdr:to>
      <xdr:col>85</xdr:col>
      <xdr:colOff>126364</xdr:colOff>
      <xdr:row>85</xdr:row>
      <xdr:rowOff>161925</xdr:rowOff>
    </xdr:to>
    <xdr:cxnSp macro="">
      <xdr:nvCxnSpPr>
        <xdr:cNvPr id="456" name="直線コネクタ 455"/>
        <xdr:cNvCxnSpPr/>
      </xdr:nvCxnSpPr>
      <xdr:spPr>
        <a:xfrm flipV="1">
          <a:off x="16318864" y="13413105"/>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165752</xdr:rowOff>
    </xdr:from>
    <xdr:ext cx="405111" cy="259045"/>
    <xdr:sp macro="" textlink="">
      <xdr:nvSpPr>
        <xdr:cNvPr id="457" name="【児童館】&#10;有形固定資産減価償却率最小値テキスト"/>
        <xdr:cNvSpPr txBox="1"/>
      </xdr:nvSpPr>
      <xdr:spPr>
        <a:xfrm>
          <a:off x="16357600" y="1473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161925</xdr:rowOff>
    </xdr:from>
    <xdr:to>
      <xdr:col>86</xdr:col>
      <xdr:colOff>25400</xdr:colOff>
      <xdr:row>85</xdr:row>
      <xdr:rowOff>161925</xdr:rowOff>
    </xdr:to>
    <xdr:cxnSp macro="">
      <xdr:nvCxnSpPr>
        <xdr:cNvPr id="458" name="直線コネクタ 457"/>
        <xdr:cNvCxnSpPr/>
      </xdr:nvCxnSpPr>
      <xdr:spPr>
        <a:xfrm>
          <a:off x="16230600" y="14735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158132</xdr:rowOff>
    </xdr:from>
    <xdr:ext cx="405111" cy="259045"/>
    <xdr:sp macro="" textlink="">
      <xdr:nvSpPr>
        <xdr:cNvPr id="459" name="【児童館】&#10;有形固定資産減価償却率最大値テキスト"/>
        <xdr:cNvSpPr txBox="1"/>
      </xdr:nvSpPr>
      <xdr:spPr>
        <a:xfrm>
          <a:off x="16357600" y="13188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40005</xdr:rowOff>
    </xdr:from>
    <xdr:to>
      <xdr:col>86</xdr:col>
      <xdr:colOff>25400</xdr:colOff>
      <xdr:row>78</xdr:row>
      <xdr:rowOff>40005</xdr:rowOff>
    </xdr:to>
    <xdr:cxnSp macro="">
      <xdr:nvCxnSpPr>
        <xdr:cNvPr id="460" name="直線コネクタ 459"/>
        <xdr:cNvCxnSpPr/>
      </xdr:nvCxnSpPr>
      <xdr:spPr>
        <a:xfrm>
          <a:off x="16230600" y="13413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131463</xdr:rowOff>
    </xdr:from>
    <xdr:ext cx="405111" cy="259045"/>
    <xdr:sp macro="" textlink="">
      <xdr:nvSpPr>
        <xdr:cNvPr id="461" name="【児童館】&#10;有形固定資産減価償却率平均値テキスト"/>
        <xdr:cNvSpPr txBox="1"/>
      </xdr:nvSpPr>
      <xdr:spPr>
        <a:xfrm>
          <a:off x="16357600" y="140189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153036</xdr:rowOff>
    </xdr:from>
    <xdr:to>
      <xdr:col>85</xdr:col>
      <xdr:colOff>177800</xdr:colOff>
      <xdr:row>82</xdr:row>
      <xdr:rowOff>83186</xdr:rowOff>
    </xdr:to>
    <xdr:sp macro="" textlink="">
      <xdr:nvSpPr>
        <xdr:cNvPr id="462" name="フローチャート: 判断 461"/>
        <xdr:cNvSpPr/>
      </xdr:nvSpPr>
      <xdr:spPr>
        <a:xfrm>
          <a:off x="16268700" y="1404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21589</xdr:rowOff>
    </xdr:from>
    <xdr:to>
      <xdr:col>81</xdr:col>
      <xdr:colOff>101600</xdr:colOff>
      <xdr:row>82</xdr:row>
      <xdr:rowOff>123189</xdr:rowOff>
    </xdr:to>
    <xdr:sp macro="" textlink="">
      <xdr:nvSpPr>
        <xdr:cNvPr id="463" name="フローチャート: 判断 462"/>
        <xdr:cNvSpPr/>
      </xdr:nvSpPr>
      <xdr:spPr>
        <a:xfrm>
          <a:off x="15430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13970</xdr:rowOff>
    </xdr:from>
    <xdr:to>
      <xdr:col>76</xdr:col>
      <xdr:colOff>165100</xdr:colOff>
      <xdr:row>82</xdr:row>
      <xdr:rowOff>115570</xdr:rowOff>
    </xdr:to>
    <xdr:sp macro="" textlink="">
      <xdr:nvSpPr>
        <xdr:cNvPr id="464" name="フローチャート: 判断 463"/>
        <xdr:cNvSpPr/>
      </xdr:nvSpPr>
      <xdr:spPr>
        <a:xfrm>
          <a:off x="145415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57786</xdr:rowOff>
    </xdr:from>
    <xdr:to>
      <xdr:col>72</xdr:col>
      <xdr:colOff>38100</xdr:colOff>
      <xdr:row>82</xdr:row>
      <xdr:rowOff>159386</xdr:rowOff>
    </xdr:to>
    <xdr:sp macro="" textlink="">
      <xdr:nvSpPr>
        <xdr:cNvPr id="465" name="フローチャート: 判断 464"/>
        <xdr:cNvSpPr/>
      </xdr:nvSpPr>
      <xdr:spPr>
        <a:xfrm>
          <a:off x="13652500" y="141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6" name="テキスト ボックス 46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7" name="テキスト ボックス 46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8" name="テキスト ボックス 46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9" name="テキスト ボックス 46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70" name="テキスト ボックス 46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21589</xdr:rowOff>
    </xdr:from>
    <xdr:to>
      <xdr:col>81</xdr:col>
      <xdr:colOff>101600</xdr:colOff>
      <xdr:row>86</xdr:row>
      <xdr:rowOff>123189</xdr:rowOff>
    </xdr:to>
    <xdr:sp macro="" textlink="">
      <xdr:nvSpPr>
        <xdr:cNvPr id="471" name="楕円 470"/>
        <xdr:cNvSpPr/>
      </xdr:nvSpPr>
      <xdr:spPr>
        <a:xfrm>
          <a:off x="15430500" y="1476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86</xdr:row>
      <xdr:rowOff>99695</xdr:rowOff>
    </xdr:from>
    <xdr:to>
      <xdr:col>76</xdr:col>
      <xdr:colOff>165100</xdr:colOff>
      <xdr:row>87</xdr:row>
      <xdr:rowOff>29845</xdr:rowOff>
    </xdr:to>
    <xdr:sp macro="" textlink="">
      <xdr:nvSpPr>
        <xdr:cNvPr id="472" name="楕円 471"/>
        <xdr:cNvSpPr/>
      </xdr:nvSpPr>
      <xdr:spPr>
        <a:xfrm>
          <a:off x="14541500" y="14844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72389</xdr:rowOff>
    </xdr:from>
    <xdr:to>
      <xdr:col>81</xdr:col>
      <xdr:colOff>50800</xdr:colOff>
      <xdr:row>86</xdr:row>
      <xdr:rowOff>150495</xdr:rowOff>
    </xdr:to>
    <xdr:cxnSp macro="">
      <xdr:nvCxnSpPr>
        <xdr:cNvPr id="473" name="直線コネクタ 472"/>
        <xdr:cNvCxnSpPr/>
      </xdr:nvCxnSpPr>
      <xdr:spPr>
        <a:xfrm flipV="1">
          <a:off x="14592300" y="14817089"/>
          <a:ext cx="889000" cy="78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139716</xdr:rowOff>
    </xdr:from>
    <xdr:ext cx="405111" cy="259045"/>
    <xdr:sp macro="" textlink="">
      <xdr:nvSpPr>
        <xdr:cNvPr id="474" name="n_1aveValue【児童館】&#10;有形固定資産減価償却率"/>
        <xdr:cNvSpPr txBox="1"/>
      </xdr:nvSpPr>
      <xdr:spPr>
        <a:xfrm>
          <a:off x="152660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132097</xdr:rowOff>
    </xdr:from>
    <xdr:ext cx="405111" cy="259045"/>
    <xdr:sp macro="" textlink="">
      <xdr:nvSpPr>
        <xdr:cNvPr id="475" name="n_2aveValue【児童館】&#10;有形固定資産減価償却率"/>
        <xdr:cNvSpPr txBox="1"/>
      </xdr:nvSpPr>
      <xdr:spPr>
        <a:xfrm>
          <a:off x="14389744" y="1384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4463</xdr:rowOff>
    </xdr:from>
    <xdr:ext cx="405111" cy="259045"/>
    <xdr:sp macro="" textlink="">
      <xdr:nvSpPr>
        <xdr:cNvPr id="476" name="n_3aveValue【児童館】&#10;有形固定資産減価償却率"/>
        <xdr:cNvSpPr txBox="1"/>
      </xdr:nvSpPr>
      <xdr:spPr>
        <a:xfrm>
          <a:off x="13500744" y="13891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114316</xdr:rowOff>
    </xdr:from>
    <xdr:ext cx="405111" cy="259045"/>
    <xdr:sp macro="" textlink="">
      <xdr:nvSpPr>
        <xdr:cNvPr id="477" name="n_1mainValue【児童館】&#10;有形固定資産減価償却率"/>
        <xdr:cNvSpPr txBox="1"/>
      </xdr:nvSpPr>
      <xdr:spPr>
        <a:xfrm>
          <a:off x="15266044" y="1485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87</xdr:row>
      <xdr:rowOff>20972</xdr:rowOff>
    </xdr:from>
    <xdr:ext cx="405111" cy="259045"/>
    <xdr:sp macro="" textlink="">
      <xdr:nvSpPr>
        <xdr:cNvPr id="478" name="n_2mainValue【児童館】&#10;有形固定資産減価償却率"/>
        <xdr:cNvSpPr txBox="1"/>
      </xdr:nvSpPr>
      <xdr:spPr>
        <a:xfrm>
          <a:off x="14389744" y="1493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79" name="正方形/長方形 47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0" name="正方形/長方形 47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1" name="正方形/長方形 48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2" name="正方形/長方形 48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83" name="正方形/長方形 48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84" name="正方形/長方形 48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85" name="正方形/長方形 48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86" name="正方形/長方形 48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87" name="テキスト ボックス 48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88" name="直線コネクタ 48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89" name="直線コネクタ 48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90" name="テキスト ボックス 48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91" name="直線コネクタ 49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492" name="テキスト ボックス 49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493" name="直線コネクタ 49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494" name="テキスト ボックス 49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495" name="直線コネクタ 49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496" name="テキスト ボックス 49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497" name="直線コネクタ 49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498" name="テキスト ボックス 49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99" name="直線コネクタ 49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0" name="テキスト ボックス 49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1"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165100</xdr:rowOff>
    </xdr:from>
    <xdr:to>
      <xdr:col>116</xdr:col>
      <xdr:colOff>62864</xdr:colOff>
      <xdr:row>86</xdr:row>
      <xdr:rowOff>101600</xdr:rowOff>
    </xdr:to>
    <xdr:cxnSp macro="">
      <xdr:nvCxnSpPr>
        <xdr:cNvPr id="502" name="直線コネクタ 501"/>
        <xdr:cNvCxnSpPr/>
      </xdr:nvCxnSpPr>
      <xdr:spPr>
        <a:xfrm flipV="1">
          <a:off x="22160864" y="135382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105427</xdr:rowOff>
    </xdr:from>
    <xdr:ext cx="469744" cy="259045"/>
    <xdr:sp macro="" textlink="">
      <xdr:nvSpPr>
        <xdr:cNvPr id="503" name="【児童館】&#10;一人当たり面積最小値テキスト"/>
        <xdr:cNvSpPr txBox="1"/>
      </xdr:nvSpPr>
      <xdr:spPr>
        <a:xfrm>
          <a:off x="22199600"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101600</xdr:rowOff>
    </xdr:from>
    <xdr:to>
      <xdr:col>116</xdr:col>
      <xdr:colOff>152400</xdr:colOff>
      <xdr:row>86</xdr:row>
      <xdr:rowOff>101600</xdr:rowOff>
    </xdr:to>
    <xdr:cxnSp macro="">
      <xdr:nvCxnSpPr>
        <xdr:cNvPr id="504" name="直線コネクタ 503"/>
        <xdr:cNvCxnSpPr/>
      </xdr:nvCxnSpPr>
      <xdr:spPr>
        <a:xfrm>
          <a:off x="22072600" y="148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111777</xdr:rowOff>
    </xdr:from>
    <xdr:ext cx="469744" cy="259045"/>
    <xdr:sp macro="" textlink="">
      <xdr:nvSpPr>
        <xdr:cNvPr id="505" name="【児童館】&#10;一人当たり面積最大値テキスト"/>
        <xdr:cNvSpPr txBox="1"/>
      </xdr:nvSpPr>
      <xdr:spPr>
        <a:xfrm>
          <a:off x="22199600" y="1331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165100</xdr:rowOff>
    </xdr:from>
    <xdr:to>
      <xdr:col>116</xdr:col>
      <xdr:colOff>152400</xdr:colOff>
      <xdr:row>78</xdr:row>
      <xdr:rowOff>165100</xdr:rowOff>
    </xdr:to>
    <xdr:cxnSp macro="">
      <xdr:nvCxnSpPr>
        <xdr:cNvPr id="506" name="直線コネクタ 505"/>
        <xdr:cNvCxnSpPr/>
      </xdr:nvCxnSpPr>
      <xdr:spPr>
        <a:xfrm>
          <a:off x="22072600" y="1353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35577</xdr:rowOff>
    </xdr:from>
    <xdr:ext cx="469744" cy="259045"/>
    <xdr:sp macro="" textlink="">
      <xdr:nvSpPr>
        <xdr:cNvPr id="507" name="【児童館】&#10;一人当たり面積平均値テキスト"/>
        <xdr:cNvSpPr txBox="1"/>
      </xdr:nvSpPr>
      <xdr:spPr>
        <a:xfrm>
          <a:off x="22199600" y="1460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57150</xdr:rowOff>
    </xdr:from>
    <xdr:to>
      <xdr:col>116</xdr:col>
      <xdr:colOff>114300</xdr:colOff>
      <xdr:row>85</xdr:row>
      <xdr:rowOff>158750</xdr:rowOff>
    </xdr:to>
    <xdr:sp macro="" textlink="">
      <xdr:nvSpPr>
        <xdr:cNvPr id="508" name="フローチャート: 判断 507"/>
        <xdr:cNvSpPr/>
      </xdr:nvSpPr>
      <xdr:spPr>
        <a:xfrm>
          <a:off x="22110700" y="1463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57150</xdr:rowOff>
    </xdr:from>
    <xdr:to>
      <xdr:col>112</xdr:col>
      <xdr:colOff>38100</xdr:colOff>
      <xdr:row>85</xdr:row>
      <xdr:rowOff>158750</xdr:rowOff>
    </xdr:to>
    <xdr:sp macro="" textlink="">
      <xdr:nvSpPr>
        <xdr:cNvPr id="509" name="フローチャート: 判断 508"/>
        <xdr:cNvSpPr/>
      </xdr:nvSpPr>
      <xdr:spPr>
        <a:xfrm>
          <a:off x="21272500" y="1463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82550</xdr:rowOff>
    </xdr:from>
    <xdr:to>
      <xdr:col>107</xdr:col>
      <xdr:colOff>101600</xdr:colOff>
      <xdr:row>86</xdr:row>
      <xdr:rowOff>12700</xdr:rowOff>
    </xdr:to>
    <xdr:sp macro="" textlink="">
      <xdr:nvSpPr>
        <xdr:cNvPr id="510" name="フローチャート: 判断 509"/>
        <xdr:cNvSpPr/>
      </xdr:nvSpPr>
      <xdr:spPr>
        <a:xfrm>
          <a:off x="20383500" y="1465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69850</xdr:rowOff>
    </xdr:from>
    <xdr:to>
      <xdr:col>102</xdr:col>
      <xdr:colOff>165100</xdr:colOff>
      <xdr:row>86</xdr:row>
      <xdr:rowOff>0</xdr:rowOff>
    </xdr:to>
    <xdr:sp macro="" textlink="">
      <xdr:nvSpPr>
        <xdr:cNvPr id="511" name="フローチャート: 判断 510"/>
        <xdr:cNvSpPr/>
      </xdr:nvSpPr>
      <xdr:spPr>
        <a:xfrm>
          <a:off x="19494500" y="1464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12" name="テキスト ボックス 51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13" name="テキスト ボックス 51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14" name="テキスト ボックス 51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15" name="テキスト ボックス 51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16" name="テキスト ボックス 51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57150</xdr:rowOff>
    </xdr:from>
    <xdr:to>
      <xdr:col>112</xdr:col>
      <xdr:colOff>38100</xdr:colOff>
      <xdr:row>85</xdr:row>
      <xdr:rowOff>158750</xdr:rowOff>
    </xdr:to>
    <xdr:sp macro="" textlink="">
      <xdr:nvSpPr>
        <xdr:cNvPr id="517" name="楕円 516"/>
        <xdr:cNvSpPr/>
      </xdr:nvSpPr>
      <xdr:spPr>
        <a:xfrm>
          <a:off x="21272500" y="1463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57150</xdr:rowOff>
    </xdr:from>
    <xdr:to>
      <xdr:col>107</xdr:col>
      <xdr:colOff>101600</xdr:colOff>
      <xdr:row>85</xdr:row>
      <xdr:rowOff>158750</xdr:rowOff>
    </xdr:to>
    <xdr:sp macro="" textlink="">
      <xdr:nvSpPr>
        <xdr:cNvPr id="518" name="楕円 517"/>
        <xdr:cNvSpPr/>
      </xdr:nvSpPr>
      <xdr:spPr>
        <a:xfrm>
          <a:off x="20383500" y="1463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107950</xdr:rowOff>
    </xdr:from>
    <xdr:to>
      <xdr:col>111</xdr:col>
      <xdr:colOff>177800</xdr:colOff>
      <xdr:row>85</xdr:row>
      <xdr:rowOff>107950</xdr:rowOff>
    </xdr:to>
    <xdr:cxnSp macro="">
      <xdr:nvCxnSpPr>
        <xdr:cNvPr id="519" name="直線コネクタ 518"/>
        <xdr:cNvCxnSpPr/>
      </xdr:nvCxnSpPr>
      <xdr:spPr>
        <a:xfrm>
          <a:off x="20434300" y="14681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149877</xdr:rowOff>
    </xdr:from>
    <xdr:ext cx="469744" cy="259045"/>
    <xdr:sp macro="" textlink="">
      <xdr:nvSpPr>
        <xdr:cNvPr id="520" name="n_1aveValue【児童館】&#10;一人当たり面積"/>
        <xdr:cNvSpPr txBox="1"/>
      </xdr:nvSpPr>
      <xdr:spPr>
        <a:xfrm>
          <a:off x="21075727" y="1472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3827</xdr:rowOff>
    </xdr:from>
    <xdr:ext cx="469744" cy="259045"/>
    <xdr:sp macro="" textlink="">
      <xdr:nvSpPr>
        <xdr:cNvPr id="521" name="n_2aveValue【児童館】&#10;一人当たり面積"/>
        <xdr:cNvSpPr txBox="1"/>
      </xdr:nvSpPr>
      <xdr:spPr>
        <a:xfrm>
          <a:off x="20199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16527</xdr:rowOff>
    </xdr:from>
    <xdr:ext cx="469744" cy="259045"/>
    <xdr:sp macro="" textlink="">
      <xdr:nvSpPr>
        <xdr:cNvPr id="522" name="n_3aveValue【児童館】&#10;一人当たり面積"/>
        <xdr:cNvSpPr txBox="1"/>
      </xdr:nvSpPr>
      <xdr:spPr>
        <a:xfrm>
          <a:off x="19310427" y="1441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3827</xdr:rowOff>
    </xdr:from>
    <xdr:ext cx="469744" cy="259045"/>
    <xdr:sp macro="" textlink="">
      <xdr:nvSpPr>
        <xdr:cNvPr id="523" name="n_1mainValue【児童館】&#10;一人当たり面積"/>
        <xdr:cNvSpPr txBox="1"/>
      </xdr:nvSpPr>
      <xdr:spPr>
        <a:xfrm>
          <a:off x="210757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3827</xdr:rowOff>
    </xdr:from>
    <xdr:ext cx="469744" cy="259045"/>
    <xdr:sp macro="" textlink="">
      <xdr:nvSpPr>
        <xdr:cNvPr id="524" name="n_2mainValue【児童館】&#10;一人当たり面積"/>
        <xdr:cNvSpPr txBox="1"/>
      </xdr:nvSpPr>
      <xdr:spPr>
        <a:xfrm>
          <a:off x="201994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25" name="正方形/長方形 52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26" name="正方形/長方形 52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27" name="正方形/長方形 52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28" name="正方形/長方形 52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29" name="正方形/長方形 52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30" name="正方形/長方形 52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31" name="正方形/長方形 53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32" name="正方形/長方形 53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33" name="テキスト ボックス 53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34" name="直線コネクタ 53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535" name="テキスト ボックス 534"/>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536" name="直線コネクタ 535"/>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537" name="テキスト ボックス 536"/>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538" name="直線コネクタ 537"/>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539" name="テキスト ボックス 538"/>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540" name="直線コネクタ 539"/>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541" name="テキスト ボックス 540"/>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542" name="直線コネクタ 541"/>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105427</xdr:rowOff>
    </xdr:from>
    <xdr:ext cx="467179" cy="259045"/>
    <xdr:sp macro="" textlink="">
      <xdr:nvSpPr>
        <xdr:cNvPr id="543" name="テキスト ボックス 542"/>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44" name="直線コネクタ 54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45" name="テキスト ボックス 54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4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41911</xdr:rowOff>
    </xdr:from>
    <xdr:to>
      <xdr:col>85</xdr:col>
      <xdr:colOff>126364</xdr:colOff>
      <xdr:row>108</xdr:row>
      <xdr:rowOff>149352</xdr:rowOff>
    </xdr:to>
    <xdr:cxnSp macro="">
      <xdr:nvCxnSpPr>
        <xdr:cNvPr id="547" name="直線コネクタ 546"/>
        <xdr:cNvCxnSpPr/>
      </xdr:nvCxnSpPr>
      <xdr:spPr>
        <a:xfrm flipV="1">
          <a:off x="16318864" y="17358361"/>
          <a:ext cx="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153179</xdr:rowOff>
    </xdr:from>
    <xdr:ext cx="405111" cy="259045"/>
    <xdr:sp macro="" textlink="">
      <xdr:nvSpPr>
        <xdr:cNvPr id="548" name="【公民館】&#10;有形固定資産減価償却率最小値テキスト"/>
        <xdr:cNvSpPr txBox="1"/>
      </xdr:nvSpPr>
      <xdr:spPr>
        <a:xfrm>
          <a:off x="16357600" y="18669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149352</xdr:rowOff>
    </xdr:from>
    <xdr:to>
      <xdr:col>86</xdr:col>
      <xdr:colOff>25400</xdr:colOff>
      <xdr:row>108</xdr:row>
      <xdr:rowOff>149352</xdr:rowOff>
    </xdr:to>
    <xdr:cxnSp macro="">
      <xdr:nvCxnSpPr>
        <xdr:cNvPr id="549" name="直線コネクタ 548"/>
        <xdr:cNvCxnSpPr/>
      </xdr:nvCxnSpPr>
      <xdr:spPr>
        <a:xfrm>
          <a:off x="16230600" y="18665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160038</xdr:rowOff>
    </xdr:from>
    <xdr:ext cx="405111" cy="259045"/>
    <xdr:sp macro="" textlink="">
      <xdr:nvSpPr>
        <xdr:cNvPr id="550" name="【公民館】&#10;有形固定資産減価償却率最大値テキスト"/>
        <xdr:cNvSpPr txBox="1"/>
      </xdr:nvSpPr>
      <xdr:spPr>
        <a:xfrm>
          <a:off x="16357600" y="17133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41911</xdr:rowOff>
    </xdr:from>
    <xdr:to>
      <xdr:col>86</xdr:col>
      <xdr:colOff>25400</xdr:colOff>
      <xdr:row>101</xdr:row>
      <xdr:rowOff>41911</xdr:rowOff>
    </xdr:to>
    <xdr:cxnSp macro="">
      <xdr:nvCxnSpPr>
        <xdr:cNvPr id="551" name="直線コネクタ 550"/>
        <xdr:cNvCxnSpPr/>
      </xdr:nvCxnSpPr>
      <xdr:spPr>
        <a:xfrm>
          <a:off x="16230600" y="17358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166133</xdr:rowOff>
    </xdr:from>
    <xdr:ext cx="405111" cy="259045"/>
    <xdr:sp macro="" textlink="">
      <xdr:nvSpPr>
        <xdr:cNvPr id="552" name="【公民館】&#10;有形固定資産減価償却率平均値テキスト"/>
        <xdr:cNvSpPr txBox="1"/>
      </xdr:nvSpPr>
      <xdr:spPr>
        <a:xfrm>
          <a:off x="16357600" y="181683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16256</xdr:rowOff>
    </xdr:from>
    <xdr:to>
      <xdr:col>85</xdr:col>
      <xdr:colOff>177800</xdr:colOff>
      <xdr:row>106</xdr:row>
      <xdr:rowOff>117856</xdr:rowOff>
    </xdr:to>
    <xdr:sp macro="" textlink="">
      <xdr:nvSpPr>
        <xdr:cNvPr id="553" name="フローチャート: 判断 552"/>
        <xdr:cNvSpPr/>
      </xdr:nvSpPr>
      <xdr:spPr>
        <a:xfrm>
          <a:off x="16268700" y="1818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52832</xdr:rowOff>
    </xdr:from>
    <xdr:to>
      <xdr:col>81</xdr:col>
      <xdr:colOff>101600</xdr:colOff>
      <xdr:row>106</xdr:row>
      <xdr:rowOff>154432</xdr:rowOff>
    </xdr:to>
    <xdr:sp macro="" textlink="">
      <xdr:nvSpPr>
        <xdr:cNvPr id="554" name="フローチャート: 判断 553"/>
        <xdr:cNvSpPr/>
      </xdr:nvSpPr>
      <xdr:spPr>
        <a:xfrm>
          <a:off x="15430500" y="182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64263</xdr:rowOff>
    </xdr:from>
    <xdr:to>
      <xdr:col>76</xdr:col>
      <xdr:colOff>165100</xdr:colOff>
      <xdr:row>106</xdr:row>
      <xdr:rowOff>165863</xdr:rowOff>
    </xdr:to>
    <xdr:sp macro="" textlink="">
      <xdr:nvSpPr>
        <xdr:cNvPr id="555" name="フローチャート: 判断 554"/>
        <xdr:cNvSpPr/>
      </xdr:nvSpPr>
      <xdr:spPr>
        <a:xfrm>
          <a:off x="14541500" y="18237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66548</xdr:rowOff>
    </xdr:from>
    <xdr:to>
      <xdr:col>72</xdr:col>
      <xdr:colOff>38100</xdr:colOff>
      <xdr:row>106</xdr:row>
      <xdr:rowOff>168148</xdr:rowOff>
    </xdr:to>
    <xdr:sp macro="" textlink="">
      <xdr:nvSpPr>
        <xdr:cNvPr id="556" name="フローチャート: 判断 555"/>
        <xdr:cNvSpPr/>
      </xdr:nvSpPr>
      <xdr:spPr>
        <a:xfrm>
          <a:off x="13652500" y="1824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57" name="テキスト ボックス 55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58" name="テキスト ボックス 55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59" name="テキスト ボックス 55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60" name="テキスト ボックス 55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61" name="テキスト ボックス 56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100837</xdr:rowOff>
    </xdr:from>
    <xdr:to>
      <xdr:col>81</xdr:col>
      <xdr:colOff>101600</xdr:colOff>
      <xdr:row>108</xdr:row>
      <xdr:rowOff>30987</xdr:rowOff>
    </xdr:to>
    <xdr:sp macro="" textlink="">
      <xdr:nvSpPr>
        <xdr:cNvPr id="562" name="楕円 561"/>
        <xdr:cNvSpPr/>
      </xdr:nvSpPr>
      <xdr:spPr>
        <a:xfrm>
          <a:off x="15430500" y="1844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107</xdr:row>
      <xdr:rowOff>146558</xdr:rowOff>
    </xdr:from>
    <xdr:to>
      <xdr:col>76</xdr:col>
      <xdr:colOff>165100</xdr:colOff>
      <xdr:row>108</xdr:row>
      <xdr:rowOff>76708</xdr:rowOff>
    </xdr:to>
    <xdr:sp macro="" textlink="">
      <xdr:nvSpPr>
        <xdr:cNvPr id="563" name="楕円 562"/>
        <xdr:cNvSpPr/>
      </xdr:nvSpPr>
      <xdr:spPr>
        <a:xfrm>
          <a:off x="14541500" y="1849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151637</xdr:rowOff>
    </xdr:from>
    <xdr:to>
      <xdr:col>81</xdr:col>
      <xdr:colOff>50800</xdr:colOff>
      <xdr:row>108</xdr:row>
      <xdr:rowOff>25908</xdr:rowOff>
    </xdr:to>
    <xdr:cxnSp macro="">
      <xdr:nvCxnSpPr>
        <xdr:cNvPr id="564" name="直線コネクタ 563"/>
        <xdr:cNvCxnSpPr/>
      </xdr:nvCxnSpPr>
      <xdr:spPr>
        <a:xfrm flipV="1">
          <a:off x="14592300" y="18496787"/>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170959</xdr:rowOff>
    </xdr:from>
    <xdr:ext cx="405111" cy="259045"/>
    <xdr:sp macro="" textlink="">
      <xdr:nvSpPr>
        <xdr:cNvPr id="565" name="n_1aveValue【公民館】&#10;有形固定資産減価償却率"/>
        <xdr:cNvSpPr txBox="1"/>
      </xdr:nvSpPr>
      <xdr:spPr>
        <a:xfrm>
          <a:off x="15266044" y="18001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10940</xdr:rowOff>
    </xdr:from>
    <xdr:ext cx="405111" cy="259045"/>
    <xdr:sp macro="" textlink="">
      <xdr:nvSpPr>
        <xdr:cNvPr id="566" name="n_2aveValue【公民館】&#10;有形固定資産減価償却率"/>
        <xdr:cNvSpPr txBox="1"/>
      </xdr:nvSpPr>
      <xdr:spPr>
        <a:xfrm>
          <a:off x="14389744" y="18013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13225</xdr:rowOff>
    </xdr:from>
    <xdr:ext cx="405111" cy="259045"/>
    <xdr:sp macro="" textlink="">
      <xdr:nvSpPr>
        <xdr:cNvPr id="567" name="n_3aveValue【公民館】&#10;有形固定資産減価償却率"/>
        <xdr:cNvSpPr txBox="1"/>
      </xdr:nvSpPr>
      <xdr:spPr>
        <a:xfrm>
          <a:off x="13500744" y="18015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22114</xdr:rowOff>
    </xdr:from>
    <xdr:ext cx="405111" cy="259045"/>
    <xdr:sp macro="" textlink="">
      <xdr:nvSpPr>
        <xdr:cNvPr id="568" name="n_1mainValue【公民館】&#10;有形固定資産減価償却率"/>
        <xdr:cNvSpPr txBox="1"/>
      </xdr:nvSpPr>
      <xdr:spPr>
        <a:xfrm>
          <a:off x="15266044" y="18538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67835</xdr:rowOff>
    </xdr:from>
    <xdr:ext cx="405111" cy="259045"/>
    <xdr:sp macro="" textlink="">
      <xdr:nvSpPr>
        <xdr:cNvPr id="569" name="n_2mainValue【公民館】&#10;有形固定資産減価償却率"/>
        <xdr:cNvSpPr txBox="1"/>
      </xdr:nvSpPr>
      <xdr:spPr>
        <a:xfrm>
          <a:off x="14389744" y="18584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70" name="正方形/長方形 56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71" name="正方形/長方形 57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72" name="正方形/長方形 57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73" name="正方形/長方形 57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74" name="正方形/長方形 57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75" name="正方形/長方形 57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76" name="正方形/長方形 57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77" name="正方形/長方形 57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78" name="テキスト ボックス 57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79" name="直線コネクタ 57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80" name="直線コネクタ 57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81" name="テキスト ボックス 58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82" name="直線コネクタ 58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83" name="テキスト ボックス 58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84" name="直線コネクタ 58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85" name="テキスト ボックス 58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86" name="直線コネクタ 58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87" name="テキスト ボックス 58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88" name="直線コネクタ 58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589" name="テキスト ボックス 58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90" name="直線コネクタ 58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91" name="テキスト ボックス 59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92"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152400</xdr:rowOff>
    </xdr:from>
    <xdr:to>
      <xdr:col>116</xdr:col>
      <xdr:colOff>62864</xdr:colOff>
      <xdr:row>108</xdr:row>
      <xdr:rowOff>114300</xdr:rowOff>
    </xdr:to>
    <xdr:cxnSp macro="">
      <xdr:nvCxnSpPr>
        <xdr:cNvPr id="593" name="直線コネクタ 592"/>
        <xdr:cNvCxnSpPr/>
      </xdr:nvCxnSpPr>
      <xdr:spPr>
        <a:xfrm flipV="1">
          <a:off x="22160864" y="172974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594" name="【公民館】&#10;一人当たり面積最小値テキスト"/>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595" name="直線コネクタ 594"/>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99077</xdr:rowOff>
    </xdr:from>
    <xdr:ext cx="469744" cy="259045"/>
    <xdr:sp macro="" textlink="">
      <xdr:nvSpPr>
        <xdr:cNvPr id="596" name="【公民館】&#10;一人当たり面積最大値テキスト"/>
        <xdr:cNvSpPr txBox="1"/>
      </xdr:nvSpPr>
      <xdr:spPr>
        <a:xfrm>
          <a:off x="22199600" y="1707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152400</xdr:rowOff>
    </xdr:from>
    <xdr:to>
      <xdr:col>116</xdr:col>
      <xdr:colOff>152400</xdr:colOff>
      <xdr:row>100</xdr:row>
      <xdr:rowOff>152400</xdr:rowOff>
    </xdr:to>
    <xdr:cxnSp macro="">
      <xdr:nvCxnSpPr>
        <xdr:cNvPr id="597" name="直線コネクタ 596"/>
        <xdr:cNvCxnSpPr/>
      </xdr:nvCxnSpPr>
      <xdr:spPr>
        <a:xfrm>
          <a:off x="22072600" y="1729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83838</xdr:rowOff>
    </xdr:from>
    <xdr:ext cx="469744" cy="259045"/>
    <xdr:sp macro="" textlink="">
      <xdr:nvSpPr>
        <xdr:cNvPr id="598" name="【公民館】&#10;一人当たり面積平均値テキスト"/>
        <xdr:cNvSpPr txBox="1"/>
      </xdr:nvSpPr>
      <xdr:spPr>
        <a:xfrm>
          <a:off x="22199600" y="18086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105411</xdr:rowOff>
    </xdr:from>
    <xdr:to>
      <xdr:col>116</xdr:col>
      <xdr:colOff>114300</xdr:colOff>
      <xdr:row>106</xdr:row>
      <xdr:rowOff>35561</xdr:rowOff>
    </xdr:to>
    <xdr:sp macro="" textlink="">
      <xdr:nvSpPr>
        <xdr:cNvPr id="599" name="フローチャート: 判断 598"/>
        <xdr:cNvSpPr/>
      </xdr:nvSpPr>
      <xdr:spPr>
        <a:xfrm>
          <a:off x="221107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74930</xdr:rowOff>
    </xdr:from>
    <xdr:to>
      <xdr:col>112</xdr:col>
      <xdr:colOff>38100</xdr:colOff>
      <xdr:row>106</xdr:row>
      <xdr:rowOff>5080</xdr:rowOff>
    </xdr:to>
    <xdr:sp macro="" textlink="">
      <xdr:nvSpPr>
        <xdr:cNvPr id="600" name="フローチャート: 判断 599"/>
        <xdr:cNvSpPr/>
      </xdr:nvSpPr>
      <xdr:spPr>
        <a:xfrm>
          <a:off x="21272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105411</xdr:rowOff>
    </xdr:from>
    <xdr:to>
      <xdr:col>107</xdr:col>
      <xdr:colOff>101600</xdr:colOff>
      <xdr:row>106</xdr:row>
      <xdr:rowOff>35561</xdr:rowOff>
    </xdr:to>
    <xdr:sp macro="" textlink="">
      <xdr:nvSpPr>
        <xdr:cNvPr id="601" name="フローチャート: 判断 600"/>
        <xdr:cNvSpPr/>
      </xdr:nvSpPr>
      <xdr:spPr>
        <a:xfrm>
          <a:off x="20383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2539</xdr:rowOff>
    </xdr:from>
    <xdr:to>
      <xdr:col>102</xdr:col>
      <xdr:colOff>165100</xdr:colOff>
      <xdr:row>106</xdr:row>
      <xdr:rowOff>104139</xdr:rowOff>
    </xdr:to>
    <xdr:sp macro="" textlink="">
      <xdr:nvSpPr>
        <xdr:cNvPr id="602" name="フローチャート: 判断 601"/>
        <xdr:cNvSpPr/>
      </xdr:nvSpPr>
      <xdr:spPr>
        <a:xfrm>
          <a:off x="194945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03" name="テキスト ボックス 60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04" name="テキスト ボックス 60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05" name="テキスト ボックス 60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06" name="テキスト ボックス 60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07" name="テキスト ボックス 60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116839</xdr:rowOff>
    </xdr:from>
    <xdr:to>
      <xdr:col>112</xdr:col>
      <xdr:colOff>38100</xdr:colOff>
      <xdr:row>103</xdr:row>
      <xdr:rowOff>46989</xdr:rowOff>
    </xdr:to>
    <xdr:sp macro="" textlink="">
      <xdr:nvSpPr>
        <xdr:cNvPr id="608" name="楕円 607"/>
        <xdr:cNvSpPr/>
      </xdr:nvSpPr>
      <xdr:spPr>
        <a:xfrm>
          <a:off x="21272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102</xdr:row>
      <xdr:rowOff>124461</xdr:rowOff>
    </xdr:from>
    <xdr:to>
      <xdr:col>107</xdr:col>
      <xdr:colOff>101600</xdr:colOff>
      <xdr:row>103</xdr:row>
      <xdr:rowOff>54611</xdr:rowOff>
    </xdr:to>
    <xdr:sp macro="" textlink="">
      <xdr:nvSpPr>
        <xdr:cNvPr id="609" name="楕円 608"/>
        <xdr:cNvSpPr/>
      </xdr:nvSpPr>
      <xdr:spPr>
        <a:xfrm>
          <a:off x="20383500" y="1761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167639</xdr:rowOff>
    </xdr:from>
    <xdr:to>
      <xdr:col>111</xdr:col>
      <xdr:colOff>177800</xdr:colOff>
      <xdr:row>103</xdr:row>
      <xdr:rowOff>3811</xdr:rowOff>
    </xdr:to>
    <xdr:cxnSp macro="">
      <xdr:nvCxnSpPr>
        <xdr:cNvPr id="610" name="直線コネクタ 609"/>
        <xdr:cNvCxnSpPr/>
      </xdr:nvCxnSpPr>
      <xdr:spPr>
        <a:xfrm flipV="1">
          <a:off x="20434300" y="176555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167657</xdr:rowOff>
    </xdr:from>
    <xdr:ext cx="469744" cy="259045"/>
    <xdr:sp macro="" textlink="">
      <xdr:nvSpPr>
        <xdr:cNvPr id="611" name="n_1aveValue【公民館】&#10;一人当たり面積"/>
        <xdr:cNvSpPr txBox="1"/>
      </xdr:nvSpPr>
      <xdr:spPr>
        <a:xfrm>
          <a:off x="21075727" y="1816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26688</xdr:rowOff>
    </xdr:from>
    <xdr:ext cx="469744" cy="259045"/>
    <xdr:sp macro="" textlink="">
      <xdr:nvSpPr>
        <xdr:cNvPr id="612" name="n_2aveValue【公民館】&#10;一人当たり面積"/>
        <xdr:cNvSpPr txBox="1"/>
      </xdr:nvSpPr>
      <xdr:spPr>
        <a:xfrm>
          <a:off x="20199427" y="1820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120666</xdr:rowOff>
    </xdr:from>
    <xdr:ext cx="469744" cy="259045"/>
    <xdr:sp macro="" textlink="">
      <xdr:nvSpPr>
        <xdr:cNvPr id="613" name="n_3aveValue【公民館】&#10;一人当たり面積"/>
        <xdr:cNvSpPr txBox="1"/>
      </xdr:nvSpPr>
      <xdr:spPr>
        <a:xfrm>
          <a:off x="19310427" y="1795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63516</xdr:rowOff>
    </xdr:from>
    <xdr:ext cx="469744" cy="259045"/>
    <xdr:sp macro="" textlink="">
      <xdr:nvSpPr>
        <xdr:cNvPr id="614" name="n_1mainValue【公民館】&#10;一人当たり面積"/>
        <xdr:cNvSpPr txBox="1"/>
      </xdr:nvSpPr>
      <xdr:spPr>
        <a:xfrm>
          <a:off x="21075727" y="1737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71138</xdr:rowOff>
    </xdr:from>
    <xdr:ext cx="469744" cy="259045"/>
    <xdr:sp macro="" textlink="">
      <xdr:nvSpPr>
        <xdr:cNvPr id="615" name="n_2mainValue【公民館】&#10;一人当たり面積"/>
        <xdr:cNvSpPr txBox="1"/>
      </xdr:nvSpPr>
      <xdr:spPr>
        <a:xfrm>
          <a:off x="20199427" y="1738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16" name="正方形/長方形 61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17" name="正方形/長方形 61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18" name="テキスト ボックス 61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道路及び橋梁、学校施設については、計画的な更新を進めていることからも類似団体内平均と比較しても下回っている状況である。また、公営住宅については平均値を上回っている状況にあるが、現在は老朽化が進んでいる小柳団地の建替えを進めているところである。しかしながら、いずれの施設においても老朽化が進んでいることや、学校施設や市営住宅などの旧耐震基準による施設が多いことから、今後、人口減少等を踏まえながら、施設のあり方や複合化を検討するなど計画的な更新を進める必要があるものと考え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青森県青森市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284,531
283,530
824.61
119,224,658
117,700,566
1,225,069
66,644,875
139,381,587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15.2
97.5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5987</xdr:rowOff>
    </xdr:from>
    <xdr:to>
      <xdr:col>24</xdr:col>
      <xdr:colOff>62865</xdr:colOff>
      <xdr:row>41</xdr:row>
      <xdr:rowOff>103959</xdr:rowOff>
    </xdr:to>
    <xdr:cxnSp macro="">
      <xdr:nvCxnSpPr>
        <xdr:cNvPr id="57" name="直線コネクタ 56"/>
        <xdr:cNvCxnSpPr/>
      </xdr:nvCxnSpPr>
      <xdr:spPr>
        <a:xfrm flipV="1">
          <a:off x="4634865" y="5663837"/>
          <a:ext cx="0" cy="1469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107786</xdr:rowOff>
    </xdr:from>
    <xdr:ext cx="340478" cy="259045"/>
    <xdr:sp macro="" textlink="">
      <xdr:nvSpPr>
        <xdr:cNvPr id="58" name="【図書館】&#10;有形固定資産減価償却率最小値テキスト"/>
        <xdr:cNvSpPr txBox="1"/>
      </xdr:nvSpPr>
      <xdr:spPr>
        <a:xfrm>
          <a:off x="4673600" y="713723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103959</xdr:rowOff>
    </xdr:from>
    <xdr:to>
      <xdr:col>24</xdr:col>
      <xdr:colOff>152400</xdr:colOff>
      <xdr:row>41</xdr:row>
      <xdr:rowOff>103959</xdr:rowOff>
    </xdr:to>
    <xdr:cxnSp macro="">
      <xdr:nvCxnSpPr>
        <xdr:cNvPr id="59" name="直線コネクタ 58"/>
        <xdr:cNvCxnSpPr/>
      </xdr:nvCxnSpPr>
      <xdr:spPr>
        <a:xfrm>
          <a:off x="4546600" y="713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124114</xdr:rowOff>
    </xdr:from>
    <xdr:ext cx="405111" cy="259045"/>
    <xdr:sp macro="" textlink="">
      <xdr:nvSpPr>
        <xdr:cNvPr id="60" name="【図書館】&#10;有形固定資産減価償却率最大値テキスト"/>
        <xdr:cNvSpPr txBox="1"/>
      </xdr:nvSpPr>
      <xdr:spPr>
        <a:xfrm>
          <a:off x="4673600" y="5439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5987</xdr:rowOff>
    </xdr:from>
    <xdr:to>
      <xdr:col>24</xdr:col>
      <xdr:colOff>152400</xdr:colOff>
      <xdr:row>33</xdr:row>
      <xdr:rowOff>5987</xdr:rowOff>
    </xdr:to>
    <xdr:cxnSp macro="">
      <xdr:nvCxnSpPr>
        <xdr:cNvPr id="61" name="直線コネクタ 60"/>
        <xdr:cNvCxnSpPr/>
      </xdr:nvCxnSpPr>
      <xdr:spPr>
        <a:xfrm>
          <a:off x="4546600" y="5663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170378</xdr:rowOff>
    </xdr:from>
    <xdr:ext cx="405111" cy="259045"/>
    <xdr:sp macro="" textlink="">
      <xdr:nvSpPr>
        <xdr:cNvPr id="62" name="【図書館】&#10;有形固定資産減価償却率平均値テキスト"/>
        <xdr:cNvSpPr txBox="1"/>
      </xdr:nvSpPr>
      <xdr:spPr>
        <a:xfrm>
          <a:off x="4673600" y="65140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20501</xdr:rowOff>
    </xdr:from>
    <xdr:to>
      <xdr:col>24</xdr:col>
      <xdr:colOff>114300</xdr:colOff>
      <xdr:row>38</xdr:row>
      <xdr:rowOff>122101</xdr:rowOff>
    </xdr:to>
    <xdr:sp macro="" textlink="">
      <xdr:nvSpPr>
        <xdr:cNvPr id="63" name="フローチャート: 判断 62"/>
        <xdr:cNvSpPr/>
      </xdr:nvSpPr>
      <xdr:spPr>
        <a:xfrm>
          <a:off x="4584700" y="653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43362</xdr:rowOff>
    </xdr:from>
    <xdr:to>
      <xdr:col>20</xdr:col>
      <xdr:colOff>38100</xdr:colOff>
      <xdr:row>38</xdr:row>
      <xdr:rowOff>144962</xdr:rowOff>
    </xdr:to>
    <xdr:sp macro="" textlink="">
      <xdr:nvSpPr>
        <xdr:cNvPr id="64" name="フローチャート: 判断 63"/>
        <xdr:cNvSpPr/>
      </xdr:nvSpPr>
      <xdr:spPr>
        <a:xfrm>
          <a:off x="37465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36</xdr:row>
      <xdr:rowOff>161488</xdr:rowOff>
    </xdr:from>
    <xdr:ext cx="405111" cy="259045"/>
    <xdr:sp macro="" textlink="">
      <xdr:nvSpPr>
        <xdr:cNvPr id="65" name="n_1aveValue【図書館】&#10;有形固定資産減価償却率"/>
        <xdr:cNvSpPr txBox="1"/>
      </xdr:nvSpPr>
      <xdr:spPr>
        <a:xfrm>
          <a:off x="3582044" y="63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25400</xdr:rowOff>
    </xdr:from>
    <xdr:to>
      <xdr:col>15</xdr:col>
      <xdr:colOff>101600</xdr:colOff>
      <xdr:row>38</xdr:row>
      <xdr:rowOff>127000</xdr:rowOff>
    </xdr:to>
    <xdr:sp macro="" textlink="">
      <xdr:nvSpPr>
        <xdr:cNvPr id="66" name="フローチャート: 判断 65"/>
        <xdr:cNvSpPr/>
      </xdr:nvSpPr>
      <xdr:spPr>
        <a:xfrm>
          <a:off x="2857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38</xdr:row>
      <xdr:rowOff>118127</xdr:rowOff>
    </xdr:from>
    <xdr:ext cx="405111" cy="259045"/>
    <xdr:sp macro="" textlink="">
      <xdr:nvSpPr>
        <xdr:cNvPr id="67" name="n_2aveValue【図書館】&#10;有形固定資産減価償却率"/>
        <xdr:cNvSpPr txBox="1"/>
      </xdr:nvSpPr>
      <xdr:spPr>
        <a:xfrm>
          <a:off x="27057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170724</xdr:rowOff>
    </xdr:from>
    <xdr:to>
      <xdr:col>10</xdr:col>
      <xdr:colOff>165100</xdr:colOff>
      <xdr:row>38</xdr:row>
      <xdr:rowOff>100874</xdr:rowOff>
    </xdr:to>
    <xdr:sp macro="" textlink="">
      <xdr:nvSpPr>
        <xdr:cNvPr id="68" name="フローチャート: 判断 67"/>
        <xdr:cNvSpPr/>
      </xdr:nvSpPr>
      <xdr:spPr>
        <a:xfrm>
          <a:off x="1968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36</xdr:row>
      <xdr:rowOff>117401</xdr:rowOff>
    </xdr:from>
    <xdr:ext cx="405111" cy="259045"/>
    <xdr:sp macro="" textlink="">
      <xdr:nvSpPr>
        <xdr:cNvPr id="69" name="n_3aveValue【図書館】&#10;有形固定資産減価償却率"/>
        <xdr:cNvSpPr txBox="1"/>
      </xdr:nvSpPr>
      <xdr:spPr>
        <a:xfrm>
          <a:off x="18167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70" name="テキスト ボックス 69"/>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1" name="テキスト ボックス 70"/>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2" name="テキスト ボックス 71"/>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3" name="テキスト ボックス 72"/>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4" name="テキスト ボックス 73"/>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144599</xdr:rowOff>
    </xdr:from>
    <xdr:to>
      <xdr:col>15</xdr:col>
      <xdr:colOff>101600</xdr:colOff>
      <xdr:row>34</xdr:row>
      <xdr:rowOff>74749</xdr:rowOff>
    </xdr:to>
    <xdr:sp macro="" textlink="">
      <xdr:nvSpPr>
        <xdr:cNvPr id="75" name="楕円 74"/>
        <xdr:cNvSpPr/>
      </xdr:nvSpPr>
      <xdr:spPr>
        <a:xfrm>
          <a:off x="2857500" y="5802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32</xdr:row>
      <xdr:rowOff>91276</xdr:rowOff>
    </xdr:from>
    <xdr:ext cx="405111" cy="259045"/>
    <xdr:sp macro="" textlink="">
      <xdr:nvSpPr>
        <xdr:cNvPr id="76" name="n_2mainValue【図書館】&#10;有形固定資産減価償却率"/>
        <xdr:cNvSpPr txBox="1"/>
      </xdr:nvSpPr>
      <xdr:spPr>
        <a:xfrm>
          <a:off x="2705744" y="5577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7" name="正方形/長方形 7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8" name="正方形/長方形 7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9" name="正方形/長方形 7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0" name="正方形/長方形 7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1" name="正方形/長方形 8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2" name="正方形/長方形 8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3" name="正方形/長方形 8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4" name="正方形/長方形 8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5" name="テキスト ボックス 84"/>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6" name="直線コネクタ 8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7" name="直線コネクタ 86"/>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8" name="テキスト ボックス 87"/>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89" name="直線コネクタ 88"/>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0" name="テキスト ボックス 89"/>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1" name="直線コネクタ 90"/>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2" name="テキスト ボックス 91"/>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3" name="直線コネクタ 92"/>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4" name="テキスト ボックス 93"/>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5" name="直線コネクタ 94"/>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96" name="テキスト ボックス 95"/>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8" name="テキスト ボックス 9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120650</xdr:rowOff>
    </xdr:from>
    <xdr:to>
      <xdr:col>54</xdr:col>
      <xdr:colOff>189865</xdr:colOff>
      <xdr:row>41</xdr:row>
      <xdr:rowOff>133350</xdr:rowOff>
    </xdr:to>
    <xdr:cxnSp macro="">
      <xdr:nvCxnSpPr>
        <xdr:cNvPr id="100" name="直線コネクタ 99"/>
        <xdr:cNvCxnSpPr/>
      </xdr:nvCxnSpPr>
      <xdr:spPr>
        <a:xfrm flipV="1">
          <a:off x="10476865" y="57785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137177</xdr:rowOff>
    </xdr:from>
    <xdr:ext cx="469744" cy="259045"/>
    <xdr:sp macro="" textlink="">
      <xdr:nvSpPr>
        <xdr:cNvPr id="101" name="【図書館】&#10;一人当たり面積最小値テキスト"/>
        <xdr:cNvSpPr txBox="1"/>
      </xdr:nvSpPr>
      <xdr:spPr>
        <a:xfrm>
          <a:off x="10515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133350</xdr:rowOff>
    </xdr:from>
    <xdr:to>
      <xdr:col>55</xdr:col>
      <xdr:colOff>88900</xdr:colOff>
      <xdr:row>41</xdr:row>
      <xdr:rowOff>133350</xdr:rowOff>
    </xdr:to>
    <xdr:cxnSp macro="">
      <xdr:nvCxnSpPr>
        <xdr:cNvPr id="102" name="直線コネクタ 101"/>
        <xdr:cNvCxnSpPr/>
      </xdr:nvCxnSpPr>
      <xdr:spPr>
        <a:xfrm>
          <a:off x="10388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67327</xdr:rowOff>
    </xdr:from>
    <xdr:ext cx="469744" cy="259045"/>
    <xdr:sp macro="" textlink="">
      <xdr:nvSpPr>
        <xdr:cNvPr id="103" name="【図書館】&#10;一人当たり面積最大値テキスト"/>
        <xdr:cNvSpPr txBox="1"/>
      </xdr:nvSpPr>
      <xdr:spPr>
        <a:xfrm>
          <a:off x="10515600" y="555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120650</xdr:rowOff>
    </xdr:from>
    <xdr:to>
      <xdr:col>55</xdr:col>
      <xdr:colOff>88900</xdr:colOff>
      <xdr:row>33</xdr:row>
      <xdr:rowOff>120650</xdr:rowOff>
    </xdr:to>
    <xdr:cxnSp macro="">
      <xdr:nvCxnSpPr>
        <xdr:cNvPr id="104" name="直線コネクタ 103"/>
        <xdr:cNvCxnSpPr/>
      </xdr:nvCxnSpPr>
      <xdr:spPr>
        <a:xfrm>
          <a:off x="10388600" y="57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137177</xdr:rowOff>
    </xdr:from>
    <xdr:ext cx="469744" cy="259045"/>
    <xdr:sp macro="" textlink="">
      <xdr:nvSpPr>
        <xdr:cNvPr id="105" name="【図書館】&#10;一人当たり面積平均値テキスト"/>
        <xdr:cNvSpPr txBox="1"/>
      </xdr:nvSpPr>
      <xdr:spPr>
        <a:xfrm>
          <a:off x="10515600" y="6823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158750</xdr:rowOff>
    </xdr:from>
    <xdr:to>
      <xdr:col>55</xdr:col>
      <xdr:colOff>50800</xdr:colOff>
      <xdr:row>40</xdr:row>
      <xdr:rowOff>88900</xdr:rowOff>
    </xdr:to>
    <xdr:sp macro="" textlink="">
      <xdr:nvSpPr>
        <xdr:cNvPr id="106" name="フローチャート: 判断 105"/>
        <xdr:cNvSpPr/>
      </xdr:nvSpPr>
      <xdr:spPr>
        <a:xfrm>
          <a:off x="104267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0</xdr:rowOff>
    </xdr:from>
    <xdr:to>
      <xdr:col>50</xdr:col>
      <xdr:colOff>165100</xdr:colOff>
      <xdr:row>40</xdr:row>
      <xdr:rowOff>101600</xdr:rowOff>
    </xdr:to>
    <xdr:sp macro="" textlink="">
      <xdr:nvSpPr>
        <xdr:cNvPr id="107" name="フローチャート: 判断 106"/>
        <xdr:cNvSpPr/>
      </xdr:nvSpPr>
      <xdr:spPr>
        <a:xfrm>
          <a:off x="9588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38</xdr:row>
      <xdr:rowOff>118127</xdr:rowOff>
    </xdr:from>
    <xdr:ext cx="469744" cy="259045"/>
    <xdr:sp macro="" textlink="">
      <xdr:nvSpPr>
        <xdr:cNvPr id="108" name="n_1aveValue【図書館】&#10;一人当たり面積"/>
        <xdr:cNvSpPr txBox="1"/>
      </xdr:nvSpPr>
      <xdr:spPr>
        <a:xfrm>
          <a:off x="93917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40</xdr:row>
      <xdr:rowOff>25400</xdr:rowOff>
    </xdr:from>
    <xdr:to>
      <xdr:col>46</xdr:col>
      <xdr:colOff>38100</xdr:colOff>
      <xdr:row>40</xdr:row>
      <xdr:rowOff>127000</xdr:rowOff>
    </xdr:to>
    <xdr:sp macro="" textlink="">
      <xdr:nvSpPr>
        <xdr:cNvPr id="109" name="フローチャート: 判断 108"/>
        <xdr:cNvSpPr/>
      </xdr:nvSpPr>
      <xdr:spPr>
        <a:xfrm>
          <a:off x="8699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38</xdr:row>
      <xdr:rowOff>143527</xdr:rowOff>
    </xdr:from>
    <xdr:ext cx="469744" cy="259045"/>
    <xdr:sp macro="" textlink="">
      <xdr:nvSpPr>
        <xdr:cNvPr id="110" name="n_2aveValue【図書館】&#10;一人当たり面積"/>
        <xdr:cNvSpPr txBox="1"/>
      </xdr:nvSpPr>
      <xdr:spPr>
        <a:xfrm>
          <a:off x="851542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40</xdr:row>
      <xdr:rowOff>25400</xdr:rowOff>
    </xdr:from>
    <xdr:to>
      <xdr:col>41</xdr:col>
      <xdr:colOff>101600</xdr:colOff>
      <xdr:row>40</xdr:row>
      <xdr:rowOff>127000</xdr:rowOff>
    </xdr:to>
    <xdr:sp macro="" textlink="">
      <xdr:nvSpPr>
        <xdr:cNvPr id="111" name="フローチャート: 判断 110"/>
        <xdr:cNvSpPr/>
      </xdr:nvSpPr>
      <xdr:spPr>
        <a:xfrm>
          <a:off x="7810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38</xdr:row>
      <xdr:rowOff>143527</xdr:rowOff>
    </xdr:from>
    <xdr:ext cx="469744" cy="259045"/>
    <xdr:sp macro="" textlink="">
      <xdr:nvSpPr>
        <xdr:cNvPr id="112" name="n_3aveValue【図書館】&#10;一人当たり面積"/>
        <xdr:cNvSpPr txBox="1"/>
      </xdr:nvSpPr>
      <xdr:spPr>
        <a:xfrm>
          <a:off x="762642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13" name="テキスト ボックス 11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4" name="テキスト ボックス 11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5" name="テキスト ボックス 11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6" name="テキスト ボックス 11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7" name="テキスト ボックス 11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41</xdr:row>
      <xdr:rowOff>57150</xdr:rowOff>
    </xdr:from>
    <xdr:to>
      <xdr:col>46</xdr:col>
      <xdr:colOff>38100</xdr:colOff>
      <xdr:row>41</xdr:row>
      <xdr:rowOff>158750</xdr:rowOff>
    </xdr:to>
    <xdr:sp macro="" textlink="">
      <xdr:nvSpPr>
        <xdr:cNvPr id="118" name="楕円 117"/>
        <xdr:cNvSpPr/>
      </xdr:nvSpPr>
      <xdr:spPr>
        <a:xfrm>
          <a:off x="8699500" y="708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41</xdr:row>
      <xdr:rowOff>149877</xdr:rowOff>
    </xdr:from>
    <xdr:ext cx="469744" cy="259045"/>
    <xdr:sp macro="" textlink="">
      <xdr:nvSpPr>
        <xdr:cNvPr id="119" name="n_2mainValue【図書館】&#10;一人当たり面積"/>
        <xdr:cNvSpPr txBox="1"/>
      </xdr:nvSpPr>
      <xdr:spPr>
        <a:xfrm>
          <a:off x="8515427"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0" name="正方形/長方形 11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1" name="正方形/長方形 12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2" name="正方形/長方形 12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3" name="正方形/長方形 12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4" name="正方形/長方形 12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5" name="正方形/長方形 12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6" name="正方形/長方形 12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7" name="正方形/長方形 12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8" name="テキスト ボックス 12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9" name="直線コネクタ 12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0" name="テキスト ボックス 129"/>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31" name="直線コネクタ 130"/>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32" name="テキスト ボックス 131"/>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33" name="直線コネクタ 132"/>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34" name="テキスト ボックス 133"/>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35" name="直線コネクタ 134"/>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36" name="テキスト ボックス 135"/>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37" name="直線コネクタ 136"/>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38" name="テキスト ボックス 137"/>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9" name="直線コネクタ 13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0" name="テキスト ボックス 13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144018</xdr:rowOff>
    </xdr:from>
    <xdr:to>
      <xdr:col>24</xdr:col>
      <xdr:colOff>62865</xdr:colOff>
      <xdr:row>63</xdr:row>
      <xdr:rowOff>93726</xdr:rowOff>
    </xdr:to>
    <xdr:cxnSp macro="">
      <xdr:nvCxnSpPr>
        <xdr:cNvPr id="142" name="直線コネクタ 141"/>
        <xdr:cNvCxnSpPr/>
      </xdr:nvCxnSpPr>
      <xdr:spPr>
        <a:xfrm flipV="1">
          <a:off x="4634865" y="9573768"/>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97553</xdr:rowOff>
    </xdr:from>
    <xdr:ext cx="405111" cy="259045"/>
    <xdr:sp macro="" textlink="">
      <xdr:nvSpPr>
        <xdr:cNvPr id="143" name="【体育館・プール】&#10;有形固定資産減価償却率最小値テキスト"/>
        <xdr:cNvSpPr txBox="1"/>
      </xdr:nvSpPr>
      <xdr:spPr>
        <a:xfrm>
          <a:off x="4673600" y="10898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93726</xdr:rowOff>
    </xdr:from>
    <xdr:to>
      <xdr:col>24</xdr:col>
      <xdr:colOff>152400</xdr:colOff>
      <xdr:row>63</xdr:row>
      <xdr:rowOff>93726</xdr:rowOff>
    </xdr:to>
    <xdr:cxnSp macro="">
      <xdr:nvCxnSpPr>
        <xdr:cNvPr id="144" name="直線コネクタ 143"/>
        <xdr:cNvCxnSpPr/>
      </xdr:nvCxnSpPr>
      <xdr:spPr>
        <a:xfrm>
          <a:off x="4546600" y="10895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90695</xdr:rowOff>
    </xdr:from>
    <xdr:ext cx="405111" cy="259045"/>
    <xdr:sp macro="" textlink="">
      <xdr:nvSpPr>
        <xdr:cNvPr id="145" name="【体育館・プール】&#10;有形固定資産減価償却率最大値テキスト"/>
        <xdr:cNvSpPr txBox="1"/>
      </xdr:nvSpPr>
      <xdr:spPr>
        <a:xfrm>
          <a:off x="4673600" y="9348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144018</xdr:rowOff>
    </xdr:from>
    <xdr:to>
      <xdr:col>24</xdr:col>
      <xdr:colOff>152400</xdr:colOff>
      <xdr:row>55</xdr:row>
      <xdr:rowOff>144018</xdr:rowOff>
    </xdr:to>
    <xdr:cxnSp macro="">
      <xdr:nvCxnSpPr>
        <xdr:cNvPr id="146" name="直線コネクタ 145"/>
        <xdr:cNvCxnSpPr/>
      </xdr:nvCxnSpPr>
      <xdr:spPr>
        <a:xfrm>
          <a:off x="4546600" y="957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62501</xdr:rowOff>
    </xdr:from>
    <xdr:ext cx="405111" cy="259045"/>
    <xdr:sp macro="" textlink="">
      <xdr:nvSpPr>
        <xdr:cNvPr id="147" name="【体育館・プール】&#10;有形固定資産減価償却率平均値テキスト"/>
        <xdr:cNvSpPr txBox="1"/>
      </xdr:nvSpPr>
      <xdr:spPr>
        <a:xfrm>
          <a:off x="4673600" y="101780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84074</xdr:rowOff>
    </xdr:from>
    <xdr:to>
      <xdr:col>24</xdr:col>
      <xdr:colOff>114300</xdr:colOff>
      <xdr:row>60</xdr:row>
      <xdr:rowOff>14224</xdr:rowOff>
    </xdr:to>
    <xdr:sp macro="" textlink="">
      <xdr:nvSpPr>
        <xdr:cNvPr id="148" name="フローチャート: 判断 147"/>
        <xdr:cNvSpPr/>
      </xdr:nvSpPr>
      <xdr:spPr>
        <a:xfrm>
          <a:off x="45847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49" name="フローチャート: 判断 148"/>
        <xdr:cNvSpPr/>
      </xdr:nvSpPr>
      <xdr:spPr>
        <a:xfrm>
          <a:off x="3746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60</xdr:row>
      <xdr:rowOff>41927</xdr:rowOff>
    </xdr:from>
    <xdr:ext cx="405111" cy="259045"/>
    <xdr:sp macro="" textlink="">
      <xdr:nvSpPr>
        <xdr:cNvPr id="150" name="n_1aveValue【体育館・プール】&#10;有形固定資産減価償却率"/>
        <xdr:cNvSpPr txBox="1"/>
      </xdr:nvSpPr>
      <xdr:spPr>
        <a:xfrm>
          <a:off x="35820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118364</xdr:rowOff>
    </xdr:from>
    <xdr:to>
      <xdr:col>15</xdr:col>
      <xdr:colOff>101600</xdr:colOff>
      <xdr:row>60</xdr:row>
      <xdr:rowOff>48514</xdr:rowOff>
    </xdr:to>
    <xdr:sp macro="" textlink="">
      <xdr:nvSpPr>
        <xdr:cNvPr id="151" name="フローチャート: 判断 150"/>
        <xdr:cNvSpPr/>
      </xdr:nvSpPr>
      <xdr:spPr>
        <a:xfrm>
          <a:off x="2857500" y="1023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60</xdr:row>
      <xdr:rowOff>39641</xdr:rowOff>
    </xdr:from>
    <xdr:ext cx="405111" cy="259045"/>
    <xdr:sp macro="" textlink="">
      <xdr:nvSpPr>
        <xdr:cNvPr id="152" name="n_2aveValue【体育館・プール】&#10;有形固定資産減価償却率"/>
        <xdr:cNvSpPr txBox="1"/>
      </xdr:nvSpPr>
      <xdr:spPr>
        <a:xfrm>
          <a:off x="2705744" y="10326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72644</xdr:rowOff>
    </xdr:from>
    <xdr:to>
      <xdr:col>10</xdr:col>
      <xdr:colOff>165100</xdr:colOff>
      <xdr:row>60</xdr:row>
      <xdr:rowOff>2794</xdr:rowOff>
    </xdr:to>
    <xdr:sp macro="" textlink="">
      <xdr:nvSpPr>
        <xdr:cNvPr id="153" name="フローチャート: 判断 152"/>
        <xdr:cNvSpPr/>
      </xdr:nvSpPr>
      <xdr:spPr>
        <a:xfrm>
          <a:off x="1968500" y="1018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58</xdr:row>
      <xdr:rowOff>19321</xdr:rowOff>
    </xdr:from>
    <xdr:ext cx="405111" cy="259045"/>
    <xdr:sp macro="" textlink="">
      <xdr:nvSpPr>
        <xdr:cNvPr id="154" name="n_3aveValue【体育館・プール】&#10;有形固定資産減価償却率"/>
        <xdr:cNvSpPr txBox="1"/>
      </xdr:nvSpPr>
      <xdr:spPr>
        <a:xfrm>
          <a:off x="1816744" y="9963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55" name="テキスト ボックス 15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6" name="テキスト ボックス 15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7" name="テキスト ボックス 15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8" name="テキスト ボックス 15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9" name="テキスト ボックス 15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109220</xdr:rowOff>
    </xdr:from>
    <xdr:to>
      <xdr:col>20</xdr:col>
      <xdr:colOff>38100</xdr:colOff>
      <xdr:row>59</xdr:row>
      <xdr:rowOff>39370</xdr:rowOff>
    </xdr:to>
    <xdr:sp macro="" textlink="">
      <xdr:nvSpPr>
        <xdr:cNvPr id="160" name="楕円 159"/>
        <xdr:cNvSpPr/>
      </xdr:nvSpPr>
      <xdr:spPr>
        <a:xfrm>
          <a:off x="37465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136652</xdr:rowOff>
    </xdr:from>
    <xdr:to>
      <xdr:col>15</xdr:col>
      <xdr:colOff>101600</xdr:colOff>
      <xdr:row>59</xdr:row>
      <xdr:rowOff>66802</xdr:rowOff>
    </xdr:to>
    <xdr:sp macro="" textlink="">
      <xdr:nvSpPr>
        <xdr:cNvPr id="161" name="楕円 160"/>
        <xdr:cNvSpPr/>
      </xdr:nvSpPr>
      <xdr:spPr>
        <a:xfrm>
          <a:off x="2857500" y="1008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160020</xdr:rowOff>
    </xdr:from>
    <xdr:to>
      <xdr:col>19</xdr:col>
      <xdr:colOff>177800</xdr:colOff>
      <xdr:row>59</xdr:row>
      <xdr:rowOff>16002</xdr:rowOff>
    </xdr:to>
    <xdr:cxnSp macro="">
      <xdr:nvCxnSpPr>
        <xdr:cNvPr id="162" name="直線コネクタ 161"/>
        <xdr:cNvCxnSpPr/>
      </xdr:nvCxnSpPr>
      <xdr:spPr>
        <a:xfrm flipV="1">
          <a:off x="2908300" y="101041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55897</xdr:rowOff>
    </xdr:from>
    <xdr:ext cx="405111" cy="259045"/>
    <xdr:sp macro="" textlink="">
      <xdr:nvSpPr>
        <xdr:cNvPr id="163" name="n_1mainValue【体育館・プール】&#10;有形固定資産減価償却率"/>
        <xdr:cNvSpPr txBox="1"/>
      </xdr:nvSpPr>
      <xdr:spPr>
        <a:xfrm>
          <a:off x="35820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83329</xdr:rowOff>
    </xdr:from>
    <xdr:ext cx="405111" cy="259045"/>
    <xdr:sp macro="" textlink="">
      <xdr:nvSpPr>
        <xdr:cNvPr id="164" name="n_2mainValue【体育館・プール】&#10;有形固定資産減価償却率"/>
        <xdr:cNvSpPr txBox="1"/>
      </xdr:nvSpPr>
      <xdr:spPr>
        <a:xfrm>
          <a:off x="2705744" y="9855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5" name="正方形/長方形 16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6" name="正方形/長方形 16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7" name="正方形/長方形 16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8" name="正方形/長方形 16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9" name="正方形/長方形 16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0" name="正方形/長方形 16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1" name="正方形/長方形 17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2" name="正方形/長方形 17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3" name="テキスト ボックス 17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4" name="直線コネクタ 17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75" name="直線コネクタ 17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76" name="テキスト ボックス 17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7" name="直線コネクタ 17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78" name="テキスト ボックス 17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9" name="直線コネクタ 17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80" name="テキスト ボックス 17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1" name="直線コネクタ 18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82" name="テキスト ボックス 18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3" name="直線コネクタ 18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84" name="テキスト ボックス 18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5" name="直線コネクタ 18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86" name="テキスト ボックス 18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100330</xdr:rowOff>
    </xdr:from>
    <xdr:to>
      <xdr:col>54</xdr:col>
      <xdr:colOff>189865</xdr:colOff>
      <xdr:row>64</xdr:row>
      <xdr:rowOff>33020</xdr:rowOff>
    </xdr:to>
    <xdr:cxnSp macro="">
      <xdr:nvCxnSpPr>
        <xdr:cNvPr id="188" name="直線コネクタ 187"/>
        <xdr:cNvCxnSpPr/>
      </xdr:nvCxnSpPr>
      <xdr:spPr>
        <a:xfrm flipV="1">
          <a:off x="10476865" y="9701530"/>
          <a:ext cx="0" cy="1304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36847</xdr:rowOff>
    </xdr:from>
    <xdr:ext cx="469744" cy="259045"/>
    <xdr:sp macro="" textlink="">
      <xdr:nvSpPr>
        <xdr:cNvPr id="189" name="【体育館・プール】&#10;一人当たり面積最小値テキスト"/>
        <xdr:cNvSpPr txBox="1"/>
      </xdr:nvSpPr>
      <xdr:spPr>
        <a:xfrm>
          <a:off x="10515600" y="11009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33020</xdr:rowOff>
    </xdr:from>
    <xdr:to>
      <xdr:col>55</xdr:col>
      <xdr:colOff>88900</xdr:colOff>
      <xdr:row>64</xdr:row>
      <xdr:rowOff>33020</xdr:rowOff>
    </xdr:to>
    <xdr:cxnSp macro="">
      <xdr:nvCxnSpPr>
        <xdr:cNvPr id="190" name="直線コネクタ 189"/>
        <xdr:cNvCxnSpPr/>
      </xdr:nvCxnSpPr>
      <xdr:spPr>
        <a:xfrm>
          <a:off x="10388600" y="11005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47007</xdr:rowOff>
    </xdr:from>
    <xdr:ext cx="469744" cy="259045"/>
    <xdr:sp macro="" textlink="">
      <xdr:nvSpPr>
        <xdr:cNvPr id="191" name="【体育館・プール】&#10;一人当たり面積最大値テキスト"/>
        <xdr:cNvSpPr txBox="1"/>
      </xdr:nvSpPr>
      <xdr:spPr>
        <a:xfrm>
          <a:off x="10515600" y="9476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100330</xdr:rowOff>
    </xdr:from>
    <xdr:to>
      <xdr:col>55</xdr:col>
      <xdr:colOff>88900</xdr:colOff>
      <xdr:row>56</xdr:row>
      <xdr:rowOff>100330</xdr:rowOff>
    </xdr:to>
    <xdr:cxnSp macro="">
      <xdr:nvCxnSpPr>
        <xdr:cNvPr id="192" name="直線コネクタ 191"/>
        <xdr:cNvCxnSpPr/>
      </xdr:nvCxnSpPr>
      <xdr:spPr>
        <a:xfrm>
          <a:off x="10388600" y="9701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13987</xdr:rowOff>
    </xdr:from>
    <xdr:ext cx="469744" cy="259045"/>
    <xdr:sp macro="" textlink="">
      <xdr:nvSpPr>
        <xdr:cNvPr id="193" name="【体育館・プール】&#10;一人当たり面積平均値テキスト"/>
        <xdr:cNvSpPr txBox="1"/>
      </xdr:nvSpPr>
      <xdr:spPr>
        <a:xfrm>
          <a:off x="10515600" y="108153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35560</xdr:rowOff>
    </xdr:from>
    <xdr:to>
      <xdr:col>55</xdr:col>
      <xdr:colOff>50800</xdr:colOff>
      <xdr:row>63</xdr:row>
      <xdr:rowOff>137160</xdr:rowOff>
    </xdr:to>
    <xdr:sp macro="" textlink="">
      <xdr:nvSpPr>
        <xdr:cNvPr id="194" name="フローチャート: 判断 193"/>
        <xdr:cNvSpPr/>
      </xdr:nvSpPr>
      <xdr:spPr>
        <a:xfrm>
          <a:off x="10426700" y="10836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34290</xdr:rowOff>
    </xdr:from>
    <xdr:to>
      <xdr:col>50</xdr:col>
      <xdr:colOff>165100</xdr:colOff>
      <xdr:row>63</xdr:row>
      <xdr:rowOff>135890</xdr:rowOff>
    </xdr:to>
    <xdr:sp macro="" textlink="">
      <xdr:nvSpPr>
        <xdr:cNvPr id="195" name="フローチャート: 判断 194"/>
        <xdr:cNvSpPr/>
      </xdr:nvSpPr>
      <xdr:spPr>
        <a:xfrm>
          <a:off x="9588500" y="10835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63</xdr:row>
      <xdr:rowOff>127017</xdr:rowOff>
    </xdr:from>
    <xdr:ext cx="469744" cy="259045"/>
    <xdr:sp macro="" textlink="">
      <xdr:nvSpPr>
        <xdr:cNvPr id="196" name="n_1aveValue【体育館・プール】&#10;一人当たり面積"/>
        <xdr:cNvSpPr txBox="1"/>
      </xdr:nvSpPr>
      <xdr:spPr>
        <a:xfrm>
          <a:off x="9391727" y="10928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63</xdr:row>
      <xdr:rowOff>68580</xdr:rowOff>
    </xdr:from>
    <xdr:to>
      <xdr:col>46</xdr:col>
      <xdr:colOff>38100</xdr:colOff>
      <xdr:row>63</xdr:row>
      <xdr:rowOff>170180</xdr:rowOff>
    </xdr:to>
    <xdr:sp macro="" textlink="">
      <xdr:nvSpPr>
        <xdr:cNvPr id="197" name="フローチャート: 判断 196"/>
        <xdr:cNvSpPr/>
      </xdr:nvSpPr>
      <xdr:spPr>
        <a:xfrm>
          <a:off x="8699500" y="1086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63</xdr:row>
      <xdr:rowOff>161307</xdr:rowOff>
    </xdr:from>
    <xdr:ext cx="469744" cy="259045"/>
    <xdr:sp macro="" textlink="">
      <xdr:nvSpPr>
        <xdr:cNvPr id="198" name="n_2aveValue【体育館・プール】&#10;一人当たり面積"/>
        <xdr:cNvSpPr txBox="1"/>
      </xdr:nvSpPr>
      <xdr:spPr>
        <a:xfrm>
          <a:off x="8515427" y="1096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63</xdr:row>
      <xdr:rowOff>87630</xdr:rowOff>
    </xdr:from>
    <xdr:to>
      <xdr:col>41</xdr:col>
      <xdr:colOff>101600</xdr:colOff>
      <xdr:row>64</xdr:row>
      <xdr:rowOff>17780</xdr:rowOff>
    </xdr:to>
    <xdr:sp macro="" textlink="">
      <xdr:nvSpPr>
        <xdr:cNvPr id="199" name="フローチャート: 判断 198"/>
        <xdr:cNvSpPr/>
      </xdr:nvSpPr>
      <xdr:spPr>
        <a:xfrm>
          <a:off x="78105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62</xdr:row>
      <xdr:rowOff>34307</xdr:rowOff>
    </xdr:from>
    <xdr:ext cx="469744" cy="259045"/>
    <xdr:sp macro="" textlink="">
      <xdr:nvSpPr>
        <xdr:cNvPr id="200" name="n_3aveValue【体育館・プール】&#10;一人当たり面積"/>
        <xdr:cNvSpPr txBox="1"/>
      </xdr:nvSpPr>
      <xdr:spPr>
        <a:xfrm>
          <a:off x="7626427" y="1066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201" name="テキスト ボックス 20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2" name="テキスト ボックス 20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3" name="テキスト ボックス 20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4" name="テキスト ボックス 20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5" name="テキスト ボックス 20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38100</xdr:rowOff>
    </xdr:from>
    <xdr:to>
      <xdr:col>50</xdr:col>
      <xdr:colOff>165100</xdr:colOff>
      <xdr:row>61</xdr:row>
      <xdr:rowOff>139700</xdr:rowOff>
    </xdr:to>
    <xdr:sp macro="" textlink="">
      <xdr:nvSpPr>
        <xdr:cNvPr id="206" name="楕円 205"/>
        <xdr:cNvSpPr/>
      </xdr:nvSpPr>
      <xdr:spPr>
        <a:xfrm>
          <a:off x="9588500" y="1049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39370</xdr:rowOff>
    </xdr:from>
    <xdr:to>
      <xdr:col>46</xdr:col>
      <xdr:colOff>38100</xdr:colOff>
      <xdr:row>63</xdr:row>
      <xdr:rowOff>140970</xdr:rowOff>
    </xdr:to>
    <xdr:sp macro="" textlink="">
      <xdr:nvSpPr>
        <xdr:cNvPr id="207" name="楕円 206"/>
        <xdr:cNvSpPr/>
      </xdr:nvSpPr>
      <xdr:spPr>
        <a:xfrm>
          <a:off x="86995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88900</xdr:rowOff>
    </xdr:from>
    <xdr:to>
      <xdr:col>50</xdr:col>
      <xdr:colOff>114300</xdr:colOff>
      <xdr:row>63</xdr:row>
      <xdr:rowOff>90170</xdr:rowOff>
    </xdr:to>
    <xdr:cxnSp macro="">
      <xdr:nvCxnSpPr>
        <xdr:cNvPr id="208" name="直線コネクタ 207"/>
        <xdr:cNvCxnSpPr/>
      </xdr:nvCxnSpPr>
      <xdr:spPr>
        <a:xfrm flipV="1">
          <a:off x="8750300" y="10547350"/>
          <a:ext cx="889000" cy="344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156227</xdr:rowOff>
    </xdr:from>
    <xdr:ext cx="469744" cy="259045"/>
    <xdr:sp macro="" textlink="">
      <xdr:nvSpPr>
        <xdr:cNvPr id="209" name="n_1mainValue【体育館・プール】&#10;一人当たり面積"/>
        <xdr:cNvSpPr txBox="1"/>
      </xdr:nvSpPr>
      <xdr:spPr>
        <a:xfrm>
          <a:off x="9391727" y="1027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157497</xdr:rowOff>
    </xdr:from>
    <xdr:ext cx="469744" cy="259045"/>
    <xdr:sp macro="" textlink="">
      <xdr:nvSpPr>
        <xdr:cNvPr id="210" name="n_2mainValue【体育館・プール】&#10;一人当たり面積"/>
        <xdr:cNvSpPr txBox="1"/>
      </xdr:nvSpPr>
      <xdr:spPr>
        <a:xfrm>
          <a:off x="8515427" y="10615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1" name="正方形/長方形 21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2" name="正方形/長方形 21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3" name="正方形/長方形 21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4" name="正方形/長方形 21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5" name="正方形/長方形 21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6" name="正方形/長方形 21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7" name="正方形/長方形 21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8" name="正方形/長方形 21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9" name="テキスト ボックス 21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0" name="直線コネクタ 21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21" name="テキスト ボックス 220"/>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22" name="直線コネクタ 221"/>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23" name="テキスト ボックス 222"/>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24" name="直線コネクタ 223"/>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25" name="テキスト ボックス 224"/>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6" name="直線コネクタ 22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7" name="テキスト ボックス 22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28" name="直線コネクタ 227"/>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29" name="テキスト ボックス 228"/>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30" name="直線コネクタ 229"/>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31" name="テキスト ボックス 230"/>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2" name="直線コネクタ 23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33" name="テキスト ボックス 23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4"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40005</xdr:rowOff>
    </xdr:from>
    <xdr:to>
      <xdr:col>24</xdr:col>
      <xdr:colOff>62865</xdr:colOff>
      <xdr:row>85</xdr:row>
      <xdr:rowOff>22861</xdr:rowOff>
    </xdr:to>
    <xdr:cxnSp macro="">
      <xdr:nvCxnSpPr>
        <xdr:cNvPr id="235" name="直線コネクタ 234"/>
        <xdr:cNvCxnSpPr/>
      </xdr:nvCxnSpPr>
      <xdr:spPr>
        <a:xfrm flipV="1">
          <a:off x="4634865" y="13584555"/>
          <a:ext cx="0" cy="1011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26688</xdr:rowOff>
    </xdr:from>
    <xdr:ext cx="405111" cy="259045"/>
    <xdr:sp macro="" textlink="">
      <xdr:nvSpPr>
        <xdr:cNvPr id="236" name="【福祉施設】&#10;有形固定資産減価償却率最小値テキスト"/>
        <xdr:cNvSpPr txBox="1"/>
      </xdr:nvSpPr>
      <xdr:spPr>
        <a:xfrm>
          <a:off x="4673600" y="14599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22861</xdr:rowOff>
    </xdr:from>
    <xdr:to>
      <xdr:col>24</xdr:col>
      <xdr:colOff>152400</xdr:colOff>
      <xdr:row>85</xdr:row>
      <xdr:rowOff>22861</xdr:rowOff>
    </xdr:to>
    <xdr:cxnSp macro="">
      <xdr:nvCxnSpPr>
        <xdr:cNvPr id="237" name="直線コネクタ 236"/>
        <xdr:cNvCxnSpPr/>
      </xdr:nvCxnSpPr>
      <xdr:spPr>
        <a:xfrm>
          <a:off x="4546600" y="14596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158132</xdr:rowOff>
    </xdr:from>
    <xdr:ext cx="405111" cy="259045"/>
    <xdr:sp macro="" textlink="">
      <xdr:nvSpPr>
        <xdr:cNvPr id="238" name="【福祉施設】&#10;有形固定資産減価償却率最大値テキスト"/>
        <xdr:cNvSpPr txBox="1"/>
      </xdr:nvSpPr>
      <xdr:spPr>
        <a:xfrm>
          <a:off x="4673600" y="13359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40005</xdr:rowOff>
    </xdr:from>
    <xdr:to>
      <xdr:col>24</xdr:col>
      <xdr:colOff>152400</xdr:colOff>
      <xdr:row>79</xdr:row>
      <xdr:rowOff>40005</xdr:rowOff>
    </xdr:to>
    <xdr:cxnSp macro="">
      <xdr:nvCxnSpPr>
        <xdr:cNvPr id="239" name="直線コネクタ 238"/>
        <xdr:cNvCxnSpPr/>
      </xdr:nvCxnSpPr>
      <xdr:spPr>
        <a:xfrm>
          <a:off x="4546600" y="13584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120032</xdr:rowOff>
    </xdr:from>
    <xdr:ext cx="405111" cy="259045"/>
    <xdr:sp macro="" textlink="">
      <xdr:nvSpPr>
        <xdr:cNvPr id="240" name="【福祉施設】&#10;有形固定資産減価償却率平均値テキスト"/>
        <xdr:cNvSpPr txBox="1"/>
      </xdr:nvSpPr>
      <xdr:spPr>
        <a:xfrm>
          <a:off x="4673600" y="14178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141605</xdr:rowOff>
    </xdr:from>
    <xdr:to>
      <xdr:col>24</xdr:col>
      <xdr:colOff>114300</xdr:colOff>
      <xdr:row>83</xdr:row>
      <xdr:rowOff>71755</xdr:rowOff>
    </xdr:to>
    <xdr:sp macro="" textlink="">
      <xdr:nvSpPr>
        <xdr:cNvPr id="241" name="フローチャート: 判断 240"/>
        <xdr:cNvSpPr/>
      </xdr:nvSpPr>
      <xdr:spPr>
        <a:xfrm>
          <a:off x="45847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636</xdr:rowOff>
    </xdr:from>
    <xdr:to>
      <xdr:col>20</xdr:col>
      <xdr:colOff>38100</xdr:colOff>
      <xdr:row>83</xdr:row>
      <xdr:rowOff>102236</xdr:rowOff>
    </xdr:to>
    <xdr:sp macro="" textlink="">
      <xdr:nvSpPr>
        <xdr:cNvPr id="242" name="フローチャート: 判断 241"/>
        <xdr:cNvSpPr/>
      </xdr:nvSpPr>
      <xdr:spPr>
        <a:xfrm>
          <a:off x="3746500" y="1423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81</xdr:row>
      <xdr:rowOff>118763</xdr:rowOff>
    </xdr:from>
    <xdr:ext cx="405111" cy="259045"/>
    <xdr:sp macro="" textlink="">
      <xdr:nvSpPr>
        <xdr:cNvPr id="243" name="n_1aveValue【福祉施設】&#10;有形固定資産減価償却率"/>
        <xdr:cNvSpPr txBox="1"/>
      </xdr:nvSpPr>
      <xdr:spPr>
        <a:xfrm>
          <a:off x="3582044" y="14006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83</xdr:row>
      <xdr:rowOff>2539</xdr:rowOff>
    </xdr:from>
    <xdr:to>
      <xdr:col>15</xdr:col>
      <xdr:colOff>101600</xdr:colOff>
      <xdr:row>83</xdr:row>
      <xdr:rowOff>104139</xdr:rowOff>
    </xdr:to>
    <xdr:sp macro="" textlink="">
      <xdr:nvSpPr>
        <xdr:cNvPr id="244" name="フローチャート: 判断 243"/>
        <xdr:cNvSpPr/>
      </xdr:nvSpPr>
      <xdr:spPr>
        <a:xfrm>
          <a:off x="2857500" y="1423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81</xdr:row>
      <xdr:rowOff>120666</xdr:rowOff>
    </xdr:from>
    <xdr:ext cx="405111" cy="259045"/>
    <xdr:sp macro="" textlink="">
      <xdr:nvSpPr>
        <xdr:cNvPr id="245" name="n_2aveValue【福祉施設】&#10;有形固定資産減価償却率"/>
        <xdr:cNvSpPr txBox="1"/>
      </xdr:nvSpPr>
      <xdr:spPr>
        <a:xfrm>
          <a:off x="2705744" y="1400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83</xdr:row>
      <xdr:rowOff>19686</xdr:rowOff>
    </xdr:from>
    <xdr:to>
      <xdr:col>10</xdr:col>
      <xdr:colOff>165100</xdr:colOff>
      <xdr:row>83</xdr:row>
      <xdr:rowOff>121286</xdr:rowOff>
    </xdr:to>
    <xdr:sp macro="" textlink="">
      <xdr:nvSpPr>
        <xdr:cNvPr id="246" name="フローチャート: 判断 245"/>
        <xdr:cNvSpPr/>
      </xdr:nvSpPr>
      <xdr:spPr>
        <a:xfrm>
          <a:off x="1968500" y="14250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81</xdr:row>
      <xdr:rowOff>137813</xdr:rowOff>
    </xdr:from>
    <xdr:ext cx="405111" cy="259045"/>
    <xdr:sp macro="" textlink="">
      <xdr:nvSpPr>
        <xdr:cNvPr id="247" name="n_3aveValue【福祉施設】&#10;有形固定資産減価償却率"/>
        <xdr:cNvSpPr txBox="1"/>
      </xdr:nvSpPr>
      <xdr:spPr>
        <a:xfrm>
          <a:off x="1816744" y="14025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248" name="テキスト ボックス 24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9" name="テキスト ボックス 24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0" name="テキスト ボックス 24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1" name="テキスト ボックス 25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2" name="テキスト ボックス 25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132080</xdr:rowOff>
    </xdr:from>
    <xdr:to>
      <xdr:col>20</xdr:col>
      <xdr:colOff>38100</xdr:colOff>
      <xdr:row>84</xdr:row>
      <xdr:rowOff>62230</xdr:rowOff>
    </xdr:to>
    <xdr:sp macro="" textlink="">
      <xdr:nvSpPr>
        <xdr:cNvPr id="253" name="楕円 252"/>
        <xdr:cNvSpPr/>
      </xdr:nvSpPr>
      <xdr:spPr>
        <a:xfrm>
          <a:off x="3746500" y="1436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50164</xdr:rowOff>
    </xdr:from>
    <xdr:to>
      <xdr:col>15</xdr:col>
      <xdr:colOff>101600</xdr:colOff>
      <xdr:row>83</xdr:row>
      <xdr:rowOff>151764</xdr:rowOff>
    </xdr:to>
    <xdr:sp macro="" textlink="">
      <xdr:nvSpPr>
        <xdr:cNvPr id="254" name="楕円 253"/>
        <xdr:cNvSpPr/>
      </xdr:nvSpPr>
      <xdr:spPr>
        <a:xfrm>
          <a:off x="2857500" y="1428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100964</xdr:rowOff>
    </xdr:from>
    <xdr:to>
      <xdr:col>19</xdr:col>
      <xdr:colOff>177800</xdr:colOff>
      <xdr:row>84</xdr:row>
      <xdr:rowOff>11430</xdr:rowOff>
    </xdr:to>
    <xdr:cxnSp macro="">
      <xdr:nvCxnSpPr>
        <xdr:cNvPr id="255" name="直線コネクタ 254"/>
        <xdr:cNvCxnSpPr/>
      </xdr:nvCxnSpPr>
      <xdr:spPr>
        <a:xfrm>
          <a:off x="2908300" y="14331314"/>
          <a:ext cx="889000" cy="81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53357</xdr:rowOff>
    </xdr:from>
    <xdr:ext cx="405111" cy="259045"/>
    <xdr:sp macro="" textlink="">
      <xdr:nvSpPr>
        <xdr:cNvPr id="256" name="n_1mainValue【福祉施設】&#10;有形固定資産減価償却率"/>
        <xdr:cNvSpPr txBox="1"/>
      </xdr:nvSpPr>
      <xdr:spPr>
        <a:xfrm>
          <a:off x="3582044" y="1445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142891</xdr:rowOff>
    </xdr:from>
    <xdr:ext cx="405111" cy="259045"/>
    <xdr:sp macro="" textlink="">
      <xdr:nvSpPr>
        <xdr:cNvPr id="257" name="n_2mainValue【福祉施設】&#10;有形固定資産減価償却率"/>
        <xdr:cNvSpPr txBox="1"/>
      </xdr:nvSpPr>
      <xdr:spPr>
        <a:xfrm>
          <a:off x="2705744" y="14373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8" name="正方形/長方形 25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9" name="正方形/長方形 25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0" name="正方形/長方形 25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1" name="正方形/長方形 26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2" name="正方形/長方形 26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3" name="正方形/長方形 26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4" name="正方形/長方形 26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5" name="正方形/長方形 26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6" name="テキスト ボックス 26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7" name="直線コネクタ 26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68" name="直線コネクタ 26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69" name="テキスト ボックス 26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70" name="直線コネクタ 26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71" name="テキスト ボックス 27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72" name="直線コネクタ 27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73" name="テキスト ボックス 27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74" name="直線コネクタ 27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75" name="テキスト ボックス 27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76" name="直線コネクタ 27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77" name="テキスト ボックス 27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8" name="直線コネクタ 27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9" name="テキスト ボックス 27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0</xdr:rowOff>
    </xdr:from>
    <xdr:to>
      <xdr:col>54</xdr:col>
      <xdr:colOff>189865</xdr:colOff>
      <xdr:row>86</xdr:row>
      <xdr:rowOff>76200</xdr:rowOff>
    </xdr:to>
    <xdr:cxnSp macro="">
      <xdr:nvCxnSpPr>
        <xdr:cNvPr id="281" name="直線コネクタ 280"/>
        <xdr:cNvCxnSpPr/>
      </xdr:nvCxnSpPr>
      <xdr:spPr>
        <a:xfrm flipV="1">
          <a:off x="10476865" y="133731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80027</xdr:rowOff>
    </xdr:from>
    <xdr:ext cx="469744" cy="259045"/>
    <xdr:sp macro="" textlink="">
      <xdr:nvSpPr>
        <xdr:cNvPr id="282" name="【福祉施設】&#10;一人当たり面積最小値テキスト"/>
        <xdr:cNvSpPr txBox="1"/>
      </xdr:nvSpPr>
      <xdr:spPr>
        <a:xfrm>
          <a:off x="10515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76200</xdr:rowOff>
    </xdr:from>
    <xdr:to>
      <xdr:col>55</xdr:col>
      <xdr:colOff>88900</xdr:colOff>
      <xdr:row>86</xdr:row>
      <xdr:rowOff>76200</xdr:rowOff>
    </xdr:to>
    <xdr:cxnSp macro="">
      <xdr:nvCxnSpPr>
        <xdr:cNvPr id="283" name="直線コネクタ 282"/>
        <xdr:cNvCxnSpPr/>
      </xdr:nvCxnSpPr>
      <xdr:spPr>
        <a:xfrm>
          <a:off x="10388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118127</xdr:rowOff>
    </xdr:from>
    <xdr:ext cx="469744" cy="259045"/>
    <xdr:sp macro="" textlink="">
      <xdr:nvSpPr>
        <xdr:cNvPr id="284" name="【福祉施設】&#10;一人当たり面積最大値テキスト"/>
        <xdr:cNvSpPr txBox="1"/>
      </xdr:nvSpPr>
      <xdr:spPr>
        <a:xfrm>
          <a:off x="10515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0</xdr:rowOff>
    </xdr:from>
    <xdr:to>
      <xdr:col>55</xdr:col>
      <xdr:colOff>88900</xdr:colOff>
      <xdr:row>78</xdr:row>
      <xdr:rowOff>0</xdr:rowOff>
    </xdr:to>
    <xdr:cxnSp macro="">
      <xdr:nvCxnSpPr>
        <xdr:cNvPr id="285" name="直線コネクタ 284"/>
        <xdr:cNvCxnSpPr/>
      </xdr:nvCxnSpPr>
      <xdr:spPr>
        <a:xfrm>
          <a:off x="10388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160038</xdr:rowOff>
    </xdr:from>
    <xdr:ext cx="469744" cy="259045"/>
    <xdr:sp macro="" textlink="">
      <xdr:nvSpPr>
        <xdr:cNvPr id="286" name="【福祉施設】&#10;一人当たり面積平均値テキスト"/>
        <xdr:cNvSpPr txBox="1"/>
      </xdr:nvSpPr>
      <xdr:spPr>
        <a:xfrm>
          <a:off x="10515600" y="1439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10161</xdr:rowOff>
    </xdr:from>
    <xdr:to>
      <xdr:col>55</xdr:col>
      <xdr:colOff>50800</xdr:colOff>
      <xdr:row>84</xdr:row>
      <xdr:rowOff>111761</xdr:rowOff>
    </xdr:to>
    <xdr:sp macro="" textlink="">
      <xdr:nvSpPr>
        <xdr:cNvPr id="287" name="フローチャート: 判断 286"/>
        <xdr:cNvSpPr/>
      </xdr:nvSpPr>
      <xdr:spPr>
        <a:xfrm>
          <a:off x="104267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166370</xdr:rowOff>
    </xdr:from>
    <xdr:to>
      <xdr:col>50</xdr:col>
      <xdr:colOff>165100</xdr:colOff>
      <xdr:row>84</xdr:row>
      <xdr:rowOff>96520</xdr:rowOff>
    </xdr:to>
    <xdr:sp macro="" textlink="">
      <xdr:nvSpPr>
        <xdr:cNvPr id="288" name="フローチャート: 判断 287"/>
        <xdr:cNvSpPr/>
      </xdr:nvSpPr>
      <xdr:spPr>
        <a:xfrm>
          <a:off x="95885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87647</xdr:rowOff>
    </xdr:from>
    <xdr:ext cx="469744" cy="259045"/>
    <xdr:sp macro="" textlink="">
      <xdr:nvSpPr>
        <xdr:cNvPr id="289" name="n_1aveValue【福祉施設】&#10;一人当たり面積"/>
        <xdr:cNvSpPr txBox="1"/>
      </xdr:nvSpPr>
      <xdr:spPr>
        <a:xfrm>
          <a:off x="9391727" y="1448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33020</xdr:rowOff>
    </xdr:from>
    <xdr:to>
      <xdr:col>46</xdr:col>
      <xdr:colOff>38100</xdr:colOff>
      <xdr:row>84</xdr:row>
      <xdr:rowOff>134620</xdr:rowOff>
    </xdr:to>
    <xdr:sp macro="" textlink="">
      <xdr:nvSpPr>
        <xdr:cNvPr id="290" name="フローチャート: 判断 289"/>
        <xdr:cNvSpPr/>
      </xdr:nvSpPr>
      <xdr:spPr>
        <a:xfrm>
          <a:off x="8699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82</xdr:row>
      <xdr:rowOff>151147</xdr:rowOff>
    </xdr:from>
    <xdr:ext cx="469744" cy="259045"/>
    <xdr:sp macro="" textlink="">
      <xdr:nvSpPr>
        <xdr:cNvPr id="291" name="n_2aveValue【福祉施設】&#10;一人当たり面積"/>
        <xdr:cNvSpPr txBox="1"/>
      </xdr:nvSpPr>
      <xdr:spPr>
        <a:xfrm>
          <a:off x="85154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84</xdr:row>
      <xdr:rowOff>55880</xdr:rowOff>
    </xdr:from>
    <xdr:to>
      <xdr:col>41</xdr:col>
      <xdr:colOff>101600</xdr:colOff>
      <xdr:row>84</xdr:row>
      <xdr:rowOff>157480</xdr:rowOff>
    </xdr:to>
    <xdr:sp macro="" textlink="">
      <xdr:nvSpPr>
        <xdr:cNvPr id="292" name="フローチャート: 判断 291"/>
        <xdr:cNvSpPr/>
      </xdr:nvSpPr>
      <xdr:spPr>
        <a:xfrm>
          <a:off x="7810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83</xdr:row>
      <xdr:rowOff>2557</xdr:rowOff>
    </xdr:from>
    <xdr:ext cx="469744" cy="259045"/>
    <xdr:sp macro="" textlink="">
      <xdr:nvSpPr>
        <xdr:cNvPr id="293" name="n_3aveValue【福祉施設】&#10;一人当たり面積"/>
        <xdr:cNvSpPr txBox="1"/>
      </xdr:nvSpPr>
      <xdr:spPr>
        <a:xfrm>
          <a:off x="7626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94" name="テキスト ボックス 29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5" name="テキスト ボックス 29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6" name="テキスト ボックス 29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7" name="テキスト ボックス 29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8" name="テキスト ボックス 29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162561</xdr:rowOff>
    </xdr:from>
    <xdr:to>
      <xdr:col>50</xdr:col>
      <xdr:colOff>165100</xdr:colOff>
      <xdr:row>83</xdr:row>
      <xdr:rowOff>92711</xdr:rowOff>
    </xdr:to>
    <xdr:sp macro="" textlink="">
      <xdr:nvSpPr>
        <xdr:cNvPr id="299" name="楕円 298"/>
        <xdr:cNvSpPr/>
      </xdr:nvSpPr>
      <xdr:spPr>
        <a:xfrm>
          <a:off x="9588500" y="1422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44450</xdr:rowOff>
    </xdr:from>
    <xdr:to>
      <xdr:col>46</xdr:col>
      <xdr:colOff>38100</xdr:colOff>
      <xdr:row>85</xdr:row>
      <xdr:rowOff>146050</xdr:rowOff>
    </xdr:to>
    <xdr:sp macro="" textlink="">
      <xdr:nvSpPr>
        <xdr:cNvPr id="300" name="楕円 299"/>
        <xdr:cNvSpPr/>
      </xdr:nvSpPr>
      <xdr:spPr>
        <a:xfrm>
          <a:off x="8699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41911</xdr:rowOff>
    </xdr:from>
    <xdr:to>
      <xdr:col>50</xdr:col>
      <xdr:colOff>114300</xdr:colOff>
      <xdr:row>85</xdr:row>
      <xdr:rowOff>95250</xdr:rowOff>
    </xdr:to>
    <xdr:cxnSp macro="">
      <xdr:nvCxnSpPr>
        <xdr:cNvPr id="301" name="直線コネクタ 300"/>
        <xdr:cNvCxnSpPr/>
      </xdr:nvCxnSpPr>
      <xdr:spPr>
        <a:xfrm flipV="1">
          <a:off x="8750300" y="14272261"/>
          <a:ext cx="889000" cy="396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109238</xdr:rowOff>
    </xdr:from>
    <xdr:ext cx="469744" cy="259045"/>
    <xdr:sp macro="" textlink="">
      <xdr:nvSpPr>
        <xdr:cNvPr id="302" name="n_1mainValue【福祉施設】&#10;一人当たり面積"/>
        <xdr:cNvSpPr txBox="1"/>
      </xdr:nvSpPr>
      <xdr:spPr>
        <a:xfrm>
          <a:off x="9391727" y="13996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137177</xdr:rowOff>
    </xdr:from>
    <xdr:ext cx="469744" cy="259045"/>
    <xdr:sp macro="" textlink="">
      <xdr:nvSpPr>
        <xdr:cNvPr id="303" name="n_2mainValue【福祉施設】&#10;一人当たり面積"/>
        <xdr:cNvSpPr txBox="1"/>
      </xdr:nvSpPr>
      <xdr:spPr>
        <a:xfrm>
          <a:off x="8515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04" name="正方形/長方形 30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5" name="正方形/長方形 30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6" name="正方形/長方形 30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7" name="正方形/長方形 30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8" name="正方形/長方形 30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9" name="正方形/長方形 30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10" name="正方形/長方形 30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11" name="正方形/長方形 31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12" name="テキスト ボックス 31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13" name="直線コネクタ 31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14" name="直線コネクタ 313"/>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15" name="テキスト ボックス 314"/>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16" name="直線コネクタ 315"/>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17" name="テキスト ボックス 316"/>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18" name="直線コネクタ 317"/>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19" name="テキスト ボックス 318"/>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20" name="直線コネクタ 319"/>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21" name="テキスト ボックス 320"/>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22" name="直線コネクタ 321"/>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23" name="テキスト ボックス 322"/>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24" name="直線コネクタ 323"/>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25" name="テキスト ボックス 324"/>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26" name="直線コネクタ 32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27" name="テキスト ボックス 326"/>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2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169273</xdr:rowOff>
    </xdr:from>
    <xdr:to>
      <xdr:col>24</xdr:col>
      <xdr:colOff>62865</xdr:colOff>
      <xdr:row>108</xdr:row>
      <xdr:rowOff>10886</xdr:rowOff>
    </xdr:to>
    <xdr:cxnSp macro="">
      <xdr:nvCxnSpPr>
        <xdr:cNvPr id="329" name="直線コネクタ 328"/>
        <xdr:cNvCxnSpPr/>
      </xdr:nvCxnSpPr>
      <xdr:spPr>
        <a:xfrm flipV="1">
          <a:off x="4634865" y="17142823"/>
          <a:ext cx="0" cy="1384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14713</xdr:rowOff>
    </xdr:from>
    <xdr:ext cx="405111" cy="259045"/>
    <xdr:sp macro="" textlink="">
      <xdr:nvSpPr>
        <xdr:cNvPr id="330" name="【市民会館】&#10;有形固定資産減価償却率最小値テキスト"/>
        <xdr:cNvSpPr txBox="1"/>
      </xdr:nvSpPr>
      <xdr:spPr>
        <a:xfrm>
          <a:off x="4673600" y="1853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10886</xdr:rowOff>
    </xdr:from>
    <xdr:to>
      <xdr:col>24</xdr:col>
      <xdr:colOff>152400</xdr:colOff>
      <xdr:row>108</xdr:row>
      <xdr:rowOff>10886</xdr:rowOff>
    </xdr:to>
    <xdr:cxnSp macro="">
      <xdr:nvCxnSpPr>
        <xdr:cNvPr id="331" name="直線コネクタ 330"/>
        <xdr:cNvCxnSpPr/>
      </xdr:nvCxnSpPr>
      <xdr:spPr>
        <a:xfrm>
          <a:off x="4546600" y="1852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115950</xdr:rowOff>
    </xdr:from>
    <xdr:ext cx="405111" cy="259045"/>
    <xdr:sp macro="" textlink="">
      <xdr:nvSpPr>
        <xdr:cNvPr id="332" name="【市民会館】&#10;有形固定資産減価償却率最大値テキスト"/>
        <xdr:cNvSpPr txBox="1"/>
      </xdr:nvSpPr>
      <xdr:spPr>
        <a:xfrm>
          <a:off x="4673600" y="16918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169273</xdr:rowOff>
    </xdr:from>
    <xdr:to>
      <xdr:col>24</xdr:col>
      <xdr:colOff>152400</xdr:colOff>
      <xdr:row>99</xdr:row>
      <xdr:rowOff>169273</xdr:rowOff>
    </xdr:to>
    <xdr:cxnSp macro="">
      <xdr:nvCxnSpPr>
        <xdr:cNvPr id="333" name="直線コネクタ 332"/>
        <xdr:cNvCxnSpPr/>
      </xdr:nvCxnSpPr>
      <xdr:spPr>
        <a:xfrm>
          <a:off x="4546600" y="1714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132822</xdr:rowOff>
    </xdr:from>
    <xdr:ext cx="405111" cy="259045"/>
    <xdr:sp macro="" textlink="">
      <xdr:nvSpPr>
        <xdr:cNvPr id="334" name="【市民会館】&#10;有形固定資産減価償却率平均値テキスト"/>
        <xdr:cNvSpPr txBox="1"/>
      </xdr:nvSpPr>
      <xdr:spPr>
        <a:xfrm>
          <a:off x="4673600" y="177921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154395</xdr:rowOff>
    </xdr:from>
    <xdr:to>
      <xdr:col>24</xdr:col>
      <xdr:colOff>114300</xdr:colOff>
      <xdr:row>104</xdr:row>
      <xdr:rowOff>84545</xdr:rowOff>
    </xdr:to>
    <xdr:sp macro="" textlink="">
      <xdr:nvSpPr>
        <xdr:cNvPr id="335" name="フローチャート: 判断 334"/>
        <xdr:cNvSpPr/>
      </xdr:nvSpPr>
      <xdr:spPr>
        <a:xfrm>
          <a:off x="4584700" y="1781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23768</xdr:rowOff>
    </xdr:from>
    <xdr:to>
      <xdr:col>20</xdr:col>
      <xdr:colOff>38100</xdr:colOff>
      <xdr:row>104</xdr:row>
      <xdr:rowOff>125368</xdr:rowOff>
    </xdr:to>
    <xdr:sp macro="" textlink="">
      <xdr:nvSpPr>
        <xdr:cNvPr id="336" name="フローチャート: 判断 335"/>
        <xdr:cNvSpPr/>
      </xdr:nvSpPr>
      <xdr:spPr>
        <a:xfrm>
          <a:off x="3746500" y="17854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104</xdr:row>
      <xdr:rowOff>116495</xdr:rowOff>
    </xdr:from>
    <xdr:ext cx="405111" cy="259045"/>
    <xdr:sp macro="" textlink="">
      <xdr:nvSpPr>
        <xdr:cNvPr id="337" name="n_1aveValue【市民会館】&#10;有形固定資産減価償却率"/>
        <xdr:cNvSpPr txBox="1"/>
      </xdr:nvSpPr>
      <xdr:spPr>
        <a:xfrm>
          <a:off x="3582044" y="17947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104</xdr:row>
      <xdr:rowOff>54792</xdr:rowOff>
    </xdr:from>
    <xdr:to>
      <xdr:col>15</xdr:col>
      <xdr:colOff>101600</xdr:colOff>
      <xdr:row>104</xdr:row>
      <xdr:rowOff>156392</xdr:rowOff>
    </xdr:to>
    <xdr:sp macro="" textlink="">
      <xdr:nvSpPr>
        <xdr:cNvPr id="338" name="フローチャート: 判断 337"/>
        <xdr:cNvSpPr/>
      </xdr:nvSpPr>
      <xdr:spPr>
        <a:xfrm>
          <a:off x="2857500" y="1788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104</xdr:row>
      <xdr:rowOff>147519</xdr:rowOff>
    </xdr:from>
    <xdr:ext cx="405111" cy="259045"/>
    <xdr:sp macro="" textlink="">
      <xdr:nvSpPr>
        <xdr:cNvPr id="339" name="n_2aveValue【市民会館】&#10;有形固定資産減価償却率"/>
        <xdr:cNvSpPr txBox="1"/>
      </xdr:nvSpPr>
      <xdr:spPr>
        <a:xfrm>
          <a:off x="2705744" y="17978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103</xdr:row>
      <xdr:rowOff>160927</xdr:rowOff>
    </xdr:from>
    <xdr:to>
      <xdr:col>10</xdr:col>
      <xdr:colOff>165100</xdr:colOff>
      <xdr:row>104</xdr:row>
      <xdr:rowOff>91077</xdr:rowOff>
    </xdr:to>
    <xdr:sp macro="" textlink="">
      <xdr:nvSpPr>
        <xdr:cNvPr id="340" name="フローチャート: 判断 339"/>
        <xdr:cNvSpPr/>
      </xdr:nvSpPr>
      <xdr:spPr>
        <a:xfrm>
          <a:off x="1968500" y="1782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102</xdr:row>
      <xdr:rowOff>107604</xdr:rowOff>
    </xdr:from>
    <xdr:ext cx="405111" cy="259045"/>
    <xdr:sp macro="" textlink="">
      <xdr:nvSpPr>
        <xdr:cNvPr id="341" name="n_3aveValue【市民会館】&#10;有形固定資産減価償却率"/>
        <xdr:cNvSpPr txBox="1"/>
      </xdr:nvSpPr>
      <xdr:spPr>
        <a:xfrm>
          <a:off x="1816744" y="1759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342" name="テキスト ボックス 34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43" name="テキスト ボックス 34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44" name="テキスト ボックス 34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45" name="テキスト ボックス 34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46" name="テキスト ボックス 34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159294</xdr:rowOff>
    </xdr:from>
    <xdr:to>
      <xdr:col>20</xdr:col>
      <xdr:colOff>38100</xdr:colOff>
      <xdr:row>102</xdr:row>
      <xdr:rowOff>89444</xdr:rowOff>
    </xdr:to>
    <xdr:sp macro="" textlink="">
      <xdr:nvSpPr>
        <xdr:cNvPr id="347" name="楕円 346"/>
        <xdr:cNvSpPr/>
      </xdr:nvSpPr>
      <xdr:spPr>
        <a:xfrm>
          <a:off x="3746500" y="1747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48261</xdr:rowOff>
    </xdr:from>
    <xdr:to>
      <xdr:col>15</xdr:col>
      <xdr:colOff>101600</xdr:colOff>
      <xdr:row>104</xdr:row>
      <xdr:rowOff>149861</xdr:rowOff>
    </xdr:to>
    <xdr:sp macro="" textlink="">
      <xdr:nvSpPr>
        <xdr:cNvPr id="348" name="楕円 347"/>
        <xdr:cNvSpPr/>
      </xdr:nvSpPr>
      <xdr:spPr>
        <a:xfrm>
          <a:off x="2857500" y="1787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38644</xdr:rowOff>
    </xdr:from>
    <xdr:to>
      <xdr:col>19</xdr:col>
      <xdr:colOff>177800</xdr:colOff>
      <xdr:row>104</xdr:row>
      <xdr:rowOff>99061</xdr:rowOff>
    </xdr:to>
    <xdr:cxnSp macro="">
      <xdr:nvCxnSpPr>
        <xdr:cNvPr id="349" name="直線コネクタ 348"/>
        <xdr:cNvCxnSpPr/>
      </xdr:nvCxnSpPr>
      <xdr:spPr>
        <a:xfrm flipV="1">
          <a:off x="2908300" y="17526544"/>
          <a:ext cx="889000" cy="40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100</xdr:row>
      <xdr:rowOff>105971</xdr:rowOff>
    </xdr:from>
    <xdr:ext cx="405111" cy="259045"/>
    <xdr:sp macro="" textlink="">
      <xdr:nvSpPr>
        <xdr:cNvPr id="350" name="n_1mainValue【市民会館】&#10;有形固定資産減価償却率"/>
        <xdr:cNvSpPr txBox="1"/>
      </xdr:nvSpPr>
      <xdr:spPr>
        <a:xfrm>
          <a:off x="3582044" y="17250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166388</xdr:rowOff>
    </xdr:from>
    <xdr:ext cx="405111" cy="259045"/>
    <xdr:sp macro="" textlink="">
      <xdr:nvSpPr>
        <xdr:cNvPr id="351" name="n_2mainValue【市民会館】&#10;有形固定資産減価償却率"/>
        <xdr:cNvSpPr txBox="1"/>
      </xdr:nvSpPr>
      <xdr:spPr>
        <a:xfrm>
          <a:off x="2705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52" name="正方形/長方形 35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3" name="正方形/長方形 35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4" name="正方形/長方形 35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5" name="正方形/長方形 35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6" name="正方形/長方形 35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7" name="正方形/長方形 35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8" name="正方形/長方形 35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9" name="正方形/長方形 35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60" name="テキスト ボックス 35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61" name="直線コネクタ 36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362" name="直線コネクタ 361"/>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363" name="テキスト ボックス 362"/>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64" name="直線コネクタ 363"/>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65" name="テキスト ボックス 364"/>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366" name="直線コネクタ 365"/>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367" name="テキスト ボックス 366"/>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8" name="直線コネクタ 36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9" name="テキスト ボックス 36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7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127636</xdr:rowOff>
    </xdr:from>
    <xdr:to>
      <xdr:col>54</xdr:col>
      <xdr:colOff>189865</xdr:colOff>
      <xdr:row>107</xdr:row>
      <xdr:rowOff>104775</xdr:rowOff>
    </xdr:to>
    <xdr:cxnSp macro="">
      <xdr:nvCxnSpPr>
        <xdr:cNvPr id="371" name="直線コネクタ 370"/>
        <xdr:cNvCxnSpPr/>
      </xdr:nvCxnSpPr>
      <xdr:spPr>
        <a:xfrm flipV="1">
          <a:off x="10476865" y="17272636"/>
          <a:ext cx="0" cy="1177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372" name="【市民会館】&#10;一人当たり面積最小値テキスト"/>
        <xdr:cNvSpPr txBox="1"/>
      </xdr:nvSpPr>
      <xdr:spPr>
        <a:xfrm>
          <a:off x="10515600" y="18453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373" name="直線コネクタ 372"/>
        <xdr:cNvCxnSpPr/>
      </xdr:nvCxnSpPr>
      <xdr:spPr>
        <a:xfrm>
          <a:off x="10388600" y="1844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74313</xdr:rowOff>
    </xdr:from>
    <xdr:ext cx="469744" cy="259045"/>
    <xdr:sp macro="" textlink="">
      <xdr:nvSpPr>
        <xdr:cNvPr id="374" name="【市民会館】&#10;一人当たり面積最大値テキスト"/>
        <xdr:cNvSpPr txBox="1"/>
      </xdr:nvSpPr>
      <xdr:spPr>
        <a:xfrm>
          <a:off x="10515600" y="17047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127636</xdr:rowOff>
    </xdr:from>
    <xdr:to>
      <xdr:col>55</xdr:col>
      <xdr:colOff>88900</xdr:colOff>
      <xdr:row>100</xdr:row>
      <xdr:rowOff>127636</xdr:rowOff>
    </xdr:to>
    <xdr:cxnSp macro="">
      <xdr:nvCxnSpPr>
        <xdr:cNvPr id="375" name="直線コネクタ 374"/>
        <xdr:cNvCxnSpPr/>
      </xdr:nvCxnSpPr>
      <xdr:spPr>
        <a:xfrm>
          <a:off x="10388600" y="17272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158132</xdr:rowOff>
    </xdr:from>
    <xdr:ext cx="469744" cy="259045"/>
    <xdr:sp macro="" textlink="">
      <xdr:nvSpPr>
        <xdr:cNvPr id="376" name="【市民会館】&#10;一人当たり面積平均値テキスト"/>
        <xdr:cNvSpPr txBox="1"/>
      </xdr:nvSpPr>
      <xdr:spPr>
        <a:xfrm>
          <a:off x="10515600" y="17988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8255</xdr:rowOff>
    </xdr:from>
    <xdr:to>
      <xdr:col>55</xdr:col>
      <xdr:colOff>50800</xdr:colOff>
      <xdr:row>105</xdr:row>
      <xdr:rowOff>109855</xdr:rowOff>
    </xdr:to>
    <xdr:sp macro="" textlink="">
      <xdr:nvSpPr>
        <xdr:cNvPr id="377" name="フローチャート: 判断 376"/>
        <xdr:cNvSpPr/>
      </xdr:nvSpPr>
      <xdr:spPr>
        <a:xfrm>
          <a:off x="104267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8255</xdr:rowOff>
    </xdr:from>
    <xdr:to>
      <xdr:col>50</xdr:col>
      <xdr:colOff>165100</xdr:colOff>
      <xdr:row>105</xdr:row>
      <xdr:rowOff>109855</xdr:rowOff>
    </xdr:to>
    <xdr:sp macro="" textlink="">
      <xdr:nvSpPr>
        <xdr:cNvPr id="378" name="フローチャート: 判断 377"/>
        <xdr:cNvSpPr/>
      </xdr:nvSpPr>
      <xdr:spPr>
        <a:xfrm>
          <a:off x="95885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103</xdr:row>
      <xdr:rowOff>126382</xdr:rowOff>
    </xdr:from>
    <xdr:ext cx="469744" cy="259045"/>
    <xdr:sp macro="" textlink="">
      <xdr:nvSpPr>
        <xdr:cNvPr id="379" name="n_1aveValue【市民会館】&#10;一人当たり面積"/>
        <xdr:cNvSpPr txBox="1"/>
      </xdr:nvSpPr>
      <xdr:spPr>
        <a:xfrm>
          <a:off x="9391727" y="1778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8255</xdr:rowOff>
    </xdr:from>
    <xdr:to>
      <xdr:col>46</xdr:col>
      <xdr:colOff>38100</xdr:colOff>
      <xdr:row>105</xdr:row>
      <xdr:rowOff>109855</xdr:rowOff>
    </xdr:to>
    <xdr:sp macro="" textlink="">
      <xdr:nvSpPr>
        <xdr:cNvPr id="380" name="フローチャート: 判断 379"/>
        <xdr:cNvSpPr/>
      </xdr:nvSpPr>
      <xdr:spPr>
        <a:xfrm>
          <a:off x="86995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105</xdr:row>
      <xdr:rowOff>100982</xdr:rowOff>
    </xdr:from>
    <xdr:ext cx="469744" cy="259045"/>
    <xdr:sp macro="" textlink="">
      <xdr:nvSpPr>
        <xdr:cNvPr id="381" name="n_2aveValue【市民会館】&#10;一人当たり面積"/>
        <xdr:cNvSpPr txBox="1"/>
      </xdr:nvSpPr>
      <xdr:spPr>
        <a:xfrm>
          <a:off x="8515427" y="1810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105</xdr:row>
      <xdr:rowOff>19686</xdr:rowOff>
    </xdr:from>
    <xdr:to>
      <xdr:col>41</xdr:col>
      <xdr:colOff>101600</xdr:colOff>
      <xdr:row>105</xdr:row>
      <xdr:rowOff>121286</xdr:rowOff>
    </xdr:to>
    <xdr:sp macro="" textlink="">
      <xdr:nvSpPr>
        <xdr:cNvPr id="382" name="フローチャート: 判断 381"/>
        <xdr:cNvSpPr/>
      </xdr:nvSpPr>
      <xdr:spPr>
        <a:xfrm>
          <a:off x="7810500" y="1802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103</xdr:row>
      <xdr:rowOff>137813</xdr:rowOff>
    </xdr:from>
    <xdr:ext cx="469744" cy="259045"/>
    <xdr:sp macro="" textlink="">
      <xdr:nvSpPr>
        <xdr:cNvPr id="383" name="n_3aveValue【市民会館】&#10;一人当たり面積"/>
        <xdr:cNvSpPr txBox="1"/>
      </xdr:nvSpPr>
      <xdr:spPr>
        <a:xfrm>
          <a:off x="7626427" y="17797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84" name="テキスト ボックス 38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85" name="テキスト ボックス 38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86" name="テキスト ボックス 38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87" name="テキスト ボックス 38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88" name="テキスト ボックス 38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128270</xdr:rowOff>
    </xdr:from>
    <xdr:to>
      <xdr:col>50</xdr:col>
      <xdr:colOff>165100</xdr:colOff>
      <xdr:row>107</xdr:row>
      <xdr:rowOff>58420</xdr:rowOff>
    </xdr:to>
    <xdr:sp macro="" textlink="">
      <xdr:nvSpPr>
        <xdr:cNvPr id="389" name="楕円 388"/>
        <xdr:cNvSpPr/>
      </xdr:nvSpPr>
      <xdr:spPr>
        <a:xfrm>
          <a:off x="9588500" y="1830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102</xdr:row>
      <xdr:rowOff>82550</xdr:rowOff>
    </xdr:from>
    <xdr:to>
      <xdr:col>46</xdr:col>
      <xdr:colOff>38100</xdr:colOff>
      <xdr:row>103</xdr:row>
      <xdr:rowOff>12700</xdr:rowOff>
    </xdr:to>
    <xdr:sp macro="" textlink="">
      <xdr:nvSpPr>
        <xdr:cNvPr id="390" name="楕円 389"/>
        <xdr:cNvSpPr/>
      </xdr:nvSpPr>
      <xdr:spPr>
        <a:xfrm>
          <a:off x="8699500" y="1757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133350</xdr:rowOff>
    </xdr:from>
    <xdr:to>
      <xdr:col>50</xdr:col>
      <xdr:colOff>114300</xdr:colOff>
      <xdr:row>107</xdr:row>
      <xdr:rowOff>7620</xdr:rowOff>
    </xdr:to>
    <xdr:cxnSp macro="">
      <xdr:nvCxnSpPr>
        <xdr:cNvPr id="391" name="直線コネクタ 390"/>
        <xdr:cNvCxnSpPr/>
      </xdr:nvCxnSpPr>
      <xdr:spPr>
        <a:xfrm>
          <a:off x="8750300" y="17621250"/>
          <a:ext cx="889000" cy="73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49547</xdr:rowOff>
    </xdr:from>
    <xdr:ext cx="469744" cy="259045"/>
    <xdr:sp macro="" textlink="">
      <xdr:nvSpPr>
        <xdr:cNvPr id="392" name="n_1mainValue【市民会館】&#10;一人当たり面積"/>
        <xdr:cNvSpPr txBox="1"/>
      </xdr:nvSpPr>
      <xdr:spPr>
        <a:xfrm>
          <a:off x="9391727" y="1839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29227</xdr:rowOff>
    </xdr:from>
    <xdr:ext cx="469744" cy="259045"/>
    <xdr:sp macro="" textlink="">
      <xdr:nvSpPr>
        <xdr:cNvPr id="393" name="n_2mainValue【市民会館】&#10;一人当たり面積"/>
        <xdr:cNvSpPr txBox="1"/>
      </xdr:nvSpPr>
      <xdr:spPr>
        <a:xfrm>
          <a:off x="8515427" y="1734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04" name="テキスト ボックス 403"/>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5" name="直線コネクタ 404"/>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06" name="テキスト ボックス 405"/>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7" name="直線コネクタ 406"/>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8" name="テキスト ボックス 407"/>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9" name="直線コネクタ 408"/>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0" name="テキスト ボックス 409"/>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1" name="直線コネクタ 410"/>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2" name="テキスト ボックス 411"/>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3" name="直線コネクタ 412"/>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14" name="テキスト ボックス 413"/>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5" name="直線コネクタ 41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16" name="テキスト ボックス 415"/>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30480</xdr:rowOff>
    </xdr:from>
    <xdr:to>
      <xdr:col>85</xdr:col>
      <xdr:colOff>126364</xdr:colOff>
      <xdr:row>41</xdr:row>
      <xdr:rowOff>87630</xdr:rowOff>
    </xdr:to>
    <xdr:cxnSp macro="">
      <xdr:nvCxnSpPr>
        <xdr:cNvPr id="418" name="直線コネクタ 417"/>
        <xdr:cNvCxnSpPr/>
      </xdr:nvCxnSpPr>
      <xdr:spPr>
        <a:xfrm flipV="1">
          <a:off x="16318864" y="585978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91457</xdr:rowOff>
    </xdr:from>
    <xdr:ext cx="405111" cy="259045"/>
    <xdr:sp macro="" textlink="">
      <xdr:nvSpPr>
        <xdr:cNvPr id="419" name="【一般廃棄物処理施設】&#10;有形固定資産減価償却率最小値テキスト"/>
        <xdr:cNvSpPr txBox="1"/>
      </xdr:nvSpPr>
      <xdr:spPr>
        <a:xfrm>
          <a:off x="16357600" y="712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87630</xdr:rowOff>
    </xdr:from>
    <xdr:to>
      <xdr:col>86</xdr:col>
      <xdr:colOff>25400</xdr:colOff>
      <xdr:row>41</xdr:row>
      <xdr:rowOff>87630</xdr:rowOff>
    </xdr:to>
    <xdr:cxnSp macro="">
      <xdr:nvCxnSpPr>
        <xdr:cNvPr id="420" name="直線コネクタ 419"/>
        <xdr:cNvCxnSpPr/>
      </xdr:nvCxnSpPr>
      <xdr:spPr>
        <a:xfrm>
          <a:off x="16230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148607</xdr:rowOff>
    </xdr:from>
    <xdr:ext cx="405111" cy="259045"/>
    <xdr:sp macro="" textlink="">
      <xdr:nvSpPr>
        <xdr:cNvPr id="421" name="【一般廃棄物処理施設】&#10;有形固定資産減価償却率最大値テキスト"/>
        <xdr:cNvSpPr txBox="1"/>
      </xdr:nvSpPr>
      <xdr:spPr>
        <a:xfrm>
          <a:off x="16357600" y="563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30480</xdr:rowOff>
    </xdr:from>
    <xdr:to>
      <xdr:col>86</xdr:col>
      <xdr:colOff>25400</xdr:colOff>
      <xdr:row>34</xdr:row>
      <xdr:rowOff>30480</xdr:rowOff>
    </xdr:to>
    <xdr:cxnSp macro="">
      <xdr:nvCxnSpPr>
        <xdr:cNvPr id="422" name="直線コネクタ 421"/>
        <xdr:cNvCxnSpPr/>
      </xdr:nvCxnSpPr>
      <xdr:spPr>
        <a:xfrm>
          <a:off x="16230600" y="585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53357</xdr:rowOff>
    </xdr:from>
    <xdr:ext cx="405111" cy="259045"/>
    <xdr:sp macro="" textlink="">
      <xdr:nvSpPr>
        <xdr:cNvPr id="423" name="【一般廃棄物処理施設】&#10;有形固定資産減価償却率平均値テキスト"/>
        <xdr:cNvSpPr txBox="1"/>
      </xdr:nvSpPr>
      <xdr:spPr>
        <a:xfrm>
          <a:off x="16357600" y="6397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74930</xdr:rowOff>
    </xdr:from>
    <xdr:to>
      <xdr:col>85</xdr:col>
      <xdr:colOff>177800</xdr:colOff>
      <xdr:row>38</xdr:row>
      <xdr:rowOff>5080</xdr:rowOff>
    </xdr:to>
    <xdr:sp macro="" textlink="">
      <xdr:nvSpPr>
        <xdr:cNvPr id="424" name="フローチャート: 判断 423"/>
        <xdr:cNvSpPr/>
      </xdr:nvSpPr>
      <xdr:spPr>
        <a:xfrm>
          <a:off x="16268700" y="641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84455</xdr:rowOff>
    </xdr:from>
    <xdr:to>
      <xdr:col>81</xdr:col>
      <xdr:colOff>101600</xdr:colOff>
      <xdr:row>38</xdr:row>
      <xdr:rowOff>14605</xdr:rowOff>
    </xdr:to>
    <xdr:sp macro="" textlink="">
      <xdr:nvSpPr>
        <xdr:cNvPr id="425" name="フローチャート: 判断 424"/>
        <xdr:cNvSpPr/>
      </xdr:nvSpPr>
      <xdr:spPr>
        <a:xfrm>
          <a:off x="154305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31132</xdr:rowOff>
    </xdr:from>
    <xdr:ext cx="405111" cy="259045"/>
    <xdr:sp macro="" textlink="">
      <xdr:nvSpPr>
        <xdr:cNvPr id="426" name="n_1aveValue【一般廃棄物処理施設】&#10;有形固定資産減価償却率"/>
        <xdr:cNvSpPr txBox="1"/>
      </xdr:nvSpPr>
      <xdr:spPr>
        <a:xfrm>
          <a:off x="15266044" y="620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162560</xdr:rowOff>
    </xdr:from>
    <xdr:to>
      <xdr:col>76</xdr:col>
      <xdr:colOff>165100</xdr:colOff>
      <xdr:row>38</xdr:row>
      <xdr:rowOff>92710</xdr:rowOff>
    </xdr:to>
    <xdr:sp macro="" textlink="">
      <xdr:nvSpPr>
        <xdr:cNvPr id="427" name="フローチャート: 判断 426"/>
        <xdr:cNvSpPr/>
      </xdr:nvSpPr>
      <xdr:spPr>
        <a:xfrm>
          <a:off x="14541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36</xdr:row>
      <xdr:rowOff>109237</xdr:rowOff>
    </xdr:from>
    <xdr:ext cx="405111" cy="259045"/>
    <xdr:sp macro="" textlink="">
      <xdr:nvSpPr>
        <xdr:cNvPr id="428" name="n_2aveValue【一般廃棄物処理施設】&#10;有形固定資産減価償却率"/>
        <xdr:cNvSpPr txBox="1"/>
      </xdr:nvSpPr>
      <xdr:spPr>
        <a:xfrm>
          <a:off x="14389744"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97790</xdr:rowOff>
    </xdr:from>
    <xdr:to>
      <xdr:col>72</xdr:col>
      <xdr:colOff>38100</xdr:colOff>
      <xdr:row>38</xdr:row>
      <xdr:rowOff>27940</xdr:rowOff>
    </xdr:to>
    <xdr:sp macro="" textlink="">
      <xdr:nvSpPr>
        <xdr:cNvPr id="429" name="フローチャート: 判断 428"/>
        <xdr:cNvSpPr/>
      </xdr:nvSpPr>
      <xdr:spPr>
        <a:xfrm>
          <a:off x="136525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36</xdr:row>
      <xdr:rowOff>44467</xdr:rowOff>
    </xdr:from>
    <xdr:ext cx="405111" cy="259045"/>
    <xdr:sp macro="" textlink="">
      <xdr:nvSpPr>
        <xdr:cNvPr id="430" name="n_3aveValue【一般廃棄物処理施設】&#10;有形固定資産減価償却率"/>
        <xdr:cNvSpPr txBox="1"/>
      </xdr:nvSpPr>
      <xdr:spPr>
        <a:xfrm>
          <a:off x="13500744" y="621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431" name="テキスト ボックス 43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113030</xdr:rowOff>
    </xdr:from>
    <xdr:to>
      <xdr:col>81</xdr:col>
      <xdr:colOff>101600</xdr:colOff>
      <xdr:row>41</xdr:row>
      <xdr:rowOff>43180</xdr:rowOff>
    </xdr:to>
    <xdr:sp macro="" textlink="">
      <xdr:nvSpPr>
        <xdr:cNvPr id="436" name="楕円 435"/>
        <xdr:cNvSpPr/>
      </xdr:nvSpPr>
      <xdr:spPr>
        <a:xfrm>
          <a:off x="15430500" y="697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41</xdr:row>
      <xdr:rowOff>44450</xdr:rowOff>
    </xdr:from>
    <xdr:to>
      <xdr:col>76</xdr:col>
      <xdr:colOff>165100</xdr:colOff>
      <xdr:row>41</xdr:row>
      <xdr:rowOff>146050</xdr:rowOff>
    </xdr:to>
    <xdr:sp macro="" textlink="">
      <xdr:nvSpPr>
        <xdr:cNvPr id="437" name="楕円 436"/>
        <xdr:cNvSpPr/>
      </xdr:nvSpPr>
      <xdr:spPr>
        <a:xfrm>
          <a:off x="14541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163830</xdr:rowOff>
    </xdr:from>
    <xdr:to>
      <xdr:col>81</xdr:col>
      <xdr:colOff>50800</xdr:colOff>
      <xdr:row>41</xdr:row>
      <xdr:rowOff>95250</xdr:rowOff>
    </xdr:to>
    <xdr:cxnSp macro="">
      <xdr:nvCxnSpPr>
        <xdr:cNvPr id="438" name="直線コネクタ 437"/>
        <xdr:cNvCxnSpPr/>
      </xdr:nvCxnSpPr>
      <xdr:spPr>
        <a:xfrm flipV="1">
          <a:off x="14592300" y="702183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34307</xdr:rowOff>
    </xdr:from>
    <xdr:ext cx="405111" cy="259045"/>
    <xdr:sp macro="" textlink="">
      <xdr:nvSpPr>
        <xdr:cNvPr id="439" name="n_1mainValue【一般廃棄物処理施設】&#10;有形固定資産減価償却率"/>
        <xdr:cNvSpPr txBox="1"/>
      </xdr:nvSpPr>
      <xdr:spPr>
        <a:xfrm>
          <a:off x="15266044" y="706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137177</xdr:rowOff>
    </xdr:from>
    <xdr:ext cx="405111" cy="259045"/>
    <xdr:sp macro="" textlink="">
      <xdr:nvSpPr>
        <xdr:cNvPr id="440" name="n_2mainValue【一般廃棄物処理施設】&#10;有形固定資産減価償却率"/>
        <xdr:cNvSpPr txBox="1"/>
      </xdr:nvSpPr>
      <xdr:spPr>
        <a:xfrm>
          <a:off x="14389744"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1" name="正方形/長方形 44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2" name="正方形/長方形 44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3" name="正方形/長方形 44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4" name="正方形/長方形 44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5" name="正方形/長方形 44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6" name="正方形/長方形 44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7" name="正方形/長方形 44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8" name="正方形/長方形 44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9" name="テキスト ボックス 44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0" name="直線コネクタ 44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51" name="直線コネクタ 450"/>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52" name="テキスト ボックス 451"/>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53" name="直線コネクタ 452"/>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454" name="テキスト ボックス 453"/>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55" name="直線コネクタ 454"/>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456" name="テキスト ボックス 455"/>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57" name="直線コネクタ 456"/>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458" name="テキスト ボックス 457"/>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59" name="直線コネクタ 458"/>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460" name="テキスト ボックス 459"/>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61" name="直線コネクタ 460"/>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462" name="テキスト ボックス 461"/>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3" name="直線コネクタ 46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64" name="テキスト ボックス 46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147959</xdr:rowOff>
    </xdr:from>
    <xdr:to>
      <xdr:col>116</xdr:col>
      <xdr:colOff>62864</xdr:colOff>
      <xdr:row>42</xdr:row>
      <xdr:rowOff>63595</xdr:rowOff>
    </xdr:to>
    <xdr:cxnSp macro="">
      <xdr:nvCxnSpPr>
        <xdr:cNvPr id="466" name="直線コネクタ 465"/>
        <xdr:cNvCxnSpPr/>
      </xdr:nvCxnSpPr>
      <xdr:spPr>
        <a:xfrm flipV="1">
          <a:off x="22160864" y="5805809"/>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67422</xdr:rowOff>
    </xdr:from>
    <xdr:ext cx="469744" cy="259045"/>
    <xdr:sp macro="" textlink="">
      <xdr:nvSpPr>
        <xdr:cNvPr id="467" name="【一般廃棄物処理施設】&#10;一人当たり有形固定資産（償却資産）額最小値テキスト"/>
        <xdr:cNvSpPr txBox="1"/>
      </xdr:nvSpPr>
      <xdr:spPr>
        <a:xfrm>
          <a:off x="22199600" y="726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63595</xdr:rowOff>
    </xdr:from>
    <xdr:to>
      <xdr:col>116</xdr:col>
      <xdr:colOff>152400</xdr:colOff>
      <xdr:row>42</xdr:row>
      <xdr:rowOff>63595</xdr:rowOff>
    </xdr:to>
    <xdr:cxnSp macro="">
      <xdr:nvCxnSpPr>
        <xdr:cNvPr id="468" name="直線コネクタ 467"/>
        <xdr:cNvCxnSpPr/>
      </xdr:nvCxnSpPr>
      <xdr:spPr>
        <a:xfrm>
          <a:off x="22072600" y="7264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94636</xdr:rowOff>
    </xdr:from>
    <xdr:ext cx="599010" cy="259045"/>
    <xdr:sp macro="" textlink="">
      <xdr:nvSpPr>
        <xdr:cNvPr id="469" name="【一般廃棄物処理施設】&#10;一人当たり有形固定資産（償却資産）額最大値テキスト"/>
        <xdr:cNvSpPr txBox="1"/>
      </xdr:nvSpPr>
      <xdr:spPr>
        <a:xfrm>
          <a:off x="22199600" y="5581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147959</xdr:rowOff>
    </xdr:from>
    <xdr:to>
      <xdr:col>116</xdr:col>
      <xdr:colOff>152400</xdr:colOff>
      <xdr:row>33</xdr:row>
      <xdr:rowOff>147959</xdr:rowOff>
    </xdr:to>
    <xdr:cxnSp macro="">
      <xdr:nvCxnSpPr>
        <xdr:cNvPr id="470" name="直線コネクタ 469"/>
        <xdr:cNvCxnSpPr/>
      </xdr:nvCxnSpPr>
      <xdr:spPr>
        <a:xfrm>
          <a:off x="22072600" y="5805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2662</xdr:rowOff>
    </xdr:from>
    <xdr:ext cx="534377" cy="259045"/>
    <xdr:sp macro="" textlink="">
      <xdr:nvSpPr>
        <xdr:cNvPr id="471" name="【一般廃棄物処理施設】&#10;一人当たり有形固定資産（償却資産）額平均値テキスト"/>
        <xdr:cNvSpPr txBox="1"/>
      </xdr:nvSpPr>
      <xdr:spPr>
        <a:xfrm>
          <a:off x="22199600" y="6517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24235</xdr:rowOff>
    </xdr:from>
    <xdr:to>
      <xdr:col>116</xdr:col>
      <xdr:colOff>114300</xdr:colOff>
      <xdr:row>38</xdr:row>
      <xdr:rowOff>125835</xdr:rowOff>
    </xdr:to>
    <xdr:sp macro="" textlink="">
      <xdr:nvSpPr>
        <xdr:cNvPr id="472" name="フローチャート: 判断 471"/>
        <xdr:cNvSpPr/>
      </xdr:nvSpPr>
      <xdr:spPr>
        <a:xfrm>
          <a:off x="22110700" y="6539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16680</xdr:rowOff>
    </xdr:from>
    <xdr:to>
      <xdr:col>112</xdr:col>
      <xdr:colOff>38100</xdr:colOff>
      <xdr:row>38</xdr:row>
      <xdr:rowOff>118280</xdr:rowOff>
    </xdr:to>
    <xdr:sp macro="" textlink="">
      <xdr:nvSpPr>
        <xdr:cNvPr id="473" name="フローチャート: 判断 472"/>
        <xdr:cNvSpPr/>
      </xdr:nvSpPr>
      <xdr:spPr>
        <a:xfrm>
          <a:off x="21272500" y="6531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36</xdr:row>
      <xdr:rowOff>134807</xdr:rowOff>
    </xdr:from>
    <xdr:ext cx="534377" cy="259045"/>
    <xdr:sp macro="" textlink="">
      <xdr:nvSpPr>
        <xdr:cNvPr id="474" name="n_1aveValue【一般廃棄物処理施設】&#10;一人当たり有形固定資産（償却資産）額"/>
        <xdr:cNvSpPr txBox="1"/>
      </xdr:nvSpPr>
      <xdr:spPr>
        <a:xfrm>
          <a:off x="21043411" y="630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72437</xdr:rowOff>
    </xdr:from>
    <xdr:to>
      <xdr:col>107</xdr:col>
      <xdr:colOff>101600</xdr:colOff>
      <xdr:row>39</xdr:row>
      <xdr:rowOff>2587</xdr:rowOff>
    </xdr:to>
    <xdr:sp macro="" textlink="">
      <xdr:nvSpPr>
        <xdr:cNvPr id="475" name="フローチャート: 判断 474"/>
        <xdr:cNvSpPr/>
      </xdr:nvSpPr>
      <xdr:spPr>
        <a:xfrm>
          <a:off x="20383500" y="658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37</xdr:row>
      <xdr:rowOff>19114</xdr:rowOff>
    </xdr:from>
    <xdr:ext cx="534377" cy="259045"/>
    <xdr:sp macro="" textlink="">
      <xdr:nvSpPr>
        <xdr:cNvPr id="476" name="n_2aveValue【一般廃棄物処理施設】&#10;一人当たり有形固定資産（償却資産）額"/>
        <xdr:cNvSpPr txBox="1"/>
      </xdr:nvSpPr>
      <xdr:spPr>
        <a:xfrm>
          <a:off x="20167111" y="6362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14068</xdr:rowOff>
    </xdr:from>
    <xdr:to>
      <xdr:col>102</xdr:col>
      <xdr:colOff>165100</xdr:colOff>
      <xdr:row>38</xdr:row>
      <xdr:rowOff>115668</xdr:rowOff>
    </xdr:to>
    <xdr:sp macro="" textlink="">
      <xdr:nvSpPr>
        <xdr:cNvPr id="477" name="フローチャート: 判断 476"/>
        <xdr:cNvSpPr/>
      </xdr:nvSpPr>
      <xdr:spPr>
        <a:xfrm>
          <a:off x="19494500" y="6529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36</xdr:row>
      <xdr:rowOff>132195</xdr:rowOff>
    </xdr:from>
    <xdr:ext cx="534377" cy="259045"/>
    <xdr:sp macro="" textlink="">
      <xdr:nvSpPr>
        <xdr:cNvPr id="478" name="n_3aveValue【一般廃棄物処理施設】&#10;一人当たり有形固定資産（償却資産）額"/>
        <xdr:cNvSpPr txBox="1"/>
      </xdr:nvSpPr>
      <xdr:spPr>
        <a:xfrm>
          <a:off x="19278111" y="6304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479" name="テキスト ボックス 47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164737</xdr:rowOff>
    </xdr:from>
    <xdr:to>
      <xdr:col>112</xdr:col>
      <xdr:colOff>38100</xdr:colOff>
      <xdr:row>39</xdr:row>
      <xdr:rowOff>94887</xdr:rowOff>
    </xdr:to>
    <xdr:sp macro="" textlink="">
      <xdr:nvSpPr>
        <xdr:cNvPr id="484" name="楕円 483"/>
        <xdr:cNvSpPr/>
      </xdr:nvSpPr>
      <xdr:spPr>
        <a:xfrm>
          <a:off x="21272500" y="667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6448</xdr:rowOff>
    </xdr:from>
    <xdr:to>
      <xdr:col>107</xdr:col>
      <xdr:colOff>101600</xdr:colOff>
      <xdr:row>39</xdr:row>
      <xdr:rowOff>108048</xdr:rowOff>
    </xdr:to>
    <xdr:sp macro="" textlink="">
      <xdr:nvSpPr>
        <xdr:cNvPr id="485" name="楕円 484"/>
        <xdr:cNvSpPr/>
      </xdr:nvSpPr>
      <xdr:spPr>
        <a:xfrm>
          <a:off x="20383500" y="669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44087</xdr:rowOff>
    </xdr:from>
    <xdr:to>
      <xdr:col>111</xdr:col>
      <xdr:colOff>177800</xdr:colOff>
      <xdr:row>39</xdr:row>
      <xdr:rowOff>57248</xdr:rowOff>
    </xdr:to>
    <xdr:cxnSp macro="">
      <xdr:nvCxnSpPr>
        <xdr:cNvPr id="486" name="直線コネクタ 485"/>
        <xdr:cNvCxnSpPr/>
      </xdr:nvCxnSpPr>
      <xdr:spPr>
        <a:xfrm flipV="1">
          <a:off x="20434300" y="6730637"/>
          <a:ext cx="889000" cy="13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86014</xdr:rowOff>
    </xdr:from>
    <xdr:ext cx="534377" cy="259045"/>
    <xdr:sp macro="" textlink="">
      <xdr:nvSpPr>
        <xdr:cNvPr id="487" name="n_1mainValue【一般廃棄物処理施設】&#10;一人当たり有形固定資産（償却資産）額"/>
        <xdr:cNvSpPr txBox="1"/>
      </xdr:nvSpPr>
      <xdr:spPr>
        <a:xfrm>
          <a:off x="21043411" y="6772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99175</xdr:rowOff>
    </xdr:from>
    <xdr:ext cx="534377" cy="259045"/>
    <xdr:sp macro="" textlink="">
      <xdr:nvSpPr>
        <xdr:cNvPr id="488" name="n_2mainValue【一般廃棄物処理施設】&#10;一人当たり有形固定資産（償却資産）額"/>
        <xdr:cNvSpPr txBox="1"/>
      </xdr:nvSpPr>
      <xdr:spPr>
        <a:xfrm>
          <a:off x="20167111" y="678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9" name="正方形/長方形 48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90" name="正方形/長方形 48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91" name="正方形/長方形 49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92" name="正方形/長方形 49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93" name="正方形/長方形 49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4" name="正方形/長方形 49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5" name="正方形/長方形 49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6" name="正方形/長方形 49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7" name="テキスト ボックス 49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8" name="直線コネクタ 49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76200</xdr:rowOff>
    </xdr:from>
    <xdr:to>
      <xdr:col>89</xdr:col>
      <xdr:colOff>177800</xdr:colOff>
      <xdr:row>64</xdr:row>
      <xdr:rowOff>76200</xdr:rowOff>
    </xdr:to>
    <xdr:cxnSp macro="">
      <xdr:nvCxnSpPr>
        <xdr:cNvPr id="499" name="直線コネクタ 498"/>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105427</xdr:rowOff>
    </xdr:from>
    <xdr:ext cx="338939" cy="259045"/>
    <xdr:sp macro="" textlink="">
      <xdr:nvSpPr>
        <xdr:cNvPr id="500" name="テキスト ボックス 499"/>
        <xdr:cNvSpPr txBox="1"/>
      </xdr:nvSpPr>
      <xdr:spPr>
        <a:xfrm>
          <a:off x="12107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01" name="直線コネクタ 500"/>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02" name="テキスト ボックス 501"/>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03" name="直線コネクタ 502"/>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04" name="テキスト ボックス 503"/>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05" name="直線コネクタ 504"/>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06" name="テキスト ボックス 505"/>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07" name="直線コネクタ 506"/>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08" name="テキスト ボックス 507"/>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9" name="直線コネクタ 50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10" name="テキスト ボックス 509"/>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1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140970</xdr:rowOff>
    </xdr:from>
    <xdr:to>
      <xdr:col>85</xdr:col>
      <xdr:colOff>126364</xdr:colOff>
      <xdr:row>63</xdr:row>
      <xdr:rowOff>150495</xdr:rowOff>
    </xdr:to>
    <xdr:cxnSp macro="">
      <xdr:nvCxnSpPr>
        <xdr:cNvPr id="512" name="直線コネクタ 511"/>
        <xdr:cNvCxnSpPr/>
      </xdr:nvCxnSpPr>
      <xdr:spPr>
        <a:xfrm flipV="1">
          <a:off x="16318864" y="9742170"/>
          <a:ext cx="0" cy="1209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154322</xdr:rowOff>
    </xdr:from>
    <xdr:ext cx="340478" cy="259045"/>
    <xdr:sp macro="" textlink="">
      <xdr:nvSpPr>
        <xdr:cNvPr id="513" name="【保健センター・保健所】&#10;有形固定資産減価償却率最小値テキスト"/>
        <xdr:cNvSpPr txBox="1"/>
      </xdr:nvSpPr>
      <xdr:spPr>
        <a:xfrm>
          <a:off x="16357600" y="109556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150495</xdr:rowOff>
    </xdr:from>
    <xdr:to>
      <xdr:col>86</xdr:col>
      <xdr:colOff>25400</xdr:colOff>
      <xdr:row>63</xdr:row>
      <xdr:rowOff>150495</xdr:rowOff>
    </xdr:to>
    <xdr:cxnSp macro="">
      <xdr:nvCxnSpPr>
        <xdr:cNvPr id="514" name="直線コネクタ 513"/>
        <xdr:cNvCxnSpPr/>
      </xdr:nvCxnSpPr>
      <xdr:spPr>
        <a:xfrm>
          <a:off x="16230600" y="1095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87647</xdr:rowOff>
    </xdr:from>
    <xdr:ext cx="405111" cy="259045"/>
    <xdr:sp macro="" textlink="">
      <xdr:nvSpPr>
        <xdr:cNvPr id="515" name="【保健センター・保健所】&#10;有形固定資産減価償却率最大値テキスト"/>
        <xdr:cNvSpPr txBox="1"/>
      </xdr:nvSpPr>
      <xdr:spPr>
        <a:xfrm>
          <a:off x="16357600" y="9517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140970</xdr:rowOff>
    </xdr:from>
    <xdr:to>
      <xdr:col>86</xdr:col>
      <xdr:colOff>25400</xdr:colOff>
      <xdr:row>56</xdr:row>
      <xdr:rowOff>140970</xdr:rowOff>
    </xdr:to>
    <xdr:cxnSp macro="">
      <xdr:nvCxnSpPr>
        <xdr:cNvPr id="516" name="直線コネクタ 515"/>
        <xdr:cNvCxnSpPr/>
      </xdr:nvCxnSpPr>
      <xdr:spPr>
        <a:xfrm>
          <a:off x="16230600" y="974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120032</xdr:rowOff>
    </xdr:from>
    <xdr:ext cx="405111" cy="259045"/>
    <xdr:sp macro="" textlink="">
      <xdr:nvSpPr>
        <xdr:cNvPr id="517" name="【保健センター・保健所】&#10;有形固定資産減価償却率平均値テキスト"/>
        <xdr:cNvSpPr txBox="1"/>
      </xdr:nvSpPr>
      <xdr:spPr>
        <a:xfrm>
          <a:off x="16357600" y="10235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141605</xdr:rowOff>
    </xdr:from>
    <xdr:to>
      <xdr:col>85</xdr:col>
      <xdr:colOff>177800</xdr:colOff>
      <xdr:row>60</xdr:row>
      <xdr:rowOff>71755</xdr:rowOff>
    </xdr:to>
    <xdr:sp macro="" textlink="">
      <xdr:nvSpPr>
        <xdr:cNvPr id="518" name="フローチャート: 判断 517"/>
        <xdr:cNvSpPr/>
      </xdr:nvSpPr>
      <xdr:spPr>
        <a:xfrm>
          <a:off x="162687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168275</xdr:rowOff>
    </xdr:from>
    <xdr:to>
      <xdr:col>81</xdr:col>
      <xdr:colOff>101600</xdr:colOff>
      <xdr:row>60</xdr:row>
      <xdr:rowOff>98425</xdr:rowOff>
    </xdr:to>
    <xdr:sp macro="" textlink="">
      <xdr:nvSpPr>
        <xdr:cNvPr id="519" name="フローチャート: 判断 518"/>
        <xdr:cNvSpPr/>
      </xdr:nvSpPr>
      <xdr:spPr>
        <a:xfrm>
          <a:off x="15430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60</xdr:row>
      <xdr:rowOff>89552</xdr:rowOff>
    </xdr:from>
    <xdr:ext cx="405111" cy="259045"/>
    <xdr:sp macro="" textlink="">
      <xdr:nvSpPr>
        <xdr:cNvPr id="520" name="n_1aveValue【保健センター・保健所】&#10;有形固定資産減価償却率"/>
        <xdr:cNvSpPr txBox="1"/>
      </xdr:nvSpPr>
      <xdr:spPr>
        <a:xfrm>
          <a:off x="15266044" y="1037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23495</xdr:rowOff>
    </xdr:from>
    <xdr:to>
      <xdr:col>76</xdr:col>
      <xdr:colOff>165100</xdr:colOff>
      <xdr:row>60</xdr:row>
      <xdr:rowOff>125095</xdr:rowOff>
    </xdr:to>
    <xdr:sp macro="" textlink="">
      <xdr:nvSpPr>
        <xdr:cNvPr id="521" name="フローチャート: 判断 520"/>
        <xdr:cNvSpPr/>
      </xdr:nvSpPr>
      <xdr:spPr>
        <a:xfrm>
          <a:off x="14541500" y="1031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60</xdr:row>
      <xdr:rowOff>116222</xdr:rowOff>
    </xdr:from>
    <xdr:ext cx="405111" cy="259045"/>
    <xdr:sp macro="" textlink="">
      <xdr:nvSpPr>
        <xdr:cNvPr id="522" name="n_2aveValue【保健センター・保健所】&#10;有形固定資産減価償却率"/>
        <xdr:cNvSpPr txBox="1"/>
      </xdr:nvSpPr>
      <xdr:spPr>
        <a:xfrm>
          <a:off x="14389744" y="1040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60</xdr:row>
      <xdr:rowOff>120650</xdr:rowOff>
    </xdr:from>
    <xdr:to>
      <xdr:col>72</xdr:col>
      <xdr:colOff>38100</xdr:colOff>
      <xdr:row>61</xdr:row>
      <xdr:rowOff>50800</xdr:rowOff>
    </xdr:to>
    <xdr:sp macro="" textlink="">
      <xdr:nvSpPr>
        <xdr:cNvPr id="523" name="フローチャート: 判断 522"/>
        <xdr:cNvSpPr/>
      </xdr:nvSpPr>
      <xdr:spPr>
        <a:xfrm>
          <a:off x="13652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59</xdr:row>
      <xdr:rowOff>67327</xdr:rowOff>
    </xdr:from>
    <xdr:ext cx="405111" cy="259045"/>
    <xdr:sp macro="" textlink="">
      <xdr:nvSpPr>
        <xdr:cNvPr id="524" name="n_3aveValue【保健センター・保健所】&#10;有形固定資産減価償却率"/>
        <xdr:cNvSpPr txBox="1"/>
      </xdr:nvSpPr>
      <xdr:spPr>
        <a:xfrm>
          <a:off x="13500744"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525" name="テキスト ボックス 52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6" name="テキスト ボックス 52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7" name="テキスト ボックス 52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8" name="テキスト ボックス 52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9" name="テキスト ボックス 52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53975</xdr:rowOff>
    </xdr:from>
    <xdr:to>
      <xdr:col>81</xdr:col>
      <xdr:colOff>101600</xdr:colOff>
      <xdr:row>59</xdr:row>
      <xdr:rowOff>155575</xdr:rowOff>
    </xdr:to>
    <xdr:sp macro="" textlink="">
      <xdr:nvSpPr>
        <xdr:cNvPr id="530" name="楕円 529"/>
        <xdr:cNvSpPr/>
      </xdr:nvSpPr>
      <xdr:spPr>
        <a:xfrm>
          <a:off x="15430500" y="1016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19685</xdr:rowOff>
    </xdr:from>
    <xdr:to>
      <xdr:col>76</xdr:col>
      <xdr:colOff>165100</xdr:colOff>
      <xdr:row>60</xdr:row>
      <xdr:rowOff>121285</xdr:rowOff>
    </xdr:to>
    <xdr:sp macro="" textlink="">
      <xdr:nvSpPr>
        <xdr:cNvPr id="531" name="楕円 530"/>
        <xdr:cNvSpPr/>
      </xdr:nvSpPr>
      <xdr:spPr>
        <a:xfrm>
          <a:off x="14541500" y="1030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104775</xdr:rowOff>
    </xdr:from>
    <xdr:to>
      <xdr:col>81</xdr:col>
      <xdr:colOff>50800</xdr:colOff>
      <xdr:row>60</xdr:row>
      <xdr:rowOff>70485</xdr:rowOff>
    </xdr:to>
    <xdr:cxnSp macro="">
      <xdr:nvCxnSpPr>
        <xdr:cNvPr id="532" name="直線コネクタ 531"/>
        <xdr:cNvCxnSpPr/>
      </xdr:nvCxnSpPr>
      <xdr:spPr>
        <a:xfrm flipV="1">
          <a:off x="14592300" y="10220325"/>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652</xdr:rowOff>
    </xdr:from>
    <xdr:ext cx="405111" cy="259045"/>
    <xdr:sp macro="" textlink="">
      <xdr:nvSpPr>
        <xdr:cNvPr id="533" name="n_1mainValue【保健センター・保健所】&#10;有形固定資産減価償却率"/>
        <xdr:cNvSpPr txBox="1"/>
      </xdr:nvSpPr>
      <xdr:spPr>
        <a:xfrm>
          <a:off x="15266044" y="994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137812</xdr:rowOff>
    </xdr:from>
    <xdr:ext cx="405111" cy="259045"/>
    <xdr:sp macro="" textlink="">
      <xdr:nvSpPr>
        <xdr:cNvPr id="534" name="n_2mainValue【保健センター・保健所】&#10;有形固定資産減価償却率"/>
        <xdr:cNvSpPr txBox="1"/>
      </xdr:nvSpPr>
      <xdr:spPr>
        <a:xfrm>
          <a:off x="14389744" y="1008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5" name="正方形/長方形 53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6" name="正方形/長方形 53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7" name="正方形/長方形 53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38" name="正方形/長方形 53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39" name="正方形/長方形 53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0" name="正方形/長方形 53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1" name="正方形/長方形 54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2" name="正方形/長方形 54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3" name="テキスト ボックス 54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4" name="直線コネクタ 54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45" name="直線コネクタ 544"/>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46" name="テキスト ボックス 545"/>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47" name="直線コネクタ 546"/>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48" name="テキスト ボックス 547"/>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49" name="直線コネクタ 548"/>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0" name="テキスト ボックス 549"/>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1" name="直線コネクタ 550"/>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52" name="テキスト ボックス 551"/>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3" name="直線コネクタ 552"/>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54" name="テキスト ボックス 553"/>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5" name="直線コネクタ 55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56" name="テキスト ボックス 55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57"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114300</xdr:rowOff>
    </xdr:from>
    <xdr:to>
      <xdr:col>116</xdr:col>
      <xdr:colOff>62864</xdr:colOff>
      <xdr:row>64</xdr:row>
      <xdr:rowOff>38100</xdr:rowOff>
    </xdr:to>
    <xdr:cxnSp macro="">
      <xdr:nvCxnSpPr>
        <xdr:cNvPr id="558" name="直線コネクタ 557"/>
        <xdr:cNvCxnSpPr/>
      </xdr:nvCxnSpPr>
      <xdr:spPr>
        <a:xfrm flipV="1">
          <a:off x="22160864" y="95440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559"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560" name="直線コネクタ 559"/>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60977</xdr:rowOff>
    </xdr:from>
    <xdr:ext cx="469744" cy="259045"/>
    <xdr:sp macro="" textlink="">
      <xdr:nvSpPr>
        <xdr:cNvPr id="561" name="【保健センター・保健所】&#10;一人当たり面積最大値テキスト"/>
        <xdr:cNvSpPr txBox="1"/>
      </xdr:nvSpPr>
      <xdr:spPr>
        <a:xfrm>
          <a:off x="22199600" y="931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114300</xdr:rowOff>
    </xdr:from>
    <xdr:to>
      <xdr:col>116</xdr:col>
      <xdr:colOff>152400</xdr:colOff>
      <xdr:row>55</xdr:row>
      <xdr:rowOff>114300</xdr:rowOff>
    </xdr:to>
    <xdr:cxnSp macro="">
      <xdr:nvCxnSpPr>
        <xdr:cNvPr id="562" name="直線コネクタ 561"/>
        <xdr:cNvCxnSpPr/>
      </xdr:nvCxnSpPr>
      <xdr:spPr>
        <a:xfrm>
          <a:off x="22072600" y="954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22877</xdr:rowOff>
    </xdr:from>
    <xdr:ext cx="469744" cy="259045"/>
    <xdr:sp macro="" textlink="">
      <xdr:nvSpPr>
        <xdr:cNvPr id="563" name="【保健センター・保健所】&#10;一人当たり面積平均値テキスト"/>
        <xdr:cNvSpPr txBox="1"/>
      </xdr:nvSpPr>
      <xdr:spPr>
        <a:xfrm>
          <a:off x="22199600" y="1048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44450</xdr:rowOff>
    </xdr:from>
    <xdr:to>
      <xdr:col>116</xdr:col>
      <xdr:colOff>114300</xdr:colOff>
      <xdr:row>61</xdr:row>
      <xdr:rowOff>146050</xdr:rowOff>
    </xdr:to>
    <xdr:sp macro="" textlink="">
      <xdr:nvSpPr>
        <xdr:cNvPr id="564" name="フローチャート: 判断 563"/>
        <xdr:cNvSpPr/>
      </xdr:nvSpPr>
      <xdr:spPr>
        <a:xfrm>
          <a:off x="221107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25400</xdr:rowOff>
    </xdr:from>
    <xdr:to>
      <xdr:col>112</xdr:col>
      <xdr:colOff>38100</xdr:colOff>
      <xdr:row>61</xdr:row>
      <xdr:rowOff>127000</xdr:rowOff>
    </xdr:to>
    <xdr:sp macro="" textlink="">
      <xdr:nvSpPr>
        <xdr:cNvPr id="565" name="フローチャート: 判断 564"/>
        <xdr:cNvSpPr/>
      </xdr:nvSpPr>
      <xdr:spPr>
        <a:xfrm>
          <a:off x="21272500" y="1048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118127</xdr:rowOff>
    </xdr:from>
    <xdr:ext cx="469744" cy="259045"/>
    <xdr:sp macro="" textlink="">
      <xdr:nvSpPr>
        <xdr:cNvPr id="566" name="n_1aveValue【保健センター・保健所】&#10;一人当たり面積"/>
        <xdr:cNvSpPr txBox="1"/>
      </xdr:nvSpPr>
      <xdr:spPr>
        <a:xfrm>
          <a:off x="21075727" y="1057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61</xdr:row>
      <xdr:rowOff>82550</xdr:rowOff>
    </xdr:from>
    <xdr:to>
      <xdr:col>107</xdr:col>
      <xdr:colOff>101600</xdr:colOff>
      <xdr:row>62</xdr:row>
      <xdr:rowOff>12700</xdr:rowOff>
    </xdr:to>
    <xdr:sp macro="" textlink="">
      <xdr:nvSpPr>
        <xdr:cNvPr id="567" name="フローチャート: 判断 566"/>
        <xdr:cNvSpPr/>
      </xdr:nvSpPr>
      <xdr:spPr>
        <a:xfrm>
          <a:off x="20383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62</xdr:row>
      <xdr:rowOff>3827</xdr:rowOff>
    </xdr:from>
    <xdr:ext cx="469744" cy="259045"/>
    <xdr:sp macro="" textlink="">
      <xdr:nvSpPr>
        <xdr:cNvPr id="568" name="n_2aveValue【保健センター・保健所】&#10;一人当たり面積"/>
        <xdr:cNvSpPr txBox="1"/>
      </xdr:nvSpPr>
      <xdr:spPr>
        <a:xfrm>
          <a:off x="20199427" y="1063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60</xdr:row>
      <xdr:rowOff>158750</xdr:rowOff>
    </xdr:from>
    <xdr:to>
      <xdr:col>102</xdr:col>
      <xdr:colOff>165100</xdr:colOff>
      <xdr:row>61</xdr:row>
      <xdr:rowOff>88900</xdr:rowOff>
    </xdr:to>
    <xdr:sp macro="" textlink="">
      <xdr:nvSpPr>
        <xdr:cNvPr id="569" name="フローチャート: 判断 568"/>
        <xdr:cNvSpPr/>
      </xdr:nvSpPr>
      <xdr:spPr>
        <a:xfrm>
          <a:off x="19494500" y="1044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59</xdr:row>
      <xdr:rowOff>105427</xdr:rowOff>
    </xdr:from>
    <xdr:ext cx="469744" cy="259045"/>
    <xdr:sp macro="" textlink="">
      <xdr:nvSpPr>
        <xdr:cNvPr id="570" name="n_3aveValue【保健センター・保健所】&#10;一人当たり面積"/>
        <xdr:cNvSpPr txBox="1"/>
      </xdr:nvSpPr>
      <xdr:spPr>
        <a:xfrm>
          <a:off x="1931042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571" name="テキスト ボックス 57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2" name="テキスト ボックス 57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3" name="テキスト ボックス 57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4" name="テキスト ボックス 57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5" name="テキスト ボックス 57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6350</xdr:rowOff>
    </xdr:from>
    <xdr:to>
      <xdr:col>112</xdr:col>
      <xdr:colOff>38100</xdr:colOff>
      <xdr:row>60</xdr:row>
      <xdr:rowOff>107950</xdr:rowOff>
    </xdr:to>
    <xdr:sp macro="" textlink="">
      <xdr:nvSpPr>
        <xdr:cNvPr id="576" name="楕円 575"/>
        <xdr:cNvSpPr/>
      </xdr:nvSpPr>
      <xdr:spPr>
        <a:xfrm>
          <a:off x="21272500" y="1029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139700</xdr:rowOff>
    </xdr:from>
    <xdr:to>
      <xdr:col>107</xdr:col>
      <xdr:colOff>101600</xdr:colOff>
      <xdr:row>61</xdr:row>
      <xdr:rowOff>69850</xdr:rowOff>
    </xdr:to>
    <xdr:sp macro="" textlink="">
      <xdr:nvSpPr>
        <xdr:cNvPr id="577" name="楕円 576"/>
        <xdr:cNvSpPr/>
      </xdr:nvSpPr>
      <xdr:spPr>
        <a:xfrm>
          <a:off x="20383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57150</xdr:rowOff>
    </xdr:from>
    <xdr:to>
      <xdr:col>111</xdr:col>
      <xdr:colOff>177800</xdr:colOff>
      <xdr:row>61</xdr:row>
      <xdr:rowOff>19050</xdr:rowOff>
    </xdr:to>
    <xdr:cxnSp macro="">
      <xdr:nvCxnSpPr>
        <xdr:cNvPr id="578" name="直線コネクタ 577"/>
        <xdr:cNvCxnSpPr/>
      </xdr:nvCxnSpPr>
      <xdr:spPr>
        <a:xfrm flipV="1">
          <a:off x="20434300" y="103441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124477</xdr:rowOff>
    </xdr:from>
    <xdr:ext cx="469744" cy="259045"/>
    <xdr:sp macro="" textlink="">
      <xdr:nvSpPr>
        <xdr:cNvPr id="579" name="n_1mainValue【保健センター・保健所】&#10;一人当たり面積"/>
        <xdr:cNvSpPr txBox="1"/>
      </xdr:nvSpPr>
      <xdr:spPr>
        <a:xfrm>
          <a:off x="21075727" y="1006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86377</xdr:rowOff>
    </xdr:from>
    <xdr:ext cx="469744" cy="259045"/>
    <xdr:sp macro="" textlink="">
      <xdr:nvSpPr>
        <xdr:cNvPr id="580" name="n_2mainValue【保健センター・保健所】&#10;一人当たり面積"/>
        <xdr:cNvSpPr txBox="1"/>
      </xdr:nvSpPr>
      <xdr:spPr>
        <a:xfrm>
          <a:off x="201994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81" name="正方形/長方形 58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82" name="正方形/長方形 58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83" name="正方形/長方形 58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84" name="正方形/長方形 58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85" name="正方形/長方形 58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86" name="正方形/長方形 58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87" name="正方形/長方形 58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8" name="正方形/長方形 58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89" name="テキスト ボックス 58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90" name="直線コネクタ 58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91" name="テキスト ボックス 590"/>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92" name="直線コネクタ 59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93" name="テキスト ボックス 592"/>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94" name="直線コネクタ 59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95" name="テキスト ボックス 59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96" name="直線コネクタ 59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97" name="テキスト ボックス 59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98" name="直線コネクタ 59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99" name="テキスト ボックス 59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00" name="直線コネクタ 59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01" name="テキスト ボックス 600"/>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02" name="直線コネクタ 60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03" name="テキスト ボックス 602"/>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0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80</xdr:row>
      <xdr:rowOff>30480</xdr:rowOff>
    </xdr:from>
    <xdr:to>
      <xdr:col>85</xdr:col>
      <xdr:colOff>126364</xdr:colOff>
      <xdr:row>86</xdr:row>
      <xdr:rowOff>118111</xdr:rowOff>
    </xdr:to>
    <xdr:cxnSp macro="">
      <xdr:nvCxnSpPr>
        <xdr:cNvPr id="605" name="直線コネクタ 604"/>
        <xdr:cNvCxnSpPr/>
      </xdr:nvCxnSpPr>
      <xdr:spPr>
        <a:xfrm flipV="1">
          <a:off x="16318864" y="13746480"/>
          <a:ext cx="0" cy="1116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121938</xdr:rowOff>
    </xdr:from>
    <xdr:ext cx="405111" cy="259045"/>
    <xdr:sp macro="" textlink="">
      <xdr:nvSpPr>
        <xdr:cNvPr id="606" name="【消防施設】&#10;有形固定資産減価償却率最小値テキスト"/>
        <xdr:cNvSpPr txBox="1"/>
      </xdr:nvSpPr>
      <xdr:spPr>
        <a:xfrm>
          <a:off x="16357600" y="1486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118111</xdr:rowOff>
    </xdr:from>
    <xdr:to>
      <xdr:col>86</xdr:col>
      <xdr:colOff>25400</xdr:colOff>
      <xdr:row>86</xdr:row>
      <xdr:rowOff>118111</xdr:rowOff>
    </xdr:to>
    <xdr:cxnSp macro="">
      <xdr:nvCxnSpPr>
        <xdr:cNvPr id="607" name="直線コネクタ 606"/>
        <xdr:cNvCxnSpPr/>
      </xdr:nvCxnSpPr>
      <xdr:spPr>
        <a:xfrm>
          <a:off x="16230600" y="14862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78</xdr:row>
      <xdr:rowOff>148607</xdr:rowOff>
    </xdr:from>
    <xdr:ext cx="405111" cy="259045"/>
    <xdr:sp macro="" textlink="">
      <xdr:nvSpPr>
        <xdr:cNvPr id="608" name="【消防施設】&#10;有形固定資産減価償却率最大値テキスト"/>
        <xdr:cNvSpPr txBox="1"/>
      </xdr:nvSpPr>
      <xdr:spPr>
        <a:xfrm>
          <a:off x="16357600" y="13521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80</xdr:row>
      <xdr:rowOff>30480</xdr:rowOff>
    </xdr:from>
    <xdr:to>
      <xdr:col>86</xdr:col>
      <xdr:colOff>25400</xdr:colOff>
      <xdr:row>80</xdr:row>
      <xdr:rowOff>30480</xdr:rowOff>
    </xdr:to>
    <xdr:cxnSp macro="">
      <xdr:nvCxnSpPr>
        <xdr:cNvPr id="609" name="直線コネクタ 608"/>
        <xdr:cNvCxnSpPr/>
      </xdr:nvCxnSpPr>
      <xdr:spPr>
        <a:xfrm>
          <a:off x="16230600" y="1374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68597</xdr:rowOff>
    </xdr:from>
    <xdr:ext cx="405111" cy="259045"/>
    <xdr:sp macro="" textlink="">
      <xdr:nvSpPr>
        <xdr:cNvPr id="610" name="【消防施設】&#10;有形固定資産減価償却率平均値テキスト"/>
        <xdr:cNvSpPr txBox="1"/>
      </xdr:nvSpPr>
      <xdr:spPr>
        <a:xfrm>
          <a:off x="16357600" y="141274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90170</xdr:rowOff>
    </xdr:from>
    <xdr:to>
      <xdr:col>85</xdr:col>
      <xdr:colOff>177800</xdr:colOff>
      <xdr:row>83</xdr:row>
      <xdr:rowOff>20320</xdr:rowOff>
    </xdr:to>
    <xdr:sp macro="" textlink="">
      <xdr:nvSpPr>
        <xdr:cNvPr id="611" name="フローチャート: 判断 610"/>
        <xdr:cNvSpPr/>
      </xdr:nvSpPr>
      <xdr:spPr>
        <a:xfrm>
          <a:off x="162687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122555</xdr:rowOff>
    </xdr:from>
    <xdr:to>
      <xdr:col>81</xdr:col>
      <xdr:colOff>101600</xdr:colOff>
      <xdr:row>83</xdr:row>
      <xdr:rowOff>52705</xdr:rowOff>
    </xdr:to>
    <xdr:sp macro="" textlink="">
      <xdr:nvSpPr>
        <xdr:cNvPr id="612" name="フローチャート: 判断 611"/>
        <xdr:cNvSpPr/>
      </xdr:nvSpPr>
      <xdr:spPr>
        <a:xfrm>
          <a:off x="15430500" y="1418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83</xdr:row>
      <xdr:rowOff>43832</xdr:rowOff>
    </xdr:from>
    <xdr:ext cx="405111" cy="259045"/>
    <xdr:sp macro="" textlink="">
      <xdr:nvSpPr>
        <xdr:cNvPr id="613" name="n_1aveValue【消防施設】&#10;有形固定資産減価償却率"/>
        <xdr:cNvSpPr txBox="1"/>
      </xdr:nvSpPr>
      <xdr:spPr>
        <a:xfrm>
          <a:off x="15266044" y="1427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82</xdr:row>
      <xdr:rowOff>139700</xdr:rowOff>
    </xdr:from>
    <xdr:to>
      <xdr:col>76</xdr:col>
      <xdr:colOff>165100</xdr:colOff>
      <xdr:row>83</xdr:row>
      <xdr:rowOff>69850</xdr:rowOff>
    </xdr:to>
    <xdr:sp macro="" textlink="">
      <xdr:nvSpPr>
        <xdr:cNvPr id="614" name="フローチャート: 判断 613"/>
        <xdr:cNvSpPr/>
      </xdr:nvSpPr>
      <xdr:spPr>
        <a:xfrm>
          <a:off x="14541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83</xdr:row>
      <xdr:rowOff>60977</xdr:rowOff>
    </xdr:from>
    <xdr:ext cx="405111" cy="259045"/>
    <xdr:sp macro="" textlink="">
      <xdr:nvSpPr>
        <xdr:cNvPr id="615" name="n_2aveValue【消防施設】&#10;有形固定資産減価償却率"/>
        <xdr:cNvSpPr txBox="1"/>
      </xdr:nvSpPr>
      <xdr:spPr>
        <a:xfrm>
          <a:off x="14389744" y="1429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82</xdr:row>
      <xdr:rowOff>53975</xdr:rowOff>
    </xdr:from>
    <xdr:to>
      <xdr:col>72</xdr:col>
      <xdr:colOff>38100</xdr:colOff>
      <xdr:row>82</xdr:row>
      <xdr:rowOff>155575</xdr:rowOff>
    </xdr:to>
    <xdr:sp macro="" textlink="">
      <xdr:nvSpPr>
        <xdr:cNvPr id="616" name="フローチャート: 判断 615"/>
        <xdr:cNvSpPr/>
      </xdr:nvSpPr>
      <xdr:spPr>
        <a:xfrm>
          <a:off x="13652500" y="1411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81</xdr:row>
      <xdr:rowOff>652</xdr:rowOff>
    </xdr:from>
    <xdr:ext cx="405111" cy="259045"/>
    <xdr:sp macro="" textlink="">
      <xdr:nvSpPr>
        <xdr:cNvPr id="617" name="n_3aveValue【消防施設】&#10;有形固定資産減価償却率"/>
        <xdr:cNvSpPr txBox="1"/>
      </xdr:nvSpPr>
      <xdr:spPr>
        <a:xfrm>
          <a:off x="13500744" y="1388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618" name="テキスト ボックス 61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19" name="テキスト ボックス 61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20" name="テキスト ボックス 61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21" name="テキスト ボックス 62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22" name="テキスト ボックス 62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29211</xdr:rowOff>
    </xdr:from>
    <xdr:to>
      <xdr:col>81</xdr:col>
      <xdr:colOff>101600</xdr:colOff>
      <xdr:row>78</xdr:row>
      <xdr:rowOff>130811</xdr:rowOff>
    </xdr:to>
    <xdr:sp macro="" textlink="">
      <xdr:nvSpPr>
        <xdr:cNvPr id="623" name="楕円 622"/>
        <xdr:cNvSpPr/>
      </xdr:nvSpPr>
      <xdr:spPr>
        <a:xfrm>
          <a:off x="15430500" y="134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78</xdr:row>
      <xdr:rowOff>50164</xdr:rowOff>
    </xdr:from>
    <xdr:to>
      <xdr:col>76</xdr:col>
      <xdr:colOff>165100</xdr:colOff>
      <xdr:row>78</xdr:row>
      <xdr:rowOff>151764</xdr:rowOff>
    </xdr:to>
    <xdr:sp macro="" textlink="">
      <xdr:nvSpPr>
        <xdr:cNvPr id="624" name="楕円 623"/>
        <xdr:cNvSpPr/>
      </xdr:nvSpPr>
      <xdr:spPr>
        <a:xfrm>
          <a:off x="14541500" y="1342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80011</xdr:rowOff>
    </xdr:from>
    <xdr:to>
      <xdr:col>81</xdr:col>
      <xdr:colOff>50800</xdr:colOff>
      <xdr:row>78</xdr:row>
      <xdr:rowOff>100964</xdr:rowOff>
    </xdr:to>
    <xdr:cxnSp macro="">
      <xdr:nvCxnSpPr>
        <xdr:cNvPr id="625" name="直線コネクタ 624"/>
        <xdr:cNvCxnSpPr/>
      </xdr:nvCxnSpPr>
      <xdr:spPr>
        <a:xfrm flipV="1">
          <a:off x="14592300" y="13453111"/>
          <a:ext cx="889000" cy="20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76</xdr:row>
      <xdr:rowOff>147338</xdr:rowOff>
    </xdr:from>
    <xdr:ext cx="405111" cy="259045"/>
    <xdr:sp macro="" textlink="">
      <xdr:nvSpPr>
        <xdr:cNvPr id="626" name="n_1mainValue【消防施設】&#10;有形固定資産減価償却率"/>
        <xdr:cNvSpPr txBox="1"/>
      </xdr:nvSpPr>
      <xdr:spPr>
        <a:xfrm>
          <a:off x="15266044" y="1317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168291</xdr:rowOff>
    </xdr:from>
    <xdr:ext cx="405111" cy="259045"/>
    <xdr:sp macro="" textlink="">
      <xdr:nvSpPr>
        <xdr:cNvPr id="627" name="n_2mainValue【消防施設】&#10;有形固定資産減価償却率"/>
        <xdr:cNvSpPr txBox="1"/>
      </xdr:nvSpPr>
      <xdr:spPr>
        <a:xfrm>
          <a:off x="14389744" y="13198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28" name="正方形/長方形 62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9" name="正方形/長方形 62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0" name="正方形/長方形 62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1" name="正方形/長方形 63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2" name="正方形/長方形 63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3" name="正方形/長方形 63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4" name="正方形/長方形 63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5" name="正方形/長方形 63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36" name="テキスト ボックス 63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37" name="直線コネクタ 63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38" name="直線コネクタ 637"/>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39" name="テキスト ボックス 638"/>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40" name="直線コネクタ 639"/>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41" name="テキスト ボックス 640"/>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42" name="直線コネクタ 641"/>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43" name="テキスト ボックス 642"/>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44" name="直線コネクタ 643"/>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45" name="テキスト ボックス 644"/>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46" name="直線コネクタ 64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47" name="テキスト ボックス 64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4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85</xdr:row>
      <xdr:rowOff>127254</xdr:rowOff>
    </xdr:to>
    <xdr:cxnSp macro="">
      <xdr:nvCxnSpPr>
        <xdr:cNvPr id="649" name="直線コネクタ 648"/>
        <xdr:cNvCxnSpPr/>
      </xdr:nvCxnSpPr>
      <xdr:spPr>
        <a:xfrm flipV="1">
          <a:off x="22160864" y="13274039"/>
          <a:ext cx="0" cy="1426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131081</xdr:rowOff>
    </xdr:from>
    <xdr:ext cx="469744" cy="259045"/>
    <xdr:sp macro="" textlink="">
      <xdr:nvSpPr>
        <xdr:cNvPr id="650" name="【消防施設】&#10;一人当たり面積最小値テキスト"/>
        <xdr:cNvSpPr txBox="1"/>
      </xdr:nvSpPr>
      <xdr:spPr>
        <a:xfrm>
          <a:off x="22199600" y="14704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127254</xdr:rowOff>
    </xdr:from>
    <xdr:to>
      <xdr:col>116</xdr:col>
      <xdr:colOff>152400</xdr:colOff>
      <xdr:row>85</xdr:row>
      <xdr:rowOff>127254</xdr:rowOff>
    </xdr:to>
    <xdr:cxnSp macro="">
      <xdr:nvCxnSpPr>
        <xdr:cNvPr id="651" name="直線コネクタ 650"/>
        <xdr:cNvCxnSpPr/>
      </xdr:nvCxnSpPr>
      <xdr:spPr>
        <a:xfrm>
          <a:off x="22072600" y="14700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652" name="【消防施設】&#10;一人当たり面積最大値テキスト"/>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653" name="直線コネクタ 652"/>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13733</xdr:rowOff>
    </xdr:from>
    <xdr:ext cx="469744" cy="259045"/>
    <xdr:sp macro="" textlink="">
      <xdr:nvSpPr>
        <xdr:cNvPr id="654" name="【消防施設】&#10;一人当たり面積平均値テキスト"/>
        <xdr:cNvSpPr txBox="1"/>
      </xdr:nvSpPr>
      <xdr:spPr>
        <a:xfrm>
          <a:off x="22199600" y="142440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35306</xdr:rowOff>
    </xdr:from>
    <xdr:to>
      <xdr:col>116</xdr:col>
      <xdr:colOff>114300</xdr:colOff>
      <xdr:row>83</xdr:row>
      <xdr:rowOff>136906</xdr:rowOff>
    </xdr:to>
    <xdr:sp macro="" textlink="">
      <xdr:nvSpPr>
        <xdr:cNvPr id="655" name="フローチャート: 判断 654"/>
        <xdr:cNvSpPr/>
      </xdr:nvSpPr>
      <xdr:spPr>
        <a:xfrm>
          <a:off x="22110700" y="1426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35306</xdr:rowOff>
    </xdr:from>
    <xdr:to>
      <xdr:col>112</xdr:col>
      <xdr:colOff>38100</xdr:colOff>
      <xdr:row>83</xdr:row>
      <xdr:rowOff>136906</xdr:rowOff>
    </xdr:to>
    <xdr:sp macro="" textlink="">
      <xdr:nvSpPr>
        <xdr:cNvPr id="656" name="フローチャート: 判断 655"/>
        <xdr:cNvSpPr/>
      </xdr:nvSpPr>
      <xdr:spPr>
        <a:xfrm>
          <a:off x="21272500" y="1426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81</xdr:row>
      <xdr:rowOff>153433</xdr:rowOff>
    </xdr:from>
    <xdr:ext cx="469744" cy="259045"/>
    <xdr:sp macro="" textlink="">
      <xdr:nvSpPr>
        <xdr:cNvPr id="657" name="n_1aveValue【消防施設】&#10;一人当たり面積"/>
        <xdr:cNvSpPr txBox="1"/>
      </xdr:nvSpPr>
      <xdr:spPr>
        <a:xfrm>
          <a:off x="21075727" y="14040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83</xdr:row>
      <xdr:rowOff>81026</xdr:rowOff>
    </xdr:from>
    <xdr:to>
      <xdr:col>107</xdr:col>
      <xdr:colOff>101600</xdr:colOff>
      <xdr:row>84</xdr:row>
      <xdr:rowOff>11176</xdr:rowOff>
    </xdr:to>
    <xdr:sp macro="" textlink="">
      <xdr:nvSpPr>
        <xdr:cNvPr id="658" name="フローチャート: 判断 657"/>
        <xdr:cNvSpPr/>
      </xdr:nvSpPr>
      <xdr:spPr>
        <a:xfrm>
          <a:off x="20383500" y="1431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82</xdr:row>
      <xdr:rowOff>27703</xdr:rowOff>
    </xdr:from>
    <xdr:ext cx="469744" cy="259045"/>
    <xdr:sp macro="" textlink="">
      <xdr:nvSpPr>
        <xdr:cNvPr id="659" name="n_2aveValue【消防施設】&#10;一人当たり面積"/>
        <xdr:cNvSpPr txBox="1"/>
      </xdr:nvSpPr>
      <xdr:spPr>
        <a:xfrm>
          <a:off x="20199427" y="1408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83</xdr:row>
      <xdr:rowOff>117602</xdr:rowOff>
    </xdr:from>
    <xdr:to>
      <xdr:col>102</xdr:col>
      <xdr:colOff>165100</xdr:colOff>
      <xdr:row>84</xdr:row>
      <xdr:rowOff>47752</xdr:rowOff>
    </xdr:to>
    <xdr:sp macro="" textlink="">
      <xdr:nvSpPr>
        <xdr:cNvPr id="660" name="フローチャート: 判断 659"/>
        <xdr:cNvSpPr/>
      </xdr:nvSpPr>
      <xdr:spPr>
        <a:xfrm>
          <a:off x="19494500" y="14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82</xdr:row>
      <xdr:rowOff>64279</xdr:rowOff>
    </xdr:from>
    <xdr:ext cx="469744" cy="259045"/>
    <xdr:sp macro="" textlink="">
      <xdr:nvSpPr>
        <xdr:cNvPr id="661" name="n_3aveValue【消防施設】&#10;一人当たり面積"/>
        <xdr:cNvSpPr txBox="1"/>
      </xdr:nvSpPr>
      <xdr:spPr>
        <a:xfrm>
          <a:off x="19310427" y="1412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662" name="テキスト ボックス 66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63" name="テキスト ボックス 66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64" name="テキスト ボックス 66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65" name="テキスト ボックス 66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66" name="テキスト ボックス 66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119887</xdr:rowOff>
    </xdr:from>
    <xdr:to>
      <xdr:col>112</xdr:col>
      <xdr:colOff>38100</xdr:colOff>
      <xdr:row>85</xdr:row>
      <xdr:rowOff>50037</xdr:rowOff>
    </xdr:to>
    <xdr:sp macro="" textlink="">
      <xdr:nvSpPr>
        <xdr:cNvPr id="667" name="楕円 666"/>
        <xdr:cNvSpPr/>
      </xdr:nvSpPr>
      <xdr:spPr>
        <a:xfrm>
          <a:off x="21272500" y="1452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129032</xdr:rowOff>
    </xdr:from>
    <xdr:to>
      <xdr:col>107</xdr:col>
      <xdr:colOff>101600</xdr:colOff>
      <xdr:row>85</xdr:row>
      <xdr:rowOff>59182</xdr:rowOff>
    </xdr:to>
    <xdr:sp macro="" textlink="">
      <xdr:nvSpPr>
        <xdr:cNvPr id="668" name="楕円 667"/>
        <xdr:cNvSpPr/>
      </xdr:nvSpPr>
      <xdr:spPr>
        <a:xfrm>
          <a:off x="20383500" y="1453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170687</xdr:rowOff>
    </xdr:from>
    <xdr:to>
      <xdr:col>111</xdr:col>
      <xdr:colOff>177800</xdr:colOff>
      <xdr:row>85</xdr:row>
      <xdr:rowOff>8382</xdr:rowOff>
    </xdr:to>
    <xdr:cxnSp macro="">
      <xdr:nvCxnSpPr>
        <xdr:cNvPr id="669" name="直線コネクタ 668"/>
        <xdr:cNvCxnSpPr/>
      </xdr:nvCxnSpPr>
      <xdr:spPr>
        <a:xfrm flipV="1">
          <a:off x="20434300" y="14572487"/>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41164</xdr:rowOff>
    </xdr:from>
    <xdr:ext cx="469744" cy="259045"/>
    <xdr:sp macro="" textlink="">
      <xdr:nvSpPr>
        <xdr:cNvPr id="670" name="n_1mainValue【消防施設】&#10;一人当たり面積"/>
        <xdr:cNvSpPr txBox="1"/>
      </xdr:nvSpPr>
      <xdr:spPr>
        <a:xfrm>
          <a:off x="21075727" y="14614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50309</xdr:rowOff>
    </xdr:from>
    <xdr:ext cx="469744" cy="259045"/>
    <xdr:sp macro="" textlink="">
      <xdr:nvSpPr>
        <xdr:cNvPr id="671" name="n_2mainValue【消防施設】&#10;一人当たり面積"/>
        <xdr:cNvSpPr txBox="1"/>
      </xdr:nvSpPr>
      <xdr:spPr>
        <a:xfrm>
          <a:off x="20199427" y="1462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72" name="正方形/長方形 67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73" name="正方形/長方形 67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74" name="正方形/長方形 67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75" name="正方形/長方形 67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76" name="正方形/長方形 67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77" name="正方形/長方形 67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78" name="正方形/長方形 67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9" name="正方形/長方形 67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80" name="テキスト ボックス 67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81" name="直線コネクタ 68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82" name="テキスト ボックス 681"/>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83" name="直線コネクタ 68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84" name="テキスト ボックス 683"/>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85" name="直線コネクタ 68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86" name="テキスト ボックス 68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87" name="直線コネクタ 68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88" name="テキスト ボックス 68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89" name="直線コネクタ 68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90" name="テキスト ボックス 68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91" name="直線コネクタ 69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92" name="テキスト ボックス 691"/>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93" name="直線コネクタ 69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94" name="テキスト ボックス 693"/>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9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158114</xdr:rowOff>
    </xdr:from>
    <xdr:to>
      <xdr:col>85</xdr:col>
      <xdr:colOff>126364</xdr:colOff>
      <xdr:row>108</xdr:row>
      <xdr:rowOff>154305</xdr:rowOff>
    </xdr:to>
    <xdr:cxnSp macro="">
      <xdr:nvCxnSpPr>
        <xdr:cNvPr id="696" name="直線コネクタ 695"/>
        <xdr:cNvCxnSpPr/>
      </xdr:nvCxnSpPr>
      <xdr:spPr>
        <a:xfrm flipV="1">
          <a:off x="16318864" y="17303114"/>
          <a:ext cx="0" cy="1367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158132</xdr:rowOff>
    </xdr:from>
    <xdr:ext cx="405111" cy="259045"/>
    <xdr:sp macro="" textlink="">
      <xdr:nvSpPr>
        <xdr:cNvPr id="697" name="【庁舎】&#10;有形固定資産減価償却率最小値テキスト"/>
        <xdr:cNvSpPr txBox="1"/>
      </xdr:nvSpPr>
      <xdr:spPr>
        <a:xfrm>
          <a:off x="16357600" y="1867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154305</xdr:rowOff>
    </xdr:from>
    <xdr:to>
      <xdr:col>86</xdr:col>
      <xdr:colOff>25400</xdr:colOff>
      <xdr:row>108</xdr:row>
      <xdr:rowOff>154305</xdr:rowOff>
    </xdr:to>
    <xdr:cxnSp macro="">
      <xdr:nvCxnSpPr>
        <xdr:cNvPr id="698" name="直線コネクタ 697"/>
        <xdr:cNvCxnSpPr/>
      </xdr:nvCxnSpPr>
      <xdr:spPr>
        <a:xfrm>
          <a:off x="16230600" y="18670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104791</xdr:rowOff>
    </xdr:from>
    <xdr:ext cx="405111" cy="259045"/>
    <xdr:sp macro="" textlink="">
      <xdr:nvSpPr>
        <xdr:cNvPr id="699" name="【庁舎】&#10;有形固定資産減価償却率最大値テキスト"/>
        <xdr:cNvSpPr txBox="1"/>
      </xdr:nvSpPr>
      <xdr:spPr>
        <a:xfrm>
          <a:off x="16357600" y="17078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158114</xdr:rowOff>
    </xdr:from>
    <xdr:to>
      <xdr:col>86</xdr:col>
      <xdr:colOff>25400</xdr:colOff>
      <xdr:row>100</xdr:row>
      <xdr:rowOff>158114</xdr:rowOff>
    </xdr:to>
    <xdr:cxnSp macro="">
      <xdr:nvCxnSpPr>
        <xdr:cNvPr id="700" name="直線コネクタ 699"/>
        <xdr:cNvCxnSpPr/>
      </xdr:nvCxnSpPr>
      <xdr:spPr>
        <a:xfrm>
          <a:off x="16230600" y="17303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108602</xdr:rowOff>
    </xdr:from>
    <xdr:ext cx="405111" cy="259045"/>
    <xdr:sp macro="" textlink="">
      <xdr:nvSpPr>
        <xdr:cNvPr id="701" name="【庁舎】&#10;有形固定資産減価償却率平均値テキスト"/>
        <xdr:cNvSpPr txBox="1"/>
      </xdr:nvSpPr>
      <xdr:spPr>
        <a:xfrm>
          <a:off x="16357600" y="179394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130175</xdr:rowOff>
    </xdr:from>
    <xdr:to>
      <xdr:col>85</xdr:col>
      <xdr:colOff>177800</xdr:colOff>
      <xdr:row>105</xdr:row>
      <xdr:rowOff>60325</xdr:rowOff>
    </xdr:to>
    <xdr:sp macro="" textlink="">
      <xdr:nvSpPr>
        <xdr:cNvPr id="702" name="フローチャート: 判断 701"/>
        <xdr:cNvSpPr/>
      </xdr:nvSpPr>
      <xdr:spPr>
        <a:xfrm>
          <a:off x="16268700" y="1796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162561</xdr:rowOff>
    </xdr:from>
    <xdr:to>
      <xdr:col>81</xdr:col>
      <xdr:colOff>101600</xdr:colOff>
      <xdr:row>105</xdr:row>
      <xdr:rowOff>92711</xdr:rowOff>
    </xdr:to>
    <xdr:sp macro="" textlink="">
      <xdr:nvSpPr>
        <xdr:cNvPr id="703" name="フローチャート: 判断 702"/>
        <xdr:cNvSpPr/>
      </xdr:nvSpPr>
      <xdr:spPr>
        <a:xfrm>
          <a:off x="15430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105</xdr:row>
      <xdr:rowOff>83838</xdr:rowOff>
    </xdr:from>
    <xdr:ext cx="405111" cy="259045"/>
    <xdr:sp macro="" textlink="">
      <xdr:nvSpPr>
        <xdr:cNvPr id="704" name="n_1aveValue【庁舎】&#10;有形固定資産減価償却率"/>
        <xdr:cNvSpPr txBox="1"/>
      </xdr:nvSpPr>
      <xdr:spPr>
        <a:xfrm>
          <a:off x="152660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158750</xdr:rowOff>
    </xdr:from>
    <xdr:to>
      <xdr:col>76</xdr:col>
      <xdr:colOff>165100</xdr:colOff>
      <xdr:row>105</xdr:row>
      <xdr:rowOff>88900</xdr:rowOff>
    </xdr:to>
    <xdr:sp macro="" textlink="">
      <xdr:nvSpPr>
        <xdr:cNvPr id="705" name="フローチャート: 判断 704"/>
        <xdr:cNvSpPr/>
      </xdr:nvSpPr>
      <xdr:spPr>
        <a:xfrm>
          <a:off x="14541500" y="179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105</xdr:row>
      <xdr:rowOff>80027</xdr:rowOff>
    </xdr:from>
    <xdr:ext cx="405111" cy="259045"/>
    <xdr:sp macro="" textlink="">
      <xdr:nvSpPr>
        <xdr:cNvPr id="706" name="n_2aveValue【庁舎】&#10;有形固定資産減価償却率"/>
        <xdr:cNvSpPr txBox="1"/>
      </xdr:nvSpPr>
      <xdr:spPr>
        <a:xfrm>
          <a:off x="14389744" y="1808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104</xdr:row>
      <xdr:rowOff>135889</xdr:rowOff>
    </xdr:from>
    <xdr:to>
      <xdr:col>72</xdr:col>
      <xdr:colOff>38100</xdr:colOff>
      <xdr:row>105</xdr:row>
      <xdr:rowOff>66039</xdr:rowOff>
    </xdr:to>
    <xdr:sp macro="" textlink="">
      <xdr:nvSpPr>
        <xdr:cNvPr id="707" name="フローチャート: 判断 706"/>
        <xdr:cNvSpPr/>
      </xdr:nvSpPr>
      <xdr:spPr>
        <a:xfrm>
          <a:off x="13652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103</xdr:row>
      <xdr:rowOff>82566</xdr:rowOff>
    </xdr:from>
    <xdr:ext cx="405111" cy="259045"/>
    <xdr:sp macro="" textlink="">
      <xdr:nvSpPr>
        <xdr:cNvPr id="708" name="n_3aveValue【庁舎】&#10;有形固定資産減価償却率"/>
        <xdr:cNvSpPr txBox="1"/>
      </xdr:nvSpPr>
      <xdr:spPr>
        <a:xfrm>
          <a:off x="13500744" y="17741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709" name="テキスト ボックス 70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10" name="テキスト ボックス 70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11" name="テキスト ボックス 71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12" name="テキスト ボックス 71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13" name="テキスト ボックス 71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34925</xdr:rowOff>
    </xdr:from>
    <xdr:to>
      <xdr:col>81</xdr:col>
      <xdr:colOff>101600</xdr:colOff>
      <xdr:row>104</xdr:row>
      <xdr:rowOff>136525</xdr:rowOff>
    </xdr:to>
    <xdr:sp macro="" textlink="">
      <xdr:nvSpPr>
        <xdr:cNvPr id="714" name="楕円 713"/>
        <xdr:cNvSpPr/>
      </xdr:nvSpPr>
      <xdr:spPr>
        <a:xfrm>
          <a:off x="15430500" y="1786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101</xdr:row>
      <xdr:rowOff>103505</xdr:rowOff>
    </xdr:from>
    <xdr:to>
      <xdr:col>76</xdr:col>
      <xdr:colOff>165100</xdr:colOff>
      <xdr:row>102</xdr:row>
      <xdr:rowOff>33655</xdr:rowOff>
    </xdr:to>
    <xdr:sp macro="" textlink="">
      <xdr:nvSpPr>
        <xdr:cNvPr id="715" name="楕円 714"/>
        <xdr:cNvSpPr/>
      </xdr:nvSpPr>
      <xdr:spPr>
        <a:xfrm>
          <a:off x="14541500" y="1741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154305</xdr:rowOff>
    </xdr:from>
    <xdr:to>
      <xdr:col>81</xdr:col>
      <xdr:colOff>50800</xdr:colOff>
      <xdr:row>104</xdr:row>
      <xdr:rowOff>85725</xdr:rowOff>
    </xdr:to>
    <xdr:cxnSp macro="">
      <xdr:nvCxnSpPr>
        <xdr:cNvPr id="716" name="直線コネクタ 715"/>
        <xdr:cNvCxnSpPr/>
      </xdr:nvCxnSpPr>
      <xdr:spPr>
        <a:xfrm>
          <a:off x="14592300" y="17470755"/>
          <a:ext cx="889000" cy="44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717" name="n_1mainValue【庁舎】&#10;有形固定資産減価償却率"/>
        <xdr:cNvSpPr txBox="1"/>
      </xdr:nvSpPr>
      <xdr:spPr>
        <a:xfrm>
          <a:off x="152660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50182</xdr:rowOff>
    </xdr:from>
    <xdr:ext cx="405111" cy="259045"/>
    <xdr:sp macro="" textlink="">
      <xdr:nvSpPr>
        <xdr:cNvPr id="718" name="n_2mainValue【庁舎】&#10;有形固定資産減価償却率"/>
        <xdr:cNvSpPr txBox="1"/>
      </xdr:nvSpPr>
      <xdr:spPr>
        <a:xfrm>
          <a:off x="14389744" y="1719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19" name="正方形/長方形 71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20" name="正方形/長方形 71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21" name="正方形/長方形 72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22" name="正方形/長方形 72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23" name="正方形/長方形 72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24" name="正方形/長方形 72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25" name="正方形/長方形 72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26" name="正方形/長方形 72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27" name="テキスト ボックス 72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28" name="直線コネクタ 72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29" name="直線コネクタ 72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30" name="テキスト ボックス 729"/>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31" name="直線コネクタ 73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32" name="テキスト ボックス 731"/>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33" name="直線コネクタ 73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34" name="テキスト ボックス 733"/>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35" name="直線コネクタ 73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36" name="テキスト ボックス 735"/>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37" name="直線コネクタ 73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38" name="テキスト ボックス 737"/>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39" name="直線コネクタ 73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40" name="テキスト ボックス 73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4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45720</xdr:rowOff>
    </xdr:from>
    <xdr:to>
      <xdr:col>116</xdr:col>
      <xdr:colOff>62864</xdr:colOff>
      <xdr:row>107</xdr:row>
      <xdr:rowOff>83820</xdr:rowOff>
    </xdr:to>
    <xdr:cxnSp macro="">
      <xdr:nvCxnSpPr>
        <xdr:cNvPr id="742" name="直線コネクタ 741"/>
        <xdr:cNvCxnSpPr/>
      </xdr:nvCxnSpPr>
      <xdr:spPr>
        <a:xfrm flipV="1">
          <a:off x="22160864" y="17362170"/>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87647</xdr:rowOff>
    </xdr:from>
    <xdr:ext cx="469744" cy="259045"/>
    <xdr:sp macro="" textlink="">
      <xdr:nvSpPr>
        <xdr:cNvPr id="743" name="【庁舎】&#10;一人当たり面積最小値テキスト"/>
        <xdr:cNvSpPr txBox="1"/>
      </xdr:nvSpPr>
      <xdr:spPr>
        <a:xfrm>
          <a:off x="22199600" y="1843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83820</xdr:rowOff>
    </xdr:from>
    <xdr:to>
      <xdr:col>116</xdr:col>
      <xdr:colOff>152400</xdr:colOff>
      <xdr:row>107</xdr:row>
      <xdr:rowOff>83820</xdr:rowOff>
    </xdr:to>
    <xdr:cxnSp macro="">
      <xdr:nvCxnSpPr>
        <xdr:cNvPr id="744" name="直線コネクタ 743"/>
        <xdr:cNvCxnSpPr/>
      </xdr:nvCxnSpPr>
      <xdr:spPr>
        <a:xfrm>
          <a:off x="22072600" y="18428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163847</xdr:rowOff>
    </xdr:from>
    <xdr:ext cx="469744" cy="259045"/>
    <xdr:sp macro="" textlink="">
      <xdr:nvSpPr>
        <xdr:cNvPr id="745" name="【庁舎】&#10;一人当たり面積最大値テキスト"/>
        <xdr:cNvSpPr txBox="1"/>
      </xdr:nvSpPr>
      <xdr:spPr>
        <a:xfrm>
          <a:off x="22199600" y="1713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45720</xdr:rowOff>
    </xdr:from>
    <xdr:to>
      <xdr:col>116</xdr:col>
      <xdr:colOff>152400</xdr:colOff>
      <xdr:row>101</xdr:row>
      <xdr:rowOff>45720</xdr:rowOff>
    </xdr:to>
    <xdr:cxnSp macro="">
      <xdr:nvCxnSpPr>
        <xdr:cNvPr id="746" name="直線コネクタ 745"/>
        <xdr:cNvCxnSpPr/>
      </xdr:nvCxnSpPr>
      <xdr:spPr>
        <a:xfrm>
          <a:off x="22072600" y="1736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68597</xdr:rowOff>
    </xdr:from>
    <xdr:ext cx="469744" cy="259045"/>
    <xdr:sp macro="" textlink="">
      <xdr:nvSpPr>
        <xdr:cNvPr id="747" name="【庁舎】&#10;一人当たり面積平均値テキスト"/>
        <xdr:cNvSpPr txBox="1"/>
      </xdr:nvSpPr>
      <xdr:spPr>
        <a:xfrm>
          <a:off x="22199600" y="18070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90170</xdr:rowOff>
    </xdr:from>
    <xdr:to>
      <xdr:col>116</xdr:col>
      <xdr:colOff>114300</xdr:colOff>
      <xdr:row>106</xdr:row>
      <xdr:rowOff>20320</xdr:rowOff>
    </xdr:to>
    <xdr:sp macro="" textlink="">
      <xdr:nvSpPr>
        <xdr:cNvPr id="748" name="フローチャート: 判断 747"/>
        <xdr:cNvSpPr/>
      </xdr:nvSpPr>
      <xdr:spPr>
        <a:xfrm>
          <a:off x="221107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71120</xdr:rowOff>
    </xdr:from>
    <xdr:to>
      <xdr:col>112</xdr:col>
      <xdr:colOff>38100</xdr:colOff>
      <xdr:row>106</xdr:row>
      <xdr:rowOff>1270</xdr:rowOff>
    </xdr:to>
    <xdr:sp macro="" textlink="">
      <xdr:nvSpPr>
        <xdr:cNvPr id="749" name="フローチャート: 判断 748"/>
        <xdr:cNvSpPr/>
      </xdr:nvSpPr>
      <xdr:spPr>
        <a:xfrm>
          <a:off x="21272500" y="1807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163847</xdr:rowOff>
    </xdr:from>
    <xdr:ext cx="469744" cy="259045"/>
    <xdr:sp macro="" textlink="">
      <xdr:nvSpPr>
        <xdr:cNvPr id="750" name="n_1aveValue【庁舎】&#10;一人当たり面積"/>
        <xdr:cNvSpPr txBox="1"/>
      </xdr:nvSpPr>
      <xdr:spPr>
        <a:xfrm>
          <a:off x="21075727" y="1816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93980</xdr:rowOff>
    </xdr:from>
    <xdr:to>
      <xdr:col>107</xdr:col>
      <xdr:colOff>101600</xdr:colOff>
      <xdr:row>106</xdr:row>
      <xdr:rowOff>24130</xdr:rowOff>
    </xdr:to>
    <xdr:sp macro="" textlink="">
      <xdr:nvSpPr>
        <xdr:cNvPr id="751" name="フローチャート: 判断 750"/>
        <xdr:cNvSpPr/>
      </xdr:nvSpPr>
      <xdr:spPr>
        <a:xfrm>
          <a:off x="20383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40657</xdr:rowOff>
    </xdr:from>
    <xdr:ext cx="469744" cy="259045"/>
    <xdr:sp macro="" textlink="">
      <xdr:nvSpPr>
        <xdr:cNvPr id="752" name="n_2aveValue【庁舎】&#10;一人当たり面積"/>
        <xdr:cNvSpPr txBox="1"/>
      </xdr:nvSpPr>
      <xdr:spPr>
        <a:xfrm>
          <a:off x="201994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105</xdr:row>
      <xdr:rowOff>116839</xdr:rowOff>
    </xdr:from>
    <xdr:to>
      <xdr:col>102</xdr:col>
      <xdr:colOff>165100</xdr:colOff>
      <xdr:row>106</xdr:row>
      <xdr:rowOff>46989</xdr:rowOff>
    </xdr:to>
    <xdr:sp macro="" textlink="">
      <xdr:nvSpPr>
        <xdr:cNvPr id="753" name="フローチャート: 判断 752"/>
        <xdr:cNvSpPr/>
      </xdr:nvSpPr>
      <xdr:spPr>
        <a:xfrm>
          <a:off x="19494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104</xdr:row>
      <xdr:rowOff>63516</xdr:rowOff>
    </xdr:from>
    <xdr:ext cx="469744" cy="259045"/>
    <xdr:sp macro="" textlink="">
      <xdr:nvSpPr>
        <xdr:cNvPr id="754" name="n_3aveValue【庁舎】&#10;一人当たり面積"/>
        <xdr:cNvSpPr txBox="1"/>
      </xdr:nvSpPr>
      <xdr:spPr>
        <a:xfrm>
          <a:off x="193104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755" name="テキスト ボックス 75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56" name="テキスト ボックス 75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57" name="テキスト ボックス 75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58" name="テキスト ボックス 75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59" name="テキスト ボックス 75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71120</xdr:rowOff>
    </xdr:from>
    <xdr:to>
      <xdr:col>112</xdr:col>
      <xdr:colOff>38100</xdr:colOff>
      <xdr:row>104</xdr:row>
      <xdr:rowOff>1270</xdr:rowOff>
    </xdr:to>
    <xdr:sp macro="" textlink="">
      <xdr:nvSpPr>
        <xdr:cNvPr id="760" name="楕円 759"/>
        <xdr:cNvSpPr/>
      </xdr:nvSpPr>
      <xdr:spPr>
        <a:xfrm>
          <a:off x="21272500" y="1773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162561</xdr:rowOff>
    </xdr:from>
    <xdr:to>
      <xdr:col>107</xdr:col>
      <xdr:colOff>101600</xdr:colOff>
      <xdr:row>106</xdr:row>
      <xdr:rowOff>92711</xdr:rowOff>
    </xdr:to>
    <xdr:sp macro="" textlink="">
      <xdr:nvSpPr>
        <xdr:cNvPr id="761" name="楕円 760"/>
        <xdr:cNvSpPr/>
      </xdr:nvSpPr>
      <xdr:spPr>
        <a:xfrm>
          <a:off x="20383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121920</xdr:rowOff>
    </xdr:from>
    <xdr:to>
      <xdr:col>111</xdr:col>
      <xdr:colOff>177800</xdr:colOff>
      <xdr:row>106</xdr:row>
      <xdr:rowOff>41911</xdr:rowOff>
    </xdr:to>
    <xdr:cxnSp macro="">
      <xdr:nvCxnSpPr>
        <xdr:cNvPr id="762" name="直線コネクタ 761"/>
        <xdr:cNvCxnSpPr/>
      </xdr:nvCxnSpPr>
      <xdr:spPr>
        <a:xfrm flipV="1">
          <a:off x="20434300" y="17781270"/>
          <a:ext cx="889000" cy="434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17797</xdr:rowOff>
    </xdr:from>
    <xdr:ext cx="469744" cy="259045"/>
    <xdr:sp macro="" textlink="">
      <xdr:nvSpPr>
        <xdr:cNvPr id="763" name="n_1mainValue【庁舎】&#10;一人当たり面積"/>
        <xdr:cNvSpPr txBox="1"/>
      </xdr:nvSpPr>
      <xdr:spPr>
        <a:xfrm>
          <a:off x="21075727" y="1750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83838</xdr:rowOff>
    </xdr:from>
    <xdr:ext cx="469744" cy="259045"/>
    <xdr:sp macro="" textlink="">
      <xdr:nvSpPr>
        <xdr:cNvPr id="764" name="n_2mainValue【庁舎】&#10;一人当たり面積"/>
        <xdr:cNvSpPr txBox="1"/>
      </xdr:nvSpPr>
      <xdr:spPr>
        <a:xfrm>
          <a:off x="20199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5" name="正方形/長方形 76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6" name="正方形/長方形 76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7" name="テキスト ボックス 76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庁舎及び消防施設において、類似団体内平均値を大きく上回っている状況にあるが、現在は市役所庁舎の建替を進めているところであることからも、庁舎における有形固定資産減価償却率は改善する見込みではある。ただ、消防施設においては、分署等施設の大半が旧耐震基準による施設であり、また、償却が完了しているように老朽化が著しい状況であることから、今後は地区別配置状況等を把握しながら計画的な更新を進める必要があるものと考える。</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庁舎及び市民会館の減価償却率の大幅な増減については、固定資産台帳中における区分整理によるもの。</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青森県青森市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284,531
283,530
824.61
119,224,658
117,700,566
1,225,069
66,644,875
139,381,587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15.2
97.5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市債の償還終了等による公債費の減少や雇用・所得環境の改善による個人市民税の増加等により、財政力指数は横ばいの</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0.56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であったものの、今後も人口減少や少子高齢化等に伴う市税の減収や義務的経費である扶助費の増加が見込まれ、依然として厳しい状況にあり、類似団体内順位においても下位に位置している。</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今後は行財政運営にあたり、定員管理計画・行財政改革プラン・財政プラン等を着実に遂行し、歳入の確保・歳出の削減に努めていく。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21872</xdr:rowOff>
    </xdr:from>
    <xdr:to>
      <xdr:col>23</xdr:col>
      <xdr:colOff>133350</xdr:colOff>
      <xdr:row>44</xdr:row>
      <xdr:rowOff>17639</xdr:rowOff>
    </xdr:to>
    <xdr:cxnSp macro="">
      <xdr:nvCxnSpPr>
        <xdr:cNvPr id="64" name="直線コネクタ 63"/>
        <xdr:cNvCxnSpPr/>
      </xdr:nvCxnSpPr>
      <xdr:spPr>
        <a:xfrm flipV="1">
          <a:off x="4953000" y="6194072"/>
          <a:ext cx="0" cy="13673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161166</xdr:rowOff>
    </xdr:from>
    <xdr:ext cx="762000" cy="259045"/>
    <xdr:sp macro="" textlink="">
      <xdr:nvSpPr>
        <xdr:cNvPr id="65" name="財政力最小値テキスト"/>
        <xdr:cNvSpPr txBox="1"/>
      </xdr:nvSpPr>
      <xdr:spPr>
        <a:xfrm>
          <a:off x="5041900" y="753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17639</xdr:rowOff>
    </xdr:from>
    <xdr:to>
      <xdr:col>24</xdr:col>
      <xdr:colOff>12700</xdr:colOff>
      <xdr:row>44</xdr:row>
      <xdr:rowOff>17639</xdr:rowOff>
    </xdr:to>
    <xdr:cxnSp macro="">
      <xdr:nvCxnSpPr>
        <xdr:cNvPr id="66" name="直線コネクタ 65"/>
        <xdr:cNvCxnSpPr/>
      </xdr:nvCxnSpPr>
      <xdr:spPr>
        <a:xfrm>
          <a:off x="4864100" y="7561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108249</xdr:rowOff>
    </xdr:from>
    <xdr:ext cx="762000" cy="259045"/>
    <xdr:sp macro="" textlink="">
      <xdr:nvSpPr>
        <xdr:cNvPr id="67" name="財政力最大値テキスト"/>
        <xdr:cNvSpPr txBox="1"/>
      </xdr:nvSpPr>
      <xdr:spPr>
        <a:xfrm>
          <a:off x="5041900" y="59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21872</xdr:rowOff>
    </xdr:from>
    <xdr:to>
      <xdr:col>24</xdr:col>
      <xdr:colOff>12700</xdr:colOff>
      <xdr:row>36</xdr:row>
      <xdr:rowOff>21872</xdr:rowOff>
    </xdr:to>
    <xdr:cxnSp macro="">
      <xdr:nvCxnSpPr>
        <xdr:cNvPr id="68" name="直線コネクタ 67"/>
        <xdr:cNvCxnSpPr/>
      </xdr:nvCxnSpPr>
      <xdr:spPr>
        <a:xfrm>
          <a:off x="4864100" y="619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68439</xdr:rowOff>
    </xdr:from>
    <xdr:to>
      <xdr:col>23</xdr:col>
      <xdr:colOff>133350</xdr:colOff>
      <xdr:row>43</xdr:row>
      <xdr:rowOff>68439</xdr:rowOff>
    </xdr:to>
    <xdr:cxnSp macro="">
      <xdr:nvCxnSpPr>
        <xdr:cNvPr id="69" name="直線コネクタ 68"/>
        <xdr:cNvCxnSpPr/>
      </xdr:nvCxnSpPr>
      <xdr:spPr>
        <a:xfrm>
          <a:off x="4114800" y="744078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55332</xdr:rowOff>
    </xdr:from>
    <xdr:ext cx="762000" cy="259045"/>
    <xdr:sp macro="" textlink="">
      <xdr:nvSpPr>
        <xdr:cNvPr id="70" name="財政力平均値テキスト"/>
        <xdr:cNvSpPr txBox="1"/>
      </xdr:nvSpPr>
      <xdr:spPr>
        <a:xfrm>
          <a:off x="5041900" y="69133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38805</xdr:rowOff>
    </xdr:from>
    <xdr:to>
      <xdr:col>23</xdr:col>
      <xdr:colOff>184150</xdr:colOff>
      <xdr:row>41</xdr:row>
      <xdr:rowOff>140405</xdr:rowOff>
    </xdr:to>
    <xdr:sp macro="" textlink="">
      <xdr:nvSpPr>
        <xdr:cNvPr id="71" name="フローチャート: 判断 70"/>
        <xdr:cNvSpPr/>
      </xdr:nvSpPr>
      <xdr:spPr>
        <a:xfrm>
          <a:off x="49022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68439</xdr:rowOff>
    </xdr:from>
    <xdr:to>
      <xdr:col>19</xdr:col>
      <xdr:colOff>133350</xdr:colOff>
      <xdr:row>43</xdr:row>
      <xdr:rowOff>81845</xdr:rowOff>
    </xdr:to>
    <xdr:cxnSp macro="">
      <xdr:nvCxnSpPr>
        <xdr:cNvPr id="72" name="直線コネクタ 71"/>
        <xdr:cNvCxnSpPr/>
      </xdr:nvCxnSpPr>
      <xdr:spPr>
        <a:xfrm flipV="1">
          <a:off x="3225800" y="744078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38805</xdr:rowOff>
    </xdr:from>
    <xdr:to>
      <xdr:col>19</xdr:col>
      <xdr:colOff>184150</xdr:colOff>
      <xdr:row>41</xdr:row>
      <xdr:rowOff>140405</xdr:rowOff>
    </xdr:to>
    <xdr:sp macro="" textlink="">
      <xdr:nvSpPr>
        <xdr:cNvPr id="73" name="フローチャート: 判断 72"/>
        <xdr:cNvSpPr/>
      </xdr:nvSpPr>
      <xdr:spPr>
        <a:xfrm>
          <a:off x="40640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150582</xdr:rowOff>
    </xdr:from>
    <xdr:ext cx="736600" cy="259045"/>
    <xdr:sp macro="" textlink="">
      <xdr:nvSpPr>
        <xdr:cNvPr id="74" name="テキスト ボックス 73"/>
        <xdr:cNvSpPr txBox="1"/>
      </xdr:nvSpPr>
      <xdr:spPr>
        <a:xfrm>
          <a:off x="3733800" y="6837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81845</xdr:rowOff>
    </xdr:from>
    <xdr:to>
      <xdr:col>15</xdr:col>
      <xdr:colOff>82550</xdr:colOff>
      <xdr:row>43</xdr:row>
      <xdr:rowOff>95250</xdr:rowOff>
    </xdr:to>
    <xdr:cxnSp macro="">
      <xdr:nvCxnSpPr>
        <xdr:cNvPr id="75" name="直線コネクタ 74"/>
        <xdr:cNvCxnSpPr/>
      </xdr:nvCxnSpPr>
      <xdr:spPr>
        <a:xfrm flipV="1">
          <a:off x="2336800" y="745419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52211</xdr:rowOff>
    </xdr:from>
    <xdr:to>
      <xdr:col>15</xdr:col>
      <xdr:colOff>133350</xdr:colOff>
      <xdr:row>41</xdr:row>
      <xdr:rowOff>153811</xdr:rowOff>
    </xdr:to>
    <xdr:sp macro="" textlink="">
      <xdr:nvSpPr>
        <xdr:cNvPr id="76" name="フローチャート: 判断 75"/>
        <xdr:cNvSpPr/>
      </xdr:nvSpPr>
      <xdr:spPr>
        <a:xfrm>
          <a:off x="3175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163988</xdr:rowOff>
    </xdr:from>
    <xdr:ext cx="762000" cy="259045"/>
    <xdr:sp macro="" textlink="">
      <xdr:nvSpPr>
        <xdr:cNvPr id="77" name="テキスト ボックス 76"/>
        <xdr:cNvSpPr txBox="1"/>
      </xdr:nvSpPr>
      <xdr:spPr>
        <a:xfrm>
          <a:off x="2844800" y="685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95250</xdr:rowOff>
    </xdr:from>
    <xdr:to>
      <xdr:col>11</xdr:col>
      <xdr:colOff>31750</xdr:colOff>
      <xdr:row>43</xdr:row>
      <xdr:rowOff>108655</xdr:rowOff>
    </xdr:to>
    <xdr:cxnSp macro="">
      <xdr:nvCxnSpPr>
        <xdr:cNvPr id="78" name="直線コネクタ 77"/>
        <xdr:cNvCxnSpPr/>
      </xdr:nvCxnSpPr>
      <xdr:spPr>
        <a:xfrm flipV="1">
          <a:off x="1447800" y="746760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92428</xdr:rowOff>
    </xdr:from>
    <xdr:to>
      <xdr:col>7</xdr:col>
      <xdr:colOff>31750</xdr:colOff>
      <xdr:row>42</xdr:row>
      <xdr:rowOff>22578</xdr:rowOff>
    </xdr:to>
    <xdr:sp macro="" textlink="">
      <xdr:nvSpPr>
        <xdr:cNvPr id="81" name="フローチャート: 判断 80"/>
        <xdr:cNvSpPr/>
      </xdr:nvSpPr>
      <xdr:spPr>
        <a:xfrm>
          <a:off x="1397000" y="712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32755</xdr:rowOff>
    </xdr:from>
    <xdr:ext cx="762000" cy="259045"/>
    <xdr:sp macro="" textlink="">
      <xdr:nvSpPr>
        <xdr:cNvPr id="82" name="テキスト ボックス 81"/>
        <xdr:cNvSpPr txBox="1"/>
      </xdr:nvSpPr>
      <xdr:spPr>
        <a:xfrm>
          <a:off x="1066800" y="68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17639</xdr:rowOff>
    </xdr:from>
    <xdr:to>
      <xdr:col>23</xdr:col>
      <xdr:colOff>184150</xdr:colOff>
      <xdr:row>43</xdr:row>
      <xdr:rowOff>119239</xdr:rowOff>
    </xdr:to>
    <xdr:sp macro="" textlink="">
      <xdr:nvSpPr>
        <xdr:cNvPr id="88" name="楕円 87"/>
        <xdr:cNvSpPr/>
      </xdr:nvSpPr>
      <xdr:spPr>
        <a:xfrm>
          <a:off x="4902200" y="738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84966</xdr:rowOff>
    </xdr:from>
    <xdr:ext cx="762000" cy="259045"/>
    <xdr:sp macro="" textlink="">
      <xdr:nvSpPr>
        <xdr:cNvPr id="89" name="財政力該当値テキスト"/>
        <xdr:cNvSpPr txBox="1"/>
      </xdr:nvSpPr>
      <xdr:spPr>
        <a:xfrm>
          <a:off x="5041900" y="7285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17639</xdr:rowOff>
    </xdr:from>
    <xdr:to>
      <xdr:col>19</xdr:col>
      <xdr:colOff>184150</xdr:colOff>
      <xdr:row>43</xdr:row>
      <xdr:rowOff>119239</xdr:rowOff>
    </xdr:to>
    <xdr:sp macro="" textlink="">
      <xdr:nvSpPr>
        <xdr:cNvPr id="90" name="楕円 89"/>
        <xdr:cNvSpPr/>
      </xdr:nvSpPr>
      <xdr:spPr>
        <a:xfrm>
          <a:off x="4064000" y="738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104016</xdr:rowOff>
    </xdr:from>
    <xdr:ext cx="736600" cy="259045"/>
    <xdr:sp macro="" textlink="">
      <xdr:nvSpPr>
        <xdr:cNvPr id="91" name="テキスト ボックス 90"/>
        <xdr:cNvSpPr txBox="1"/>
      </xdr:nvSpPr>
      <xdr:spPr>
        <a:xfrm>
          <a:off x="3733800" y="7476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31045</xdr:rowOff>
    </xdr:from>
    <xdr:to>
      <xdr:col>15</xdr:col>
      <xdr:colOff>133350</xdr:colOff>
      <xdr:row>43</xdr:row>
      <xdr:rowOff>132645</xdr:rowOff>
    </xdr:to>
    <xdr:sp macro="" textlink="">
      <xdr:nvSpPr>
        <xdr:cNvPr id="92" name="楕円 91"/>
        <xdr:cNvSpPr/>
      </xdr:nvSpPr>
      <xdr:spPr>
        <a:xfrm>
          <a:off x="3175000" y="740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117422</xdr:rowOff>
    </xdr:from>
    <xdr:ext cx="762000" cy="259045"/>
    <xdr:sp macro="" textlink="">
      <xdr:nvSpPr>
        <xdr:cNvPr id="93" name="テキスト ボックス 92"/>
        <xdr:cNvSpPr txBox="1"/>
      </xdr:nvSpPr>
      <xdr:spPr>
        <a:xfrm>
          <a:off x="2844800" y="748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44450</xdr:rowOff>
    </xdr:from>
    <xdr:to>
      <xdr:col>11</xdr:col>
      <xdr:colOff>82550</xdr:colOff>
      <xdr:row>43</xdr:row>
      <xdr:rowOff>146050</xdr:rowOff>
    </xdr:to>
    <xdr:sp macro="" textlink="">
      <xdr:nvSpPr>
        <xdr:cNvPr id="94" name="楕円 93"/>
        <xdr:cNvSpPr/>
      </xdr:nvSpPr>
      <xdr:spPr>
        <a:xfrm>
          <a:off x="2286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130827</xdr:rowOff>
    </xdr:from>
    <xdr:ext cx="762000" cy="259045"/>
    <xdr:sp macro="" textlink="">
      <xdr:nvSpPr>
        <xdr:cNvPr id="95" name="テキスト ボックス 94"/>
        <xdr:cNvSpPr txBox="1"/>
      </xdr:nvSpPr>
      <xdr:spPr>
        <a:xfrm>
          <a:off x="1955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57855</xdr:rowOff>
    </xdr:from>
    <xdr:to>
      <xdr:col>7</xdr:col>
      <xdr:colOff>31750</xdr:colOff>
      <xdr:row>43</xdr:row>
      <xdr:rowOff>159455</xdr:rowOff>
    </xdr:to>
    <xdr:sp macro="" textlink="">
      <xdr:nvSpPr>
        <xdr:cNvPr id="96" name="楕円 95"/>
        <xdr:cNvSpPr/>
      </xdr:nvSpPr>
      <xdr:spPr>
        <a:xfrm>
          <a:off x="1397000" y="743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144232</xdr:rowOff>
    </xdr:from>
    <xdr:ext cx="762000" cy="259045"/>
    <xdr:sp macro="" textlink="">
      <xdr:nvSpPr>
        <xdr:cNvPr id="97" name="テキスト ボックス 96"/>
        <xdr:cNvSpPr txBox="1"/>
      </xdr:nvSpPr>
      <xdr:spPr>
        <a:xfrm>
          <a:off x="1066800" y="7516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歳入面では地方消費税交付金の増、支出面では、市債の発行抑制による公債費の減少や障がい者福祉及び児童福祉関連の扶助費の減といった低下要因があったものの、普通交付税の大幅な減額や給与費削減の解除や人勧に伴う給与改定等による人件費の増、駅前庁舎の開設に伴う経費及び燃料費高騰等に伴う物件費の増といった上昇要因が上回ったため、経常収支比率は前年度と比較し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1.1</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ポイント上昇している。</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今後も行財政運営にあたり、定員管理計画・行財政改革プラン・財政プラン等を着実に遂行し、歳入の確保・歳出の削減に努めていく。</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67</xdr:row>
      <xdr:rowOff>133096</xdr:rowOff>
    </xdr:to>
    <xdr:cxnSp macro="">
      <xdr:nvCxnSpPr>
        <xdr:cNvPr id="125" name="直線コネクタ 124"/>
        <xdr:cNvCxnSpPr/>
      </xdr:nvCxnSpPr>
      <xdr:spPr>
        <a:xfrm flipV="1">
          <a:off x="4953000" y="10090404"/>
          <a:ext cx="0" cy="15298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105173</xdr:rowOff>
    </xdr:from>
    <xdr:ext cx="762000" cy="259045"/>
    <xdr:sp macro="" textlink="">
      <xdr:nvSpPr>
        <xdr:cNvPr id="126" name="財政構造の弾力性最小値テキスト"/>
        <xdr:cNvSpPr txBox="1"/>
      </xdr:nvSpPr>
      <xdr:spPr>
        <a:xfrm>
          <a:off x="5041900" y="1159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133096</xdr:rowOff>
    </xdr:from>
    <xdr:to>
      <xdr:col>24</xdr:col>
      <xdr:colOff>12700</xdr:colOff>
      <xdr:row>67</xdr:row>
      <xdr:rowOff>133096</xdr:rowOff>
    </xdr:to>
    <xdr:cxnSp macro="">
      <xdr:nvCxnSpPr>
        <xdr:cNvPr id="127" name="直線コネクタ 126"/>
        <xdr:cNvCxnSpPr/>
      </xdr:nvCxnSpPr>
      <xdr:spPr>
        <a:xfrm>
          <a:off x="4864100" y="11620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28" name="財政構造の弾力性最大値テキスト"/>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29" name="直線コネクタ 128"/>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60960</xdr:rowOff>
    </xdr:from>
    <xdr:to>
      <xdr:col>23</xdr:col>
      <xdr:colOff>133350</xdr:colOff>
      <xdr:row>65</xdr:row>
      <xdr:rowOff>114046</xdr:rowOff>
    </xdr:to>
    <xdr:cxnSp macro="">
      <xdr:nvCxnSpPr>
        <xdr:cNvPr id="130" name="直線コネクタ 129"/>
        <xdr:cNvCxnSpPr/>
      </xdr:nvCxnSpPr>
      <xdr:spPr>
        <a:xfrm>
          <a:off x="4114800" y="11205210"/>
          <a:ext cx="8382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135399</xdr:rowOff>
    </xdr:from>
    <xdr:ext cx="762000" cy="259045"/>
    <xdr:sp macro="" textlink="">
      <xdr:nvSpPr>
        <xdr:cNvPr id="131" name="財政構造の弾力性平均値テキスト"/>
        <xdr:cNvSpPr txBox="1"/>
      </xdr:nvSpPr>
      <xdr:spPr>
        <a:xfrm>
          <a:off x="5041900" y="10936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118872</xdr:rowOff>
    </xdr:from>
    <xdr:to>
      <xdr:col>23</xdr:col>
      <xdr:colOff>184150</xdr:colOff>
      <xdr:row>65</xdr:row>
      <xdr:rowOff>49022</xdr:rowOff>
    </xdr:to>
    <xdr:sp macro="" textlink="">
      <xdr:nvSpPr>
        <xdr:cNvPr id="132" name="フローチャート: 判断 131"/>
        <xdr:cNvSpPr/>
      </xdr:nvSpPr>
      <xdr:spPr>
        <a:xfrm>
          <a:off x="4902200" y="1109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56134</xdr:rowOff>
    </xdr:from>
    <xdr:to>
      <xdr:col>19</xdr:col>
      <xdr:colOff>133350</xdr:colOff>
      <xdr:row>65</xdr:row>
      <xdr:rowOff>60960</xdr:rowOff>
    </xdr:to>
    <xdr:cxnSp macro="">
      <xdr:nvCxnSpPr>
        <xdr:cNvPr id="133" name="直線コネクタ 132"/>
        <xdr:cNvCxnSpPr/>
      </xdr:nvCxnSpPr>
      <xdr:spPr>
        <a:xfrm>
          <a:off x="3225800" y="11200384"/>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118872</xdr:rowOff>
    </xdr:from>
    <xdr:to>
      <xdr:col>19</xdr:col>
      <xdr:colOff>184150</xdr:colOff>
      <xdr:row>65</xdr:row>
      <xdr:rowOff>49022</xdr:rowOff>
    </xdr:to>
    <xdr:sp macro="" textlink="">
      <xdr:nvSpPr>
        <xdr:cNvPr id="134" name="フローチャート: 判断 133"/>
        <xdr:cNvSpPr/>
      </xdr:nvSpPr>
      <xdr:spPr>
        <a:xfrm>
          <a:off x="4064000" y="1109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59199</xdr:rowOff>
    </xdr:from>
    <xdr:ext cx="736600" cy="259045"/>
    <xdr:sp macro="" textlink="">
      <xdr:nvSpPr>
        <xdr:cNvPr id="135" name="テキスト ボックス 134"/>
        <xdr:cNvSpPr txBox="1"/>
      </xdr:nvSpPr>
      <xdr:spPr>
        <a:xfrm>
          <a:off x="3733800" y="10860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58674</xdr:rowOff>
    </xdr:from>
    <xdr:to>
      <xdr:col>15</xdr:col>
      <xdr:colOff>82550</xdr:colOff>
      <xdr:row>65</xdr:row>
      <xdr:rowOff>56134</xdr:rowOff>
    </xdr:to>
    <xdr:cxnSp macro="">
      <xdr:nvCxnSpPr>
        <xdr:cNvPr id="136" name="直線コネクタ 135"/>
        <xdr:cNvCxnSpPr/>
      </xdr:nvCxnSpPr>
      <xdr:spPr>
        <a:xfrm>
          <a:off x="2336800" y="11031474"/>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104394</xdr:rowOff>
    </xdr:from>
    <xdr:to>
      <xdr:col>15</xdr:col>
      <xdr:colOff>133350</xdr:colOff>
      <xdr:row>65</xdr:row>
      <xdr:rowOff>34544</xdr:rowOff>
    </xdr:to>
    <xdr:sp macro="" textlink="">
      <xdr:nvSpPr>
        <xdr:cNvPr id="137" name="フローチャート: 判断 136"/>
        <xdr:cNvSpPr/>
      </xdr:nvSpPr>
      <xdr:spPr>
        <a:xfrm>
          <a:off x="3175000" y="1107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44721</xdr:rowOff>
    </xdr:from>
    <xdr:ext cx="762000" cy="259045"/>
    <xdr:sp macro="" textlink="">
      <xdr:nvSpPr>
        <xdr:cNvPr id="138" name="テキスト ボックス 137"/>
        <xdr:cNvSpPr txBox="1"/>
      </xdr:nvSpPr>
      <xdr:spPr>
        <a:xfrm>
          <a:off x="2844800" y="10846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58674</xdr:rowOff>
    </xdr:from>
    <xdr:to>
      <xdr:col>11</xdr:col>
      <xdr:colOff>31750</xdr:colOff>
      <xdr:row>64</xdr:row>
      <xdr:rowOff>116586</xdr:rowOff>
    </xdr:to>
    <xdr:cxnSp macro="">
      <xdr:nvCxnSpPr>
        <xdr:cNvPr id="139" name="直線コネクタ 138"/>
        <xdr:cNvCxnSpPr/>
      </xdr:nvCxnSpPr>
      <xdr:spPr>
        <a:xfrm flipV="1">
          <a:off x="1447800" y="11031474"/>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160020</xdr:rowOff>
    </xdr:from>
    <xdr:to>
      <xdr:col>11</xdr:col>
      <xdr:colOff>82550</xdr:colOff>
      <xdr:row>64</xdr:row>
      <xdr:rowOff>90170</xdr:rowOff>
    </xdr:to>
    <xdr:sp macro="" textlink="">
      <xdr:nvSpPr>
        <xdr:cNvPr id="140" name="フローチャート: 判断 139"/>
        <xdr:cNvSpPr/>
      </xdr:nvSpPr>
      <xdr:spPr>
        <a:xfrm>
          <a:off x="2286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100347</xdr:rowOff>
    </xdr:from>
    <xdr:ext cx="762000" cy="259045"/>
    <xdr:sp macro="" textlink="">
      <xdr:nvSpPr>
        <xdr:cNvPr id="141" name="テキスト ボックス 140"/>
        <xdr:cNvSpPr txBox="1"/>
      </xdr:nvSpPr>
      <xdr:spPr>
        <a:xfrm>
          <a:off x="1955800" y="1073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32004</xdr:rowOff>
    </xdr:from>
    <xdr:to>
      <xdr:col>7</xdr:col>
      <xdr:colOff>31750</xdr:colOff>
      <xdr:row>64</xdr:row>
      <xdr:rowOff>133604</xdr:rowOff>
    </xdr:to>
    <xdr:sp macro="" textlink="">
      <xdr:nvSpPr>
        <xdr:cNvPr id="142" name="フローチャート: 判断 141"/>
        <xdr:cNvSpPr/>
      </xdr:nvSpPr>
      <xdr:spPr>
        <a:xfrm>
          <a:off x="1397000" y="1100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143781</xdr:rowOff>
    </xdr:from>
    <xdr:ext cx="762000" cy="259045"/>
    <xdr:sp macro="" textlink="">
      <xdr:nvSpPr>
        <xdr:cNvPr id="143" name="テキスト ボックス 142"/>
        <xdr:cNvSpPr txBox="1"/>
      </xdr:nvSpPr>
      <xdr:spPr>
        <a:xfrm>
          <a:off x="1066800" y="10773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63246</xdr:rowOff>
    </xdr:from>
    <xdr:to>
      <xdr:col>23</xdr:col>
      <xdr:colOff>184150</xdr:colOff>
      <xdr:row>65</xdr:row>
      <xdr:rowOff>164846</xdr:rowOff>
    </xdr:to>
    <xdr:sp macro="" textlink="">
      <xdr:nvSpPr>
        <xdr:cNvPr id="149" name="楕円 148"/>
        <xdr:cNvSpPr/>
      </xdr:nvSpPr>
      <xdr:spPr>
        <a:xfrm>
          <a:off x="4902200" y="1120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35323</xdr:rowOff>
    </xdr:from>
    <xdr:ext cx="762000" cy="259045"/>
    <xdr:sp macro="" textlink="">
      <xdr:nvSpPr>
        <xdr:cNvPr id="150" name="財政構造の弾力性該当値テキスト"/>
        <xdr:cNvSpPr txBox="1"/>
      </xdr:nvSpPr>
      <xdr:spPr>
        <a:xfrm>
          <a:off x="5041900" y="1117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10160</xdr:rowOff>
    </xdr:from>
    <xdr:to>
      <xdr:col>19</xdr:col>
      <xdr:colOff>184150</xdr:colOff>
      <xdr:row>65</xdr:row>
      <xdr:rowOff>111760</xdr:rowOff>
    </xdr:to>
    <xdr:sp macro="" textlink="">
      <xdr:nvSpPr>
        <xdr:cNvPr id="151" name="楕円 150"/>
        <xdr:cNvSpPr/>
      </xdr:nvSpPr>
      <xdr:spPr>
        <a:xfrm>
          <a:off x="4064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96537</xdr:rowOff>
    </xdr:from>
    <xdr:ext cx="736600" cy="259045"/>
    <xdr:sp macro="" textlink="">
      <xdr:nvSpPr>
        <xdr:cNvPr id="152" name="テキスト ボックス 151"/>
        <xdr:cNvSpPr txBox="1"/>
      </xdr:nvSpPr>
      <xdr:spPr>
        <a:xfrm>
          <a:off x="3733800" y="11240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5334</xdr:rowOff>
    </xdr:from>
    <xdr:to>
      <xdr:col>15</xdr:col>
      <xdr:colOff>133350</xdr:colOff>
      <xdr:row>65</xdr:row>
      <xdr:rowOff>106934</xdr:rowOff>
    </xdr:to>
    <xdr:sp macro="" textlink="">
      <xdr:nvSpPr>
        <xdr:cNvPr id="153" name="楕円 152"/>
        <xdr:cNvSpPr/>
      </xdr:nvSpPr>
      <xdr:spPr>
        <a:xfrm>
          <a:off x="3175000" y="1114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91711</xdr:rowOff>
    </xdr:from>
    <xdr:ext cx="762000" cy="259045"/>
    <xdr:sp macro="" textlink="">
      <xdr:nvSpPr>
        <xdr:cNvPr id="154" name="テキスト ボックス 153"/>
        <xdr:cNvSpPr txBox="1"/>
      </xdr:nvSpPr>
      <xdr:spPr>
        <a:xfrm>
          <a:off x="2844800" y="1123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7874</xdr:rowOff>
    </xdr:from>
    <xdr:to>
      <xdr:col>11</xdr:col>
      <xdr:colOff>82550</xdr:colOff>
      <xdr:row>64</xdr:row>
      <xdr:rowOff>109474</xdr:rowOff>
    </xdr:to>
    <xdr:sp macro="" textlink="">
      <xdr:nvSpPr>
        <xdr:cNvPr id="155" name="楕円 154"/>
        <xdr:cNvSpPr/>
      </xdr:nvSpPr>
      <xdr:spPr>
        <a:xfrm>
          <a:off x="22860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94251</xdr:rowOff>
    </xdr:from>
    <xdr:ext cx="762000" cy="259045"/>
    <xdr:sp macro="" textlink="">
      <xdr:nvSpPr>
        <xdr:cNvPr id="156" name="テキスト ボックス 155"/>
        <xdr:cNvSpPr txBox="1"/>
      </xdr:nvSpPr>
      <xdr:spPr>
        <a:xfrm>
          <a:off x="1955800" y="1106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65786</xdr:rowOff>
    </xdr:from>
    <xdr:to>
      <xdr:col>7</xdr:col>
      <xdr:colOff>31750</xdr:colOff>
      <xdr:row>64</xdr:row>
      <xdr:rowOff>167386</xdr:rowOff>
    </xdr:to>
    <xdr:sp macro="" textlink="">
      <xdr:nvSpPr>
        <xdr:cNvPr id="157" name="楕円 156"/>
        <xdr:cNvSpPr/>
      </xdr:nvSpPr>
      <xdr:spPr>
        <a:xfrm>
          <a:off x="1397000" y="1103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152163</xdr:rowOff>
    </xdr:from>
    <xdr:ext cx="762000" cy="259045"/>
    <xdr:sp macro="" textlink="">
      <xdr:nvSpPr>
        <xdr:cNvPr id="158" name="テキスト ボックス 157"/>
        <xdr:cNvSpPr txBox="1"/>
      </xdr:nvSpPr>
      <xdr:spPr>
        <a:xfrm>
          <a:off x="1066800" y="11124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[104,147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給与費削減の解除や人勧に伴う給与改定等による人件費の増や、駅前庁舎開設等に伴う物件費の増加といった要因もあり、人口</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あたりの人件費・物件費等の決算額については、前年度よりも増となったものの、定員管理計画による人件費の抑制等に努めていることもあり、前年度と同様に類似団体平均としては下回っている状況にある。今後も行財政改革による取組や、適正な定員管理を継続していく。</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71837</xdr:rowOff>
    </xdr:from>
    <xdr:to>
      <xdr:col>23</xdr:col>
      <xdr:colOff>133350</xdr:colOff>
      <xdr:row>89</xdr:row>
      <xdr:rowOff>121569</xdr:rowOff>
    </xdr:to>
    <xdr:cxnSp macro="">
      <xdr:nvCxnSpPr>
        <xdr:cNvPr id="188" name="直線コネクタ 187"/>
        <xdr:cNvCxnSpPr/>
      </xdr:nvCxnSpPr>
      <xdr:spPr>
        <a:xfrm flipV="1">
          <a:off x="4953000" y="13787837"/>
          <a:ext cx="0" cy="15927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93646</xdr:rowOff>
    </xdr:from>
    <xdr:ext cx="762000" cy="259045"/>
    <xdr:sp macro="" textlink="">
      <xdr:nvSpPr>
        <xdr:cNvPr id="189" name="人件費・物件費等の状況最小値テキスト"/>
        <xdr:cNvSpPr txBox="1"/>
      </xdr:nvSpPr>
      <xdr:spPr>
        <a:xfrm>
          <a:off x="5041900" y="15352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121569</xdr:rowOff>
    </xdr:from>
    <xdr:to>
      <xdr:col>24</xdr:col>
      <xdr:colOff>12700</xdr:colOff>
      <xdr:row>89</xdr:row>
      <xdr:rowOff>121569</xdr:rowOff>
    </xdr:to>
    <xdr:cxnSp macro="">
      <xdr:nvCxnSpPr>
        <xdr:cNvPr id="190" name="直線コネクタ 189"/>
        <xdr:cNvCxnSpPr/>
      </xdr:nvCxnSpPr>
      <xdr:spPr>
        <a:xfrm>
          <a:off x="4864100" y="15380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158214</xdr:rowOff>
    </xdr:from>
    <xdr:ext cx="762000" cy="259045"/>
    <xdr:sp macro="" textlink="">
      <xdr:nvSpPr>
        <xdr:cNvPr id="191" name="人件費・物件費等の状況最大値テキスト"/>
        <xdr:cNvSpPr txBox="1"/>
      </xdr:nvSpPr>
      <xdr:spPr>
        <a:xfrm>
          <a:off x="5041900" y="13531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71837</xdr:rowOff>
    </xdr:from>
    <xdr:to>
      <xdr:col>24</xdr:col>
      <xdr:colOff>12700</xdr:colOff>
      <xdr:row>80</xdr:row>
      <xdr:rowOff>71837</xdr:rowOff>
    </xdr:to>
    <xdr:cxnSp macro="">
      <xdr:nvCxnSpPr>
        <xdr:cNvPr id="192" name="直線コネクタ 191"/>
        <xdr:cNvCxnSpPr/>
      </xdr:nvCxnSpPr>
      <xdr:spPr>
        <a:xfrm>
          <a:off x="4864100" y="13787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64337</xdr:rowOff>
    </xdr:from>
    <xdr:to>
      <xdr:col>23</xdr:col>
      <xdr:colOff>133350</xdr:colOff>
      <xdr:row>81</xdr:row>
      <xdr:rowOff>102865</xdr:rowOff>
    </xdr:to>
    <xdr:cxnSp macro="">
      <xdr:nvCxnSpPr>
        <xdr:cNvPr id="193" name="直線コネクタ 192"/>
        <xdr:cNvCxnSpPr/>
      </xdr:nvCxnSpPr>
      <xdr:spPr>
        <a:xfrm>
          <a:off x="4114800" y="13951787"/>
          <a:ext cx="838200" cy="38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84909</xdr:rowOff>
    </xdr:from>
    <xdr:ext cx="762000" cy="259045"/>
    <xdr:sp macro="" textlink="">
      <xdr:nvSpPr>
        <xdr:cNvPr id="194" name="人件費・物件費等の状況平均値テキスト"/>
        <xdr:cNvSpPr txBox="1"/>
      </xdr:nvSpPr>
      <xdr:spPr>
        <a:xfrm>
          <a:off x="5041900" y="139723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112832</xdr:rowOff>
    </xdr:from>
    <xdr:to>
      <xdr:col>23</xdr:col>
      <xdr:colOff>184150</xdr:colOff>
      <xdr:row>82</xdr:row>
      <xdr:rowOff>42982</xdr:rowOff>
    </xdr:to>
    <xdr:sp macro="" textlink="">
      <xdr:nvSpPr>
        <xdr:cNvPr id="195" name="フローチャート: 判断 194"/>
        <xdr:cNvSpPr/>
      </xdr:nvSpPr>
      <xdr:spPr>
        <a:xfrm>
          <a:off x="4902200" y="1400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167968</xdr:rowOff>
    </xdr:from>
    <xdr:to>
      <xdr:col>19</xdr:col>
      <xdr:colOff>133350</xdr:colOff>
      <xdr:row>81</xdr:row>
      <xdr:rowOff>64337</xdr:rowOff>
    </xdr:to>
    <xdr:cxnSp macro="">
      <xdr:nvCxnSpPr>
        <xdr:cNvPr id="196" name="直線コネクタ 195"/>
        <xdr:cNvCxnSpPr/>
      </xdr:nvCxnSpPr>
      <xdr:spPr>
        <a:xfrm>
          <a:off x="3225800" y="13883968"/>
          <a:ext cx="889000" cy="67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77240</xdr:rowOff>
    </xdr:from>
    <xdr:to>
      <xdr:col>19</xdr:col>
      <xdr:colOff>184150</xdr:colOff>
      <xdr:row>82</xdr:row>
      <xdr:rowOff>7390</xdr:rowOff>
    </xdr:to>
    <xdr:sp macro="" textlink="">
      <xdr:nvSpPr>
        <xdr:cNvPr id="197" name="フローチャート: 判断 196"/>
        <xdr:cNvSpPr/>
      </xdr:nvSpPr>
      <xdr:spPr>
        <a:xfrm>
          <a:off x="4064000" y="1396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163617</xdr:rowOff>
    </xdr:from>
    <xdr:ext cx="736600" cy="259045"/>
    <xdr:sp macro="" textlink="">
      <xdr:nvSpPr>
        <xdr:cNvPr id="198" name="テキスト ボックス 197"/>
        <xdr:cNvSpPr txBox="1"/>
      </xdr:nvSpPr>
      <xdr:spPr>
        <a:xfrm>
          <a:off x="3733800" y="14051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167968</xdr:rowOff>
    </xdr:from>
    <xdr:to>
      <xdr:col>15</xdr:col>
      <xdr:colOff>82550</xdr:colOff>
      <xdr:row>81</xdr:row>
      <xdr:rowOff>19188</xdr:rowOff>
    </xdr:to>
    <xdr:cxnSp macro="">
      <xdr:nvCxnSpPr>
        <xdr:cNvPr id="199" name="直線コネクタ 198"/>
        <xdr:cNvCxnSpPr/>
      </xdr:nvCxnSpPr>
      <xdr:spPr>
        <a:xfrm flipV="1">
          <a:off x="2336800" y="13883968"/>
          <a:ext cx="889000" cy="22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84117</xdr:rowOff>
    </xdr:from>
    <xdr:to>
      <xdr:col>15</xdr:col>
      <xdr:colOff>133350</xdr:colOff>
      <xdr:row>82</xdr:row>
      <xdr:rowOff>14267</xdr:rowOff>
    </xdr:to>
    <xdr:sp macro="" textlink="">
      <xdr:nvSpPr>
        <xdr:cNvPr id="200" name="フローチャート: 判断 199"/>
        <xdr:cNvSpPr/>
      </xdr:nvSpPr>
      <xdr:spPr>
        <a:xfrm>
          <a:off x="3175000" y="1397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170494</xdr:rowOff>
    </xdr:from>
    <xdr:ext cx="762000" cy="259045"/>
    <xdr:sp macro="" textlink="">
      <xdr:nvSpPr>
        <xdr:cNvPr id="201" name="テキスト ボックス 200"/>
        <xdr:cNvSpPr txBox="1"/>
      </xdr:nvSpPr>
      <xdr:spPr>
        <a:xfrm>
          <a:off x="2844800" y="1405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19188</xdr:rowOff>
    </xdr:from>
    <xdr:to>
      <xdr:col>11</xdr:col>
      <xdr:colOff>31750</xdr:colOff>
      <xdr:row>81</xdr:row>
      <xdr:rowOff>43546</xdr:rowOff>
    </xdr:to>
    <xdr:cxnSp macro="">
      <xdr:nvCxnSpPr>
        <xdr:cNvPr id="202" name="直線コネクタ 201"/>
        <xdr:cNvCxnSpPr/>
      </xdr:nvCxnSpPr>
      <xdr:spPr>
        <a:xfrm flipV="1">
          <a:off x="1447800" y="13906638"/>
          <a:ext cx="889000" cy="2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76302</xdr:rowOff>
    </xdr:from>
    <xdr:to>
      <xdr:col>11</xdr:col>
      <xdr:colOff>82550</xdr:colOff>
      <xdr:row>82</xdr:row>
      <xdr:rowOff>6452</xdr:rowOff>
    </xdr:to>
    <xdr:sp macro="" textlink="">
      <xdr:nvSpPr>
        <xdr:cNvPr id="203" name="フローチャート: 判断 202"/>
        <xdr:cNvSpPr/>
      </xdr:nvSpPr>
      <xdr:spPr>
        <a:xfrm>
          <a:off x="2286000" y="13963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162679</xdr:rowOff>
    </xdr:from>
    <xdr:ext cx="762000" cy="259045"/>
    <xdr:sp macro="" textlink="">
      <xdr:nvSpPr>
        <xdr:cNvPr id="204" name="テキスト ボックス 203"/>
        <xdr:cNvSpPr txBox="1"/>
      </xdr:nvSpPr>
      <xdr:spPr>
        <a:xfrm>
          <a:off x="1955800" y="14050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68647</xdr:rowOff>
    </xdr:from>
    <xdr:to>
      <xdr:col>7</xdr:col>
      <xdr:colOff>31750</xdr:colOff>
      <xdr:row>81</xdr:row>
      <xdr:rowOff>170247</xdr:rowOff>
    </xdr:to>
    <xdr:sp macro="" textlink="">
      <xdr:nvSpPr>
        <xdr:cNvPr id="205" name="フローチャート: 判断 204"/>
        <xdr:cNvSpPr/>
      </xdr:nvSpPr>
      <xdr:spPr>
        <a:xfrm>
          <a:off x="1397000" y="13956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155024</xdr:rowOff>
    </xdr:from>
    <xdr:ext cx="762000" cy="259045"/>
    <xdr:sp macro="" textlink="">
      <xdr:nvSpPr>
        <xdr:cNvPr id="206" name="テキスト ボックス 205"/>
        <xdr:cNvSpPr txBox="1"/>
      </xdr:nvSpPr>
      <xdr:spPr>
        <a:xfrm>
          <a:off x="1066800" y="14042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52065</xdr:rowOff>
    </xdr:from>
    <xdr:to>
      <xdr:col>23</xdr:col>
      <xdr:colOff>184150</xdr:colOff>
      <xdr:row>81</xdr:row>
      <xdr:rowOff>153665</xdr:rowOff>
    </xdr:to>
    <xdr:sp macro="" textlink="">
      <xdr:nvSpPr>
        <xdr:cNvPr id="212" name="楕円 211"/>
        <xdr:cNvSpPr/>
      </xdr:nvSpPr>
      <xdr:spPr>
        <a:xfrm>
          <a:off x="4902200" y="1393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68592</xdr:rowOff>
    </xdr:from>
    <xdr:ext cx="762000" cy="259045"/>
    <xdr:sp macro="" textlink="">
      <xdr:nvSpPr>
        <xdr:cNvPr id="213" name="人件費・物件費等の状況該当値テキスト"/>
        <xdr:cNvSpPr txBox="1"/>
      </xdr:nvSpPr>
      <xdr:spPr>
        <a:xfrm>
          <a:off x="5041900" y="1378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13537</xdr:rowOff>
    </xdr:from>
    <xdr:to>
      <xdr:col>19</xdr:col>
      <xdr:colOff>184150</xdr:colOff>
      <xdr:row>81</xdr:row>
      <xdr:rowOff>115137</xdr:rowOff>
    </xdr:to>
    <xdr:sp macro="" textlink="">
      <xdr:nvSpPr>
        <xdr:cNvPr id="214" name="楕円 213"/>
        <xdr:cNvSpPr/>
      </xdr:nvSpPr>
      <xdr:spPr>
        <a:xfrm>
          <a:off x="4064000" y="1390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125314</xdr:rowOff>
    </xdr:from>
    <xdr:ext cx="736600" cy="259045"/>
    <xdr:sp macro="" textlink="">
      <xdr:nvSpPr>
        <xdr:cNvPr id="215" name="テキスト ボックス 214"/>
        <xdr:cNvSpPr txBox="1"/>
      </xdr:nvSpPr>
      <xdr:spPr>
        <a:xfrm>
          <a:off x="3733800" y="13669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117168</xdr:rowOff>
    </xdr:from>
    <xdr:to>
      <xdr:col>15</xdr:col>
      <xdr:colOff>133350</xdr:colOff>
      <xdr:row>81</xdr:row>
      <xdr:rowOff>47318</xdr:rowOff>
    </xdr:to>
    <xdr:sp macro="" textlink="">
      <xdr:nvSpPr>
        <xdr:cNvPr id="216" name="楕円 215"/>
        <xdr:cNvSpPr/>
      </xdr:nvSpPr>
      <xdr:spPr>
        <a:xfrm>
          <a:off x="3175000" y="13833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57495</xdr:rowOff>
    </xdr:from>
    <xdr:ext cx="762000" cy="259045"/>
    <xdr:sp macro="" textlink="">
      <xdr:nvSpPr>
        <xdr:cNvPr id="217" name="テキスト ボックス 216"/>
        <xdr:cNvSpPr txBox="1"/>
      </xdr:nvSpPr>
      <xdr:spPr>
        <a:xfrm>
          <a:off x="2844800" y="13602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139838</xdr:rowOff>
    </xdr:from>
    <xdr:to>
      <xdr:col>11</xdr:col>
      <xdr:colOff>82550</xdr:colOff>
      <xdr:row>81</xdr:row>
      <xdr:rowOff>69988</xdr:rowOff>
    </xdr:to>
    <xdr:sp macro="" textlink="">
      <xdr:nvSpPr>
        <xdr:cNvPr id="218" name="楕円 217"/>
        <xdr:cNvSpPr/>
      </xdr:nvSpPr>
      <xdr:spPr>
        <a:xfrm>
          <a:off x="2286000" y="13855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80165</xdr:rowOff>
    </xdr:from>
    <xdr:ext cx="762000" cy="259045"/>
    <xdr:sp macro="" textlink="">
      <xdr:nvSpPr>
        <xdr:cNvPr id="219" name="テキスト ボックス 218"/>
        <xdr:cNvSpPr txBox="1"/>
      </xdr:nvSpPr>
      <xdr:spPr>
        <a:xfrm>
          <a:off x="1955800" y="13624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164196</xdr:rowOff>
    </xdr:from>
    <xdr:to>
      <xdr:col>7</xdr:col>
      <xdr:colOff>31750</xdr:colOff>
      <xdr:row>81</xdr:row>
      <xdr:rowOff>94346</xdr:rowOff>
    </xdr:to>
    <xdr:sp macro="" textlink="">
      <xdr:nvSpPr>
        <xdr:cNvPr id="220" name="楕円 219"/>
        <xdr:cNvSpPr/>
      </xdr:nvSpPr>
      <xdr:spPr>
        <a:xfrm>
          <a:off x="1397000" y="13880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104523</xdr:rowOff>
    </xdr:from>
    <xdr:ext cx="762000" cy="259045"/>
    <xdr:sp macro="" textlink="">
      <xdr:nvSpPr>
        <xdr:cNvPr id="221" name="テキスト ボックス 220"/>
        <xdr:cNvSpPr txBox="1"/>
      </xdr:nvSpPr>
      <xdr:spPr>
        <a:xfrm>
          <a:off x="1066800" y="13649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給与制度や諸手当については、人事院勧告や青森県人事委員会勧告を勘案し、適時適切に見直すこととしており、本市独自で実施していた一般職の給与減額措置は平成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31</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月</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31</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日で終了したが、ラスパイレス指数は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100</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を下回る状況である。</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今後も、市民理解が得られる給与制度の運営に努めていく。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97971</xdr:rowOff>
    </xdr:from>
    <xdr:to>
      <xdr:col>81</xdr:col>
      <xdr:colOff>44450</xdr:colOff>
      <xdr:row>89</xdr:row>
      <xdr:rowOff>104321</xdr:rowOff>
    </xdr:to>
    <xdr:cxnSp macro="">
      <xdr:nvCxnSpPr>
        <xdr:cNvPr id="252" name="直線コネクタ 251"/>
        <xdr:cNvCxnSpPr/>
      </xdr:nvCxnSpPr>
      <xdr:spPr>
        <a:xfrm flipV="1">
          <a:off x="17018000" y="14156871"/>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76398</xdr:rowOff>
    </xdr:from>
    <xdr:ext cx="762000" cy="259045"/>
    <xdr:sp macro="" textlink="">
      <xdr:nvSpPr>
        <xdr:cNvPr id="253" name="給与水準   （国との比較）最小値テキスト"/>
        <xdr:cNvSpPr txBox="1"/>
      </xdr:nvSpPr>
      <xdr:spPr>
        <a:xfrm>
          <a:off x="17106900" y="15335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104321</xdr:rowOff>
    </xdr:from>
    <xdr:to>
      <xdr:col>81</xdr:col>
      <xdr:colOff>133350</xdr:colOff>
      <xdr:row>89</xdr:row>
      <xdr:rowOff>104321</xdr:rowOff>
    </xdr:to>
    <xdr:cxnSp macro="">
      <xdr:nvCxnSpPr>
        <xdr:cNvPr id="254" name="直線コネクタ 253"/>
        <xdr:cNvCxnSpPr/>
      </xdr:nvCxnSpPr>
      <xdr:spPr>
        <a:xfrm>
          <a:off x="16929100" y="15363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81</xdr:row>
      <xdr:rowOff>12898</xdr:rowOff>
    </xdr:from>
    <xdr:ext cx="762000" cy="259045"/>
    <xdr:sp macro="" textlink="">
      <xdr:nvSpPr>
        <xdr:cNvPr id="255" name="給与水準   （国との比較）最大値テキスト"/>
        <xdr:cNvSpPr txBox="1"/>
      </xdr:nvSpPr>
      <xdr:spPr>
        <a:xfrm>
          <a:off x="17106900" y="13900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97971</xdr:rowOff>
    </xdr:from>
    <xdr:to>
      <xdr:col>81</xdr:col>
      <xdr:colOff>133350</xdr:colOff>
      <xdr:row>82</xdr:row>
      <xdr:rowOff>97971</xdr:rowOff>
    </xdr:to>
    <xdr:cxnSp macro="">
      <xdr:nvCxnSpPr>
        <xdr:cNvPr id="256" name="直線コネクタ 255"/>
        <xdr:cNvCxnSpPr/>
      </xdr:nvCxnSpPr>
      <xdr:spPr>
        <a:xfrm>
          <a:off x="16929100" y="1415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29936</xdr:rowOff>
    </xdr:from>
    <xdr:to>
      <xdr:col>81</xdr:col>
      <xdr:colOff>44450</xdr:colOff>
      <xdr:row>83</xdr:row>
      <xdr:rowOff>116114</xdr:rowOff>
    </xdr:to>
    <xdr:cxnSp macro="">
      <xdr:nvCxnSpPr>
        <xdr:cNvPr id="257" name="直線コネクタ 256"/>
        <xdr:cNvCxnSpPr/>
      </xdr:nvCxnSpPr>
      <xdr:spPr>
        <a:xfrm>
          <a:off x="16179800" y="14260286"/>
          <a:ext cx="8382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125384</xdr:rowOff>
    </xdr:from>
    <xdr:ext cx="762000" cy="259045"/>
    <xdr:sp macro="" textlink="">
      <xdr:nvSpPr>
        <xdr:cNvPr id="258" name="給与水準   （国との比較）平均値テキスト"/>
        <xdr:cNvSpPr txBox="1"/>
      </xdr:nvSpPr>
      <xdr:spPr>
        <a:xfrm>
          <a:off x="17106900" y="14698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59" name="フローチャート: 判断 258"/>
        <xdr:cNvSpPr/>
      </xdr:nvSpPr>
      <xdr:spPr>
        <a:xfrm>
          <a:off x="169672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113393</xdr:rowOff>
    </xdr:from>
    <xdr:to>
      <xdr:col>77</xdr:col>
      <xdr:colOff>44450</xdr:colOff>
      <xdr:row>83</xdr:row>
      <xdr:rowOff>29936</xdr:rowOff>
    </xdr:to>
    <xdr:cxnSp macro="">
      <xdr:nvCxnSpPr>
        <xdr:cNvPr id="260" name="直線コネクタ 259"/>
        <xdr:cNvCxnSpPr/>
      </xdr:nvCxnSpPr>
      <xdr:spPr>
        <a:xfrm>
          <a:off x="15290800" y="13829393"/>
          <a:ext cx="889000" cy="430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61" name="フローチャート: 判断 260"/>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102706</xdr:rowOff>
    </xdr:from>
    <xdr:ext cx="736600" cy="259045"/>
    <xdr:sp macro="" textlink="">
      <xdr:nvSpPr>
        <xdr:cNvPr id="262" name="テキスト ボックス 261"/>
        <xdr:cNvSpPr txBox="1"/>
      </xdr:nvSpPr>
      <xdr:spPr>
        <a:xfrm>
          <a:off x="15798800" y="14847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80</xdr:row>
      <xdr:rowOff>113393</xdr:rowOff>
    </xdr:from>
    <xdr:to>
      <xdr:col>72</xdr:col>
      <xdr:colOff>203200</xdr:colOff>
      <xdr:row>85</xdr:row>
      <xdr:rowOff>14514</xdr:rowOff>
    </xdr:to>
    <xdr:cxnSp macro="">
      <xdr:nvCxnSpPr>
        <xdr:cNvPr id="263" name="直線コネクタ 262"/>
        <xdr:cNvCxnSpPr/>
      </xdr:nvCxnSpPr>
      <xdr:spPr>
        <a:xfrm flipV="1">
          <a:off x="14401800" y="13829393"/>
          <a:ext cx="889000" cy="758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16329</xdr:rowOff>
    </xdr:from>
    <xdr:to>
      <xdr:col>73</xdr:col>
      <xdr:colOff>44450</xdr:colOff>
      <xdr:row>86</xdr:row>
      <xdr:rowOff>117929</xdr:rowOff>
    </xdr:to>
    <xdr:sp macro="" textlink="">
      <xdr:nvSpPr>
        <xdr:cNvPr id="264" name="フローチャート: 判断 263"/>
        <xdr:cNvSpPr/>
      </xdr:nvSpPr>
      <xdr:spPr>
        <a:xfrm>
          <a:off x="15240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102706</xdr:rowOff>
    </xdr:from>
    <xdr:ext cx="762000" cy="259045"/>
    <xdr:sp macro="" textlink="">
      <xdr:nvSpPr>
        <xdr:cNvPr id="265" name="テキスト ボックス 264"/>
        <xdr:cNvSpPr txBox="1"/>
      </xdr:nvSpPr>
      <xdr:spPr>
        <a:xfrm>
          <a:off x="14909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82550</xdr:rowOff>
    </xdr:from>
    <xdr:to>
      <xdr:col>68</xdr:col>
      <xdr:colOff>152400</xdr:colOff>
      <xdr:row>85</xdr:row>
      <xdr:rowOff>14514</xdr:rowOff>
    </xdr:to>
    <xdr:cxnSp macro="">
      <xdr:nvCxnSpPr>
        <xdr:cNvPr id="266" name="直線コネクタ 265"/>
        <xdr:cNvCxnSpPr/>
      </xdr:nvCxnSpPr>
      <xdr:spPr>
        <a:xfrm>
          <a:off x="13512800" y="14484350"/>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67" name="フローチャート: 判断 266"/>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154413</xdr:rowOff>
    </xdr:from>
    <xdr:ext cx="762000" cy="259045"/>
    <xdr:sp macro="" textlink="">
      <xdr:nvSpPr>
        <xdr:cNvPr id="268" name="テキスト ボックス 267"/>
        <xdr:cNvSpPr txBox="1"/>
      </xdr:nvSpPr>
      <xdr:spPr>
        <a:xfrm>
          <a:off x="14020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153307</xdr:rowOff>
    </xdr:from>
    <xdr:to>
      <xdr:col>64</xdr:col>
      <xdr:colOff>152400</xdr:colOff>
      <xdr:row>86</xdr:row>
      <xdr:rowOff>83457</xdr:rowOff>
    </xdr:to>
    <xdr:sp macro="" textlink="">
      <xdr:nvSpPr>
        <xdr:cNvPr id="269" name="フローチャート: 判断 268"/>
        <xdr:cNvSpPr/>
      </xdr:nvSpPr>
      <xdr:spPr>
        <a:xfrm>
          <a:off x="13462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68234</xdr:rowOff>
    </xdr:from>
    <xdr:ext cx="762000" cy="259045"/>
    <xdr:sp macro="" textlink="">
      <xdr:nvSpPr>
        <xdr:cNvPr id="270" name="テキスト ボックス 269"/>
        <xdr:cNvSpPr txBox="1"/>
      </xdr:nvSpPr>
      <xdr:spPr>
        <a:xfrm>
          <a:off x="13131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65314</xdr:rowOff>
    </xdr:from>
    <xdr:to>
      <xdr:col>81</xdr:col>
      <xdr:colOff>95250</xdr:colOff>
      <xdr:row>83</xdr:row>
      <xdr:rowOff>166914</xdr:rowOff>
    </xdr:to>
    <xdr:sp macro="" textlink="">
      <xdr:nvSpPr>
        <xdr:cNvPr id="276" name="楕円 275"/>
        <xdr:cNvSpPr/>
      </xdr:nvSpPr>
      <xdr:spPr>
        <a:xfrm>
          <a:off x="16967200" y="1429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81841</xdr:rowOff>
    </xdr:from>
    <xdr:ext cx="762000" cy="259045"/>
    <xdr:sp macro="" textlink="">
      <xdr:nvSpPr>
        <xdr:cNvPr id="277" name="給与水準   （国との比較）該当値テキスト"/>
        <xdr:cNvSpPr txBox="1"/>
      </xdr:nvSpPr>
      <xdr:spPr>
        <a:xfrm>
          <a:off x="17106900" y="1414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150586</xdr:rowOff>
    </xdr:from>
    <xdr:to>
      <xdr:col>77</xdr:col>
      <xdr:colOff>95250</xdr:colOff>
      <xdr:row>83</xdr:row>
      <xdr:rowOff>80736</xdr:rowOff>
    </xdr:to>
    <xdr:sp macro="" textlink="">
      <xdr:nvSpPr>
        <xdr:cNvPr id="278" name="楕円 277"/>
        <xdr:cNvSpPr/>
      </xdr:nvSpPr>
      <xdr:spPr>
        <a:xfrm>
          <a:off x="161290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90913</xdr:rowOff>
    </xdr:from>
    <xdr:ext cx="736600" cy="259045"/>
    <xdr:sp macro="" textlink="">
      <xdr:nvSpPr>
        <xdr:cNvPr id="279" name="テキスト ボックス 278"/>
        <xdr:cNvSpPr txBox="1"/>
      </xdr:nvSpPr>
      <xdr:spPr>
        <a:xfrm>
          <a:off x="15798800" y="13978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80</xdr:row>
      <xdr:rowOff>62593</xdr:rowOff>
    </xdr:from>
    <xdr:to>
      <xdr:col>73</xdr:col>
      <xdr:colOff>44450</xdr:colOff>
      <xdr:row>80</xdr:row>
      <xdr:rowOff>164193</xdr:rowOff>
    </xdr:to>
    <xdr:sp macro="" textlink="">
      <xdr:nvSpPr>
        <xdr:cNvPr id="280" name="楕円 279"/>
        <xdr:cNvSpPr/>
      </xdr:nvSpPr>
      <xdr:spPr>
        <a:xfrm>
          <a:off x="15240000" y="13778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79</xdr:row>
      <xdr:rowOff>2920</xdr:rowOff>
    </xdr:from>
    <xdr:ext cx="762000" cy="259045"/>
    <xdr:sp macro="" textlink="">
      <xdr:nvSpPr>
        <xdr:cNvPr id="281" name="テキスト ボックス 280"/>
        <xdr:cNvSpPr txBox="1"/>
      </xdr:nvSpPr>
      <xdr:spPr>
        <a:xfrm>
          <a:off x="14909800" y="1354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135164</xdr:rowOff>
    </xdr:from>
    <xdr:to>
      <xdr:col>68</xdr:col>
      <xdr:colOff>203200</xdr:colOff>
      <xdr:row>85</xdr:row>
      <xdr:rowOff>65314</xdr:rowOff>
    </xdr:to>
    <xdr:sp macro="" textlink="">
      <xdr:nvSpPr>
        <xdr:cNvPr id="282" name="楕円 281"/>
        <xdr:cNvSpPr/>
      </xdr:nvSpPr>
      <xdr:spPr>
        <a:xfrm>
          <a:off x="14351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75491</xdr:rowOff>
    </xdr:from>
    <xdr:ext cx="762000" cy="259045"/>
    <xdr:sp macro="" textlink="">
      <xdr:nvSpPr>
        <xdr:cNvPr id="283" name="テキスト ボックス 282"/>
        <xdr:cNvSpPr txBox="1"/>
      </xdr:nvSpPr>
      <xdr:spPr>
        <a:xfrm>
          <a:off x="14020800" y="1430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84" name="楕円 283"/>
        <xdr:cNvSpPr/>
      </xdr:nvSpPr>
      <xdr:spPr>
        <a:xfrm>
          <a:off x="13462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143527</xdr:rowOff>
    </xdr:from>
    <xdr:ext cx="762000" cy="259045"/>
    <xdr:sp macro="" textlink="">
      <xdr:nvSpPr>
        <xdr:cNvPr id="285" name="テキスト ボックス 284"/>
        <xdr:cNvSpPr txBox="1"/>
      </xdr:nvSpPr>
      <xdr:spPr>
        <a:xfrm>
          <a:off x="13131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定員管理計画（計画期間：平成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28</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これまでと同様に業務量が減らない中での人員削減は行わず、必要な退職者補充は行うことを原則としつつも、行財政改革プランの着実な実施、効率的な人員配置の取組を推進するとともに女性活躍の推進等の視点も加えながら、住民サービスを維持し、行財政運営を安定的に進めていくことを前提としたものとなっている。</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今後も引き続き適正な定員管理に努めることにより、これまでどおり類似団体における最低水準が維持されるものと見込んでいる。</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52070</xdr:rowOff>
    </xdr:from>
    <xdr:to>
      <xdr:col>81</xdr:col>
      <xdr:colOff>44450</xdr:colOff>
      <xdr:row>66</xdr:row>
      <xdr:rowOff>141151</xdr:rowOff>
    </xdr:to>
    <xdr:cxnSp macro="">
      <xdr:nvCxnSpPr>
        <xdr:cNvPr id="317" name="直線コネクタ 316"/>
        <xdr:cNvCxnSpPr/>
      </xdr:nvCxnSpPr>
      <xdr:spPr>
        <a:xfrm flipV="1">
          <a:off x="17018000" y="10167620"/>
          <a:ext cx="0" cy="12892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113228</xdr:rowOff>
    </xdr:from>
    <xdr:ext cx="762000" cy="259045"/>
    <xdr:sp macro="" textlink="">
      <xdr:nvSpPr>
        <xdr:cNvPr id="318" name="定員管理の状況最小値テキスト"/>
        <xdr:cNvSpPr txBox="1"/>
      </xdr:nvSpPr>
      <xdr:spPr>
        <a:xfrm>
          <a:off x="17106900" y="11428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141151</xdr:rowOff>
    </xdr:from>
    <xdr:to>
      <xdr:col>81</xdr:col>
      <xdr:colOff>133350</xdr:colOff>
      <xdr:row>66</xdr:row>
      <xdr:rowOff>141151</xdr:rowOff>
    </xdr:to>
    <xdr:cxnSp macro="">
      <xdr:nvCxnSpPr>
        <xdr:cNvPr id="319" name="直線コネクタ 318"/>
        <xdr:cNvCxnSpPr/>
      </xdr:nvCxnSpPr>
      <xdr:spPr>
        <a:xfrm>
          <a:off x="16929100" y="1145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138447</xdr:rowOff>
    </xdr:from>
    <xdr:ext cx="762000" cy="259045"/>
    <xdr:sp macro="" textlink="">
      <xdr:nvSpPr>
        <xdr:cNvPr id="320" name="定員管理の状況最大値テキスト"/>
        <xdr:cNvSpPr txBox="1"/>
      </xdr:nvSpPr>
      <xdr:spPr>
        <a:xfrm>
          <a:off x="171069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52070</xdr:rowOff>
    </xdr:from>
    <xdr:to>
      <xdr:col>81</xdr:col>
      <xdr:colOff>133350</xdr:colOff>
      <xdr:row>59</xdr:row>
      <xdr:rowOff>52070</xdr:rowOff>
    </xdr:to>
    <xdr:cxnSp macro="">
      <xdr:nvCxnSpPr>
        <xdr:cNvPr id="321" name="直線コネクタ 320"/>
        <xdr:cNvCxnSpPr/>
      </xdr:nvCxnSpPr>
      <xdr:spPr>
        <a:xfrm>
          <a:off x="16929100" y="1016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124460</xdr:rowOff>
    </xdr:from>
    <xdr:to>
      <xdr:col>81</xdr:col>
      <xdr:colOff>44450</xdr:colOff>
      <xdr:row>59</xdr:row>
      <xdr:rowOff>134801</xdr:rowOff>
    </xdr:to>
    <xdr:cxnSp macro="">
      <xdr:nvCxnSpPr>
        <xdr:cNvPr id="322" name="直線コネクタ 321"/>
        <xdr:cNvCxnSpPr/>
      </xdr:nvCxnSpPr>
      <xdr:spPr>
        <a:xfrm>
          <a:off x="16179800" y="10240010"/>
          <a:ext cx="8382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199</xdr:rowOff>
    </xdr:from>
    <xdr:ext cx="762000" cy="259045"/>
    <xdr:sp macro="" textlink="">
      <xdr:nvSpPr>
        <xdr:cNvPr id="323" name="定員管理の状況平均値テキスト"/>
        <xdr:cNvSpPr txBox="1"/>
      </xdr:nvSpPr>
      <xdr:spPr>
        <a:xfrm>
          <a:off x="17106900" y="106300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28122</xdr:rowOff>
    </xdr:from>
    <xdr:to>
      <xdr:col>81</xdr:col>
      <xdr:colOff>95250</xdr:colOff>
      <xdr:row>62</xdr:row>
      <xdr:rowOff>129722</xdr:rowOff>
    </xdr:to>
    <xdr:sp macro="" textlink="">
      <xdr:nvSpPr>
        <xdr:cNvPr id="324" name="フローチャート: 判断 323"/>
        <xdr:cNvSpPr/>
      </xdr:nvSpPr>
      <xdr:spPr>
        <a:xfrm>
          <a:off x="16967200" y="10658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121013</xdr:rowOff>
    </xdr:from>
    <xdr:to>
      <xdr:col>77</xdr:col>
      <xdr:colOff>44450</xdr:colOff>
      <xdr:row>59</xdr:row>
      <xdr:rowOff>124460</xdr:rowOff>
    </xdr:to>
    <xdr:cxnSp macro="">
      <xdr:nvCxnSpPr>
        <xdr:cNvPr id="325" name="直線コネクタ 324"/>
        <xdr:cNvCxnSpPr/>
      </xdr:nvCxnSpPr>
      <xdr:spPr>
        <a:xfrm>
          <a:off x="15290800" y="10236563"/>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14333</xdr:rowOff>
    </xdr:from>
    <xdr:to>
      <xdr:col>77</xdr:col>
      <xdr:colOff>95250</xdr:colOff>
      <xdr:row>62</xdr:row>
      <xdr:rowOff>115933</xdr:rowOff>
    </xdr:to>
    <xdr:sp macro="" textlink="">
      <xdr:nvSpPr>
        <xdr:cNvPr id="326" name="フローチャート: 判断 325"/>
        <xdr:cNvSpPr/>
      </xdr:nvSpPr>
      <xdr:spPr>
        <a:xfrm>
          <a:off x="16129000" y="1064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100710</xdr:rowOff>
    </xdr:from>
    <xdr:ext cx="736600" cy="259045"/>
    <xdr:sp macro="" textlink="">
      <xdr:nvSpPr>
        <xdr:cNvPr id="327" name="テキスト ボックス 326"/>
        <xdr:cNvSpPr txBox="1"/>
      </xdr:nvSpPr>
      <xdr:spPr>
        <a:xfrm>
          <a:off x="15798800" y="10730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86541</xdr:rowOff>
    </xdr:from>
    <xdr:to>
      <xdr:col>72</xdr:col>
      <xdr:colOff>203200</xdr:colOff>
      <xdr:row>59</xdr:row>
      <xdr:rowOff>121013</xdr:rowOff>
    </xdr:to>
    <xdr:cxnSp macro="">
      <xdr:nvCxnSpPr>
        <xdr:cNvPr id="328" name="直線コネクタ 327"/>
        <xdr:cNvCxnSpPr/>
      </xdr:nvCxnSpPr>
      <xdr:spPr>
        <a:xfrm>
          <a:off x="14401800" y="1020209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7438</xdr:rowOff>
    </xdr:from>
    <xdr:to>
      <xdr:col>73</xdr:col>
      <xdr:colOff>44450</xdr:colOff>
      <xdr:row>62</xdr:row>
      <xdr:rowOff>109038</xdr:rowOff>
    </xdr:to>
    <xdr:sp macro="" textlink="">
      <xdr:nvSpPr>
        <xdr:cNvPr id="329" name="フローチャート: 判断 328"/>
        <xdr:cNvSpPr/>
      </xdr:nvSpPr>
      <xdr:spPr>
        <a:xfrm>
          <a:off x="15240000" y="1063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93815</xdr:rowOff>
    </xdr:from>
    <xdr:ext cx="762000" cy="259045"/>
    <xdr:sp macro="" textlink="">
      <xdr:nvSpPr>
        <xdr:cNvPr id="330" name="テキスト ボックス 329"/>
        <xdr:cNvSpPr txBox="1"/>
      </xdr:nvSpPr>
      <xdr:spPr>
        <a:xfrm>
          <a:off x="14909800" y="10723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86541</xdr:rowOff>
    </xdr:from>
    <xdr:to>
      <xdr:col>68</xdr:col>
      <xdr:colOff>152400</xdr:colOff>
      <xdr:row>59</xdr:row>
      <xdr:rowOff>93435</xdr:rowOff>
    </xdr:to>
    <xdr:cxnSp macro="">
      <xdr:nvCxnSpPr>
        <xdr:cNvPr id="331" name="直線コネクタ 330"/>
        <xdr:cNvCxnSpPr/>
      </xdr:nvCxnSpPr>
      <xdr:spPr>
        <a:xfrm flipV="1">
          <a:off x="13512800" y="10202091"/>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158206</xdr:rowOff>
    </xdr:from>
    <xdr:to>
      <xdr:col>68</xdr:col>
      <xdr:colOff>203200</xdr:colOff>
      <xdr:row>62</xdr:row>
      <xdr:rowOff>88356</xdr:rowOff>
    </xdr:to>
    <xdr:sp macro="" textlink="">
      <xdr:nvSpPr>
        <xdr:cNvPr id="332" name="フローチャート: 判断 331"/>
        <xdr:cNvSpPr/>
      </xdr:nvSpPr>
      <xdr:spPr>
        <a:xfrm>
          <a:off x="14351000" y="106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73133</xdr:rowOff>
    </xdr:from>
    <xdr:ext cx="762000" cy="259045"/>
    <xdr:sp macro="" textlink="">
      <xdr:nvSpPr>
        <xdr:cNvPr id="333" name="テキスト ボックス 332"/>
        <xdr:cNvSpPr txBox="1"/>
      </xdr:nvSpPr>
      <xdr:spPr>
        <a:xfrm>
          <a:off x="14020800" y="1070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168547</xdr:rowOff>
    </xdr:from>
    <xdr:to>
      <xdr:col>64</xdr:col>
      <xdr:colOff>152400</xdr:colOff>
      <xdr:row>62</xdr:row>
      <xdr:rowOff>98697</xdr:rowOff>
    </xdr:to>
    <xdr:sp macro="" textlink="">
      <xdr:nvSpPr>
        <xdr:cNvPr id="334" name="フローチャート: 判断 333"/>
        <xdr:cNvSpPr/>
      </xdr:nvSpPr>
      <xdr:spPr>
        <a:xfrm>
          <a:off x="13462000" y="10626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83474</xdr:rowOff>
    </xdr:from>
    <xdr:ext cx="762000" cy="259045"/>
    <xdr:sp macro="" textlink="">
      <xdr:nvSpPr>
        <xdr:cNvPr id="335" name="テキスト ボックス 334"/>
        <xdr:cNvSpPr txBox="1"/>
      </xdr:nvSpPr>
      <xdr:spPr>
        <a:xfrm>
          <a:off x="13131800" y="10713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84001</xdr:rowOff>
    </xdr:from>
    <xdr:to>
      <xdr:col>81</xdr:col>
      <xdr:colOff>95250</xdr:colOff>
      <xdr:row>60</xdr:row>
      <xdr:rowOff>14151</xdr:rowOff>
    </xdr:to>
    <xdr:sp macro="" textlink="">
      <xdr:nvSpPr>
        <xdr:cNvPr id="341" name="楕円 340"/>
        <xdr:cNvSpPr/>
      </xdr:nvSpPr>
      <xdr:spPr>
        <a:xfrm>
          <a:off x="16967200" y="1019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5278</xdr:rowOff>
    </xdr:from>
    <xdr:ext cx="762000" cy="259045"/>
    <xdr:sp macro="" textlink="">
      <xdr:nvSpPr>
        <xdr:cNvPr id="342" name="定員管理の状況該当値テキスト"/>
        <xdr:cNvSpPr txBox="1"/>
      </xdr:nvSpPr>
      <xdr:spPr>
        <a:xfrm>
          <a:off x="17106900" y="10120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73660</xdr:rowOff>
    </xdr:from>
    <xdr:to>
      <xdr:col>77</xdr:col>
      <xdr:colOff>95250</xdr:colOff>
      <xdr:row>60</xdr:row>
      <xdr:rowOff>3810</xdr:rowOff>
    </xdr:to>
    <xdr:sp macro="" textlink="">
      <xdr:nvSpPr>
        <xdr:cNvPr id="343" name="楕円 342"/>
        <xdr:cNvSpPr/>
      </xdr:nvSpPr>
      <xdr:spPr>
        <a:xfrm>
          <a:off x="16129000" y="1018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13987</xdr:rowOff>
    </xdr:from>
    <xdr:ext cx="736600" cy="259045"/>
    <xdr:sp macro="" textlink="">
      <xdr:nvSpPr>
        <xdr:cNvPr id="344" name="テキスト ボックス 343"/>
        <xdr:cNvSpPr txBox="1"/>
      </xdr:nvSpPr>
      <xdr:spPr>
        <a:xfrm>
          <a:off x="15798800" y="9958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70213</xdr:rowOff>
    </xdr:from>
    <xdr:to>
      <xdr:col>73</xdr:col>
      <xdr:colOff>44450</xdr:colOff>
      <xdr:row>60</xdr:row>
      <xdr:rowOff>363</xdr:rowOff>
    </xdr:to>
    <xdr:sp macro="" textlink="">
      <xdr:nvSpPr>
        <xdr:cNvPr id="345" name="楕円 344"/>
        <xdr:cNvSpPr/>
      </xdr:nvSpPr>
      <xdr:spPr>
        <a:xfrm>
          <a:off x="15240000" y="1018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10540</xdr:rowOff>
    </xdr:from>
    <xdr:ext cx="762000" cy="259045"/>
    <xdr:sp macro="" textlink="">
      <xdr:nvSpPr>
        <xdr:cNvPr id="346" name="テキスト ボックス 345"/>
        <xdr:cNvSpPr txBox="1"/>
      </xdr:nvSpPr>
      <xdr:spPr>
        <a:xfrm>
          <a:off x="14909800" y="995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35741</xdr:rowOff>
    </xdr:from>
    <xdr:to>
      <xdr:col>68</xdr:col>
      <xdr:colOff>203200</xdr:colOff>
      <xdr:row>59</xdr:row>
      <xdr:rowOff>137341</xdr:rowOff>
    </xdr:to>
    <xdr:sp macro="" textlink="">
      <xdr:nvSpPr>
        <xdr:cNvPr id="347" name="楕円 346"/>
        <xdr:cNvSpPr/>
      </xdr:nvSpPr>
      <xdr:spPr>
        <a:xfrm>
          <a:off x="14351000" y="1015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147518</xdr:rowOff>
    </xdr:from>
    <xdr:ext cx="762000" cy="259045"/>
    <xdr:sp macro="" textlink="">
      <xdr:nvSpPr>
        <xdr:cNvPr id="348" name="テキスト ボックス 347"/>
        <xdr:cNvSpPr txBox="1"/>
      </xdr:nvSpPr>
      <xdr:spPr>
        <a:xfrm>
          <a:off x="14020800" y="9920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42635</xdr:rowOff>
    </xdr:from>
    <xdr:to>
      <xdr:col>64</xdr:col>
      <xdr:colOff>152400</xdr:colOff>
      <xdr:row>59</xdr:row>
      <xdr:rowOff>144235</xdr:rowOff>
    </xdr:to>
    <xdr:sp macro="" textlink="">
      <xdr:nvSpPr>
        <xdr:cNvPr id="349" name="楕円 348"/>
        <xdr:cNvSpPr/>
      </xdr:nvSpPr>
      <xdr:spPr>
        <a:xfrm>
          <a:off x="13462000" y="1015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154412</xdr:rowOff>
    </xdr:from>
    <xdr:ext cx="762000" cy="259045"/>
    <xdr:sp macro="" textlink="">
      <xdr:nvSpPr>
        <xdr:cNvPr id="350" name="テキスト ボックス 349"/>
        <xdr:cNvSpPr txBox="1"/>
      </xdr:nvSpPr>
      <xdr:spPr>
        <a:xfrm>
          <a:off x="13131800" y="992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これまで国の経済対策に呼応した公共投資の実施や大規模な施設整備事業の実施に際し、交付税措置のある比較的有利な市債の活用や公債費負担の平準化を図ってきたところ、単年度比でみると対前年度より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H29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H30</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15.1</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）し、前年度の算定値と比較すると</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前年度同値</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15.2</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今後においても、公共投資経費に充当する市債発行額を可能な限り抑制することなどを継続的に実施し、比率の抑制を図っていく。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7" name="直線コネクタ 366"/>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8" name="テキスト ボックス 367"/>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9" name="直線コネクタ 368"/>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0" name="テキスト ボックス 369"/>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1" name="直線コネクタ 370"/>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2" name="テキスト ボックス 371"/>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3" name="直線コネクタ 372"/>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4" name="テキスト ボックス 373"/>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144526</xdr:rowOff>
    </xdr:from>
    <xdr:to>
      <xdr:col>81</xdr:col>
      <xdr:colOff>44450</xdr:colOff>
      <xdr:row>45</xdr:row>
      <xdr:rowOff>12954</xdr:rowOff>
    </xdr:to>
    <xdr:cxnSp macro="">
      <xdr:nvCxnSpPr>
        <xdr:cNvPr id="377" name="直線コネクタ 376"/>
        <xdr:cNvCxnSpPr/>
      </xdr:nvCxnSpPr>
      <xdr:spPr>
        <a:xfrm flipV="1">
          <a:off x="17018000" y="6145276"/>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156481</xdr:rowOff>
    </xdr:from>
    <xdr:ext cx="762000" cy="259045"/>
    <xdr:sp macro="" textlink="">
      <xdr:nvSpPr>
        <xdr:cNvPr id="378" name="公債費負担の状況最小値テキスト"/>
        <xdr:cNvSpPr txBox="1"/>
      </xdr:nvSpPr>
      <xdr:spPr>
        <a:xfrm>
          <a:off x="17106900" y="770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12954</xdr:rowOff>
    </xdr:from>
    <xdr:to>
      <xdr:col>81</xdr:col>
      <xdr:colOff>133350</xdr:colOff>
      <xdr:row>45</xdr:row>
      <xdr:rowOff>12954</xdr:rowOff>
    </xdr:to>
    <xdr:cxnSp macro="">
      <xdr:nvCxnSpPr>
        <xdr:cNvPr id="379" name="直線コネクタ 378"/>
        <xdr:cNvCxnSpPr/>
      </xdr:nvCxnSpPr>
      <xdr:spPr>
        <a:xfrm>
          <a:off x="16929100" y="7728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59453</xdr:rowOff>
    </xdr:from>
    <xdr:ext cx="762000" cy="259045"/>
    <xdr:sp macro="" textlink="">
      <xdr:nvSpPr>
        <xdr:cNvPr id="380" name="公債費負担の状況最大値テキスト"/>
        <xdr:cNvSpPr txBox="1"/>
      </xdr:nvSpPr>
      <xdr:spPr>
        <a:xfrm>
          <a:off x="17106900" y="588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144526</xdr:rowOff>
    </xdr:from>
    <xdr:to>
      <xdr:col>81</xdr:col>
      <xdr:colOff>133350</xdr:colOff>
      <xdr:row>35</xdr:row>
      <xdr:rowOff>144526</xdr:rowOff>
    </xdr:to>
    <xdr:cxnSp macro="">
      <xdr:nvCxnSpPr>
        <xdr:cNvPr id="381" name="直線コネクタ 380"/>
        <xdr:cNvCxnSpPr/>
      </xdr:nvCxnSpPr>
      <xdr:spPr>
        <a:xfrm>
          <a:off x="16929100" y="614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45</xdr:row>
      <xdr:rowOff>12954</xdr:rowOff>
    </xdr:from>
    <xdr:to>
      <xdr:col>81</xdr:col>
      <xdr:colOff>44450</xdr:colOff>
      <xdr:row>45</xdr:row>
      <xdr:rowOff>12954</xdr:rowOff>
    </xdr:to>
    <xdr:cxnSp macro="">
      <xdr:nvCxnSpPr>
        <xdr:cNvPr id="382" name="直線コネクタ 381"/>
        <xdr:cNvCxnSpPr/>
      </xdr:nvCxnSpPr>
      <xdr:spPr>
        <a:xfrm>
          <a:off x="16179800" y="77282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109745</xdr:rowOff>
    </xdr:from>
    <xdr:ext cx="762000" cy="259045"/>
    <xdr:sp macro="" textlink="">
      <xdr:nvSpPr>
        <xdr:cNvPr id="383" name="公債費負担の状況平均値テキスト"/>
        <xdr:cNvSpPr txBox="1"/>
      </xdr:nvSpPr>
      <xdr:spPr>
        <a:xfrm>
          <a:off x="17106900" y="66248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93218</xdr:rowOff>
    </xdr:from>
    <xdr:to>
      <xdr:col>81</xdr:col>
      <xdr:colOff>95250</xdr:colOff>
      <xdr:row>40</xdr:row>
      <xdr:rowOff>23368</xdr:rowOff>
    </xdr:to>
    <xdr:sp macro="" textlink="">
      <xdr:nvSpPr>
        <xdr:cNvPr id="384" name="フローチャート: 判断 383"/>
        <xdr:cNvSpPr/>
      </xdr:nvSpPr>
      <xdr:spPr>
        <a:xfrm>
          <a:off x="16967200" y="67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44</xdr:row>
      <xdr:rowOff>126492</xdr:rowOff>
    </xdr:from>
    <xdr:to>
      <xdr:col>77</xdr:col>
      <xdr:colOff>44450</xdr:colOff>
      <xdr:row>45</xdr:row>
      <xdr:rowOff>12954</xdr:rowOff>
    </xdr:to>
    <xdr:cxnSp macro="">
      <xdr:nvCxnSpPr>
        <xdr:cNvPr id="385" name="直線コネクタ 384"/>
        <xdr:cNvCxnSpPr/>
      </xdr:nvCxnSpPr>
      <xdr:spPr>
        <a:xfrm>
          <a:off x="15290800" y="7670292"/>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112522</xdr:rowOff>
    </xdr:from>
    <xdr:to>
      <xdr:col>77</xdr:col>
      <xdr:colOff>95250</xdr:colOff>
      <xdr:row>40</xdr:row>
      <xdr:rowOff>42672</xdr:rowOff>
    </xdr:to>
    <xdr:sp macro="" textlink="">
      <xdr:nvSpPr>
        <xdr:cNvPr id="386" name="フローチャート: 判断 385"/>
        <xdr:cNvSpPr/>
      </xdr:nvSpPr>
      <xdr:spPr>
        <a:xfrm>
          <a:off x="16129000" y="679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52849</xdr:rowOff>
    </xdr:from>
    <xdr:ext cx="736600" cy="259045"/>
    <xdr:sp macro="" textlink="">
      <xdr:nvSpPr>
        <xdr:cNvPr id="387" name="テキスト ボックス 386"/>
        <xdr:cNvSpPr txBox="1"/>
      </xdr:nvSpPr>
      <xdr:spPr>
        <a:xfrm>
          <a:off x="15798800" y="6567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87884</xdr:rowOff>
    </xdr:from>
    <xdr:to>
      <xdr:col>72</xdr:col>
      <xdr:colOff>203200</xdr:colOff>
      <xdr:row>44</xdr:row>
      <xdr:rowOff>126492</xdr:rowOff>
    </xdr:to>
    <xdr:cxnSp macro="">
      <xdr:nvCxnSpPr>
        <xdr:cNvPr id="388" name="直線コネクタ 387"/>
        <xdr:cNvCxnSpPr/>
      </xdr:nvCxnSpPr>
      <xdr:spPr>
        <a:xfrm>
          <a:off x="14401800" y="763168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141478</xdr:rowOff>
    </xdr:from>
    <xdr:to>
      <xdr:col>73</xdr:col>
      <xdr:colOff>44450</xdr:colOff>
      <xdr:row>40</xdr:row>
      <xdr:rowOff>71628</xdr:rowOff>
    </xdr:to>
    <xdr:sp macro="" textlink="">
      <xdr:nvSpPr>
        <xdr:cNvPr id="389" name="フローチャート: 判断 388"/>
        <xdr:cNvSpPr/>
      </xdr:nvSpPr>
      <xdr:spPr>
        <a:xfrm>
          <a:off x="15240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81805</xdr:rowOff>
    </xdr:from>
    <xdr:ext cx="762000" cy="259045"/>
    <xdr:sp macro="" textlink="">
      <xdr:nvSpPr>
        <xdr:cNvPr id="390" name="テキスト ボックス 389"/>
        <xdr:cNvSpPr txBox="1"/>
      </xdr:nvSpPr>
      <xdr:spPr>
        <a:xfrm>
          <a:off x="14909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49276</xdr:rowOff>
    </xdr:from>
    <xdr:to>
      <xdr:col>68</xdr:col>
      <xdr:colOff>152400</xdr:colOff>
      <xdr:row>44</xdr:row>
      <xdr:rowOff>87884</xdr:rowOff>
    </xdr:to>
    <xdr:cxnSp macro="">
      <xdr:nvCxnSpPr>
        <xdr:cNvPr id="391" name="直線コネクタ 390"/>
        <xdr:cNvCxnSpPr/>
      </xdr:nvCxnSpPr>
      <xdr:spPr>
        <a:xfrm>
          <a:off x="13512800" y="7593076"/>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170434</xdr:rowOff>
    </xdr:from>
    <xdr:to>
      <xdr:col>68</xdr:col>
      <xdr:colOff>203200</xdr:colOff>
      <xdr:row>40</xdr:row>
      <xdr:rowOff>100584</xdr:rowOff>
    </xdr:to>
    <xdr:sp macro="" textlink="">
      <xdr:nvSpPr>
        <xdr:cNvPr id="392" name="フローチャート: 判断 391"/>
        <xdr:cNvSpPr/>
      </xdr:nvSpPr>
      <xdr:spPr>
        <a:xfrm>
          <a:off x="14351000" y="685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110761</xdr:rowOff>
    </xdr:from>
    <xdr:ext cx="762000" cy="259045"/>
    <xdr:sp macro="" textlink="">
      <xdr:nvSpPr>
        <xdr:cNvPr id="393" name="テキスト ボックス 392"/>
        <xdr:cNvSpPr txBox="1"/>
      </xdr:nvSpPr>
      <xdr:spPr>
        <a:xfrm>
          <a:off x="14020800" y="6625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56896</xdr:rowOff>
    </xdr:from>
    <xdr:to>
      <xdr:col>64</xdr:col>
      <xdr:colOff>152400</xdr:colOff>
      <xdr:row>40</xdr:row>
      <xdr:rowOff>158496</xdr:rowOff>
    </xdr:to>
    <xdr:sp macro="" textlink="">
      <xdr:nvSpPr>
        <xdr:cNvPr id="394" name="フローチャート: 判断 393"/>
        <xdr:cNvSpPr/>
      </xdr:nvSpPr>
      <xdr:spPr>
        <a:xfrm>
          <a:off x="134620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168673</xdr:rowOff>
    </xdr:from>
    <xdr:ext cx="762000" cy="259045"/>
    <xdr:sp macro="" textlink="">
      <xdr:nvSpPr>
        <xdr:cNvPr id="395" name="テキスト ボックス 394"/>
        <xdr:cNvSpPr txBox="1"/>
      </xdr:nvSpPr>
      <xdr:spPr>
        <a:xfrm>
          <a:off x="13131800" y="668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44</xdr:row>
      <xdr:rowOff>133604</xdr:rowOff>
    </xdr:from>
    <xdr:to>
      <xdr:col>81</xdr:col>
      <xdr:colOff>95250</xdr:colOff>
      <xdr:row>45</xdr:row>
      <xdr:rowOff>63754</xdr:rowOff>
    </xdr:to>
    <xdr:sp macro="" textlink="">
      <xdr:nvSpPr>
        <xdr:cNvPr id="401" name="楕円 400"/>
        <xdr:cNvSpPr/>
      </xdr:nvSpPr>
      <xdr:spPr>
        <a:xfrm>
          <a:off x="16967200" y="767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44</xdr:row>
      <xdr:rowOff>29481</xdr:rowOff>
    </xdr:from>
    <xdr:ext cx="762000" cy="259045"/>
    <xdr:sp macro="" textlink="">
      <xdr:nvSpPr>
        <xdr:cNvPr id="402" name="公債費負担の状況該当値テキスト"/>
        <xdr:cNvSpPr txBox="1"/>
      </xdr:nvSpPr>
      <xdr:spPr>
        <a:xfrm>
          <a:off x="17106900" y="7573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44</xdr:row>
      <xdr:rowOff>133604</xdr:rowOff>
    </xdr:from>
    <xdr:to>
      <xdr:col>77</xdr:col>
      <xdr:colOff>95250</xdr:colOff>
      <xdr:row>45</xdr:row>
      <xdr:rowOff>63754</xdr:rowOff>
    </xdr:to>
    <xdr:sp macro="" textlink="">
      <xdr:nvSpPr>
        <xdr:cNvPr id="403" name="楕円 402"/>
        <xdr:cNvSpPr/>
      </xdr:nvSpPr>
      <xdr:spPr>
        <a:xfrm>
          <a:off x="16129000" y="767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45</xdr:row>
      <xdr:rowOff>48531</xdr:rowOff>
    </xdr:from>
    <xdr:ext cx="736600" cy="259045"/>
    <xdr:sp macro="" textlink="">
      <xdr:nvSpPr>
        <xdr:cNvPr id="404" name="テキスト ボックス 403"/>
        <xdr:cNvSpPr txBox="1"/>
      </xdr:nvSpPr>
      <xdr:spPr>
        <a:xfrm>
          <a:off x="15798800" y="7763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44</xdr:row>
      <xdr:rowOff>75692</xdr:rowOff>
    </xdr:from>
    <xdr:to>
      <xdr:col>73</xdr:col>
      <xdr:colOff>44450</xdr:colOff>
      <xdr:row>45</xdr:row>
      <xdr:rowOff>5842</xdr:rowOff>
    </xdr:to>
    <xdr:sp macro="" textlink="">
      <xdr:nvSpPr>
        <xdr:cNvPr id="405" name="楕円 404"/>
        <xdr:cNvSpPr/>
      </xdr:nvSpPr>
      <xdr:spPr>
        <a:xfrm>
          <a:off x="15240000" y="761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162069</xdr:rowOff>
    </xdr:from>
    <xdr:ext cx="762000" cy="259045"/>
    <xdr:sp macro="" textlink="">
      <xdr:nvSpPr>
        <xdr:cNvPr id="406" name="テキスト ボックス 405"/>
        <xdr:cNvSpPr txBox="1"/>
      </xdr:nvSpPr>
      <xdr:spPr>
        <a:xfrm>
          <a:off x="14909800" y="7705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37084</xdr:rowOff>
    </xdr:from>
    <xdr:to>
      <xdr:col>68</xdr:col>
      <xdr:colOff>203200</xdr:colOff>
      <xdr:row>44</xdr:row>
      <xdr:rowOff>138684</xdr:rowOff>
    </xdr:to>
    <xdr:sp macro="" textlink="">
      <xdr:nvSpPr>
        <xdr:cNvPr id="407" name="楕円 406"/>
        <xdr:cNvSpPr/>
      </xdr:nvSpPr>
      <xdr:spPr>
        <a:xfrm>
          <a:off x="14351000" y="758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123461</xdr:rowOff>
    </xdr:from>
    <xdr:ext cx="762000" cy="259045"/>
    <xdr:sp macro="" textlink="">
      <xdr:nvSpPr>
        <xdr:cNvPr id="408" name="テキスト ボックス 407"/>
        <xdr:cNvSpPr txBox="1"/>
      </xdr:nvSpPr>
      <xdr:spPr>
        <a:xfrm>
          <a:off x="14020800" y="766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169926</xdr:rowOff>
    </xdr:from>
    <xdr:to>
      <xdr:col>64</xdr:col>
      <xdr:colOff>152400</xdr:colOff>
      <xdr:row>44</xdr:row>
      <xdr:rowOff>100076</xdr:rowOff>
    </xdr:to>
    <xdr:sp macro="" textlink="">
      <xdr:nvSpPr>
        <xdr:cNvPr id="409" name="楕円 408"/>
        <xdr:cNvSpPr/>
      </xdr:nvSpPr>
      <xdr:spPr>
        <a:xfrm>
          <a:off x="13462000" y="75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84853</xdr:rowOff>
    </xdr:from>
    <xdr:ext cx="762000" cy="259045"/>
    <xdr:sp macro="" textlink="">
      <xdr:nvSpPr>
        <xdr:cNvPr id="410" name="テキスト ボックス 409"/>
        <xdr:cNvSpPr txBox="1"/>
      </xdr:nvSpPr>
      <xdr:spPr>
        <a:xfrm>
          <a:off x="13131800" y="762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地方債の発行を抑制してきたことに伴う地方債残高の減少や、青森駅西口用地の買取りに伴う青森市土地開発公社に対する債務保証の減少などにより、前年度に比べ</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6.8</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97.5</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なった。今後においても、将来負担に配慮した地方債発行と公債費償還の適正化に努め</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て</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104606</xdr:rowOff>
    </xdr:to>
    <xdr:cxnSp macro="">
      <xdr:nvCxnSpPr>
        <xdr:cNvPr id="439" name="直線コネクタ 438"/>
        <xdr:cNvCxnSpPr/>
      </xdr:nvCxnSpPr>
      <xdr:spPr>
        <a:xfrm flipV="1">
          <a:off x="17018000" y="2370667"/>
          <a:ext cx="0" cy="13343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76683</xdr:rowOff>
    </xdr:from>
    <xdr:ext cx="762000" cy="259045"/>
    <xdr:sp macro="" textlink="">
      <xdr:nvSpPr>
        <xdr:cNvPr id="440" name="将来負担の状況最小値テキスト"/>
        <xdr:cNvSpPr txBox="1"/>
      </xdr:nvSpPr>
      <xdr:spPr>
        <a:xfrm>
          <a:off x="17106900" y="3677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104606</xdr:rowOff>
    </xdr:from>
    <xdr:to>
      <xdr:col>81</xdr:col>
      <xdr:colOff>133350</xdr:colOff>
      <xdr:row>21</xdr:row>
      <xdr:rowOff>104606</xdr:rowOff>
    </xdr:to>
    <xdr:cxnSp macro="">
      <xdr:nvCxnSpPr>
        <xdr:cNvPr id="441" name="直線コネクタ 440"/>
        <xdr:cNvCxnSpPr/>
      </xdr:nvCxnSpPr>
      <xdr:spPr>
        <a:xfrm>
          <a:off x="16929100" y="3705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2"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68792</xdr:rowOff>
    </xdr:from>
    <xdr:to>
      <xdr:col>81</xdr:col>
      <xdr:colOff>44450</xdr:colOff>
      <xdr:row>18</xdr:row>
      <xdr:rowOff>123486</xdr:rowOff>
    </xdr:to>
    <xdr:cxnSp macro="">
      <xdr:nvCxnSpPr>
        <xdr:cNvPr id="444" name="直線コネクタ 443"/>
        <xdr:cNvCxnSpPr/>
      </xdr:nvCxnSpPr>
      <xdr:spPr>
        <a:xfrm flipV="1">
          <a:off x="16179800" y="3154892"/>
          <a:ext cx="838200" cy="5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38117</xdr:rowOff>
    </xdr:from>
    <xdr:ext cx="762000" cy="259045"/>
    <xdr:sp macro="" textlink="">
      <xdr:nvSpPr>
        <xdr:cNvPr id="445" name="将来負担の状況平均値テキスト"/>
        <xdr:cNvSpPr txBox="1"/>
      </xdr:nvSpPr>
      <xdr:spPr>
        <a:xfrm>
          <a:off x="17106900" y="2438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21590</xdr:rowOff>
    </xdr:from>
    <xdr:to>
      <xdr:col>81</xdr:col>
      <xdr:colOff>95250</xdr:colOff>
      <xdr:row>15</xdr:row>
      <xdr:rowOff>123190</xdr:rowOff>
    </xdr:to>
    <xdr:sp macro="" textlink="">
      <xdr:nvSpPr>
        <xdr:cNvPr id="446" name="フローチャート: 判断 445"/>
        <xdr:cNvSpPr/>
      </xdr:nvSpPr>
      <xdr:spPr>
        <a:xfrm>
          <a:off x="169672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123486</xdr:rowOff>
    </xdr:from>
    <xdr:to>
      <xdr:col>77</xdr:col>
      <xdr:colOff>44450</xdr:colOff>
      <xdr:row>19</xdr:row>
      <xdr:rowOff>3514</xdr:rowOff>
    </xdr:to>
    <xdr:cxnSp macro="">
      <xdr:nvCxnSpPr>
        <xdr:cNvPr id="447" name="直線コネクタ 446"/>
        <xdr:cNvCxnSpPr/>
      </xdr:nvCxnSpPr>
      <xdr:spPr>
        <a:xfrm flipV="1">
          <a:off x="15290800" y="3209586"/>
          <a:ext cx="889000" cy="51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50546</xdr:rowOff>
    </xdr:from>
    <xdr:to>
      <xdr:col>77</xdr:col>
      <xdr:colOff>95250</xdr:colOff>
      <xdr:row>15</xdr:row>
      <xdr:rowOff>152146</xdr:rowOff>
    </xdr:to>
    <xdr:sp macro="" textlink="">
      <xdr:nvSpPr>
        <xdr:cNvPr id="448" name="フローチャート: 判断 447"/>
        <xdr:cNvSpPr/>
      </xdr:nvSpPr>
      <xdr:spPr>
        <a:xfrm>
          <a:off x="16129000" y="262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162323</xdr:rowOff>
    </xdr:from>
    <xdr:ext cx="736600" cy="259045"/>
    <xdr:sp macro="" textlink="">
      <xdr:nvSpPr>
        <xdr:cNvPr id="449" name="テキスト ボックス 448"/>
        <xdr:cNvSpPr txBox="1"/>
      </xdr:nvSpPr>
      <xdr:spPr>
        <a:xfrm>
          <a:off x="15798800" y="2391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3514</xdr:rowOff>
    </xdr:from>
    <xdr:to>
      <xdr:col>72</xdr:col>
      <xdr:colOff>203200</xdr:colOff>
      <xdr:row>19</xdr:row>
      <xdr:rowOff>72686</xdr:rowOff>
    </xdr:to>
    <xdr:cxnSp macro="">
      <xdr:nvCxnSpPr>
        <xdr:cNvPr id="450" name="直線コネクタ 449"/>
        <xdr:cNvCxnSpPr/>
      </xdr:nvCxnSpPr>
      <xdr:spPr>
        <a:xfrm flipV="1">
          <a:off x="14401800" y="3261064"/>
          <a:ext cx="889000" cy="69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61002</xdr:rowOff>
    </xdr:from>
    <xdr:to>
      <xdr:col>73</xdr:col>
      <xdr:colOff>44450</xdr:colOff>
      <xdr:row>15</xdr:row>
      <xdr:rowOff>162602</xdr:rowOff>
    </xdr:to>
    <xdr:sp macro="" textlink="">
      <xdr:nvSpPr>
        <xdr:cNvPr id="451" name="フローチャート: 判断 450"/>
        <xdr:cNvSpPr/>
      </xdr:nvSpPr>
      <xdr:spPr>
        <a:xfrm>
          <a:off x="15240000" y="263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1329</xdr:rowOff>
    </xdr:from>
    <xdr:ext cx="762000" cy="259045"/>
    <xdr:sp macro="" textlink="">
      <xdr:nvSpPr>
        <xdr:cNvPr id="452" name="テキスト ボックス 451"/>
        <xdr:cNvSpPr txBox="1"/>
      </xdr:nvSpPr>
      <xdr:spPr>
        <a:xfrm>
          <a:off x="14909800" y="2401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72686</xdr:rowOff>
    </xdr:from>
    <xdr:to>
      <xdr:col>68</xdr:col>
      <xdr:colOff>152400</xdr:colOff>
      <xdr:row>19</xdr:row>
      <xdr:rowOff>128185</xdr:rowOff>
    </xdr:to>
    <xdr:cxnSp macro="">
      <xdr:nvCxnSpPr>
        <xdr:cNvPr id="453" name="直線コネクタ 452"/>
        <xdr:cNvCxnSpPr/>
      </xdr:nvCxnSpPr>
      <xdr:spPr>
        <a:xfrm flipV="1">
          <a:off x="13512800" y="3330236"/>
          <a:ext cx="889000" cy="5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81111</xdr:rowOff>
    </xdr:from>
    <xdr:to>
      <xdr:col>68</xdr:col>
      <xdr:colOff>203200</xdr:colOff>
      <xdr:row>16</xdr:row>
      <xdr:rowOff>11261</xdr:rowOff>
    </xdr:to>
    <xdr:sp macro="" textlink="">
      <xdr:nvSpPr>
        <xdr:cNvPr id="454" name="フローチャート: 判断 453"/>
        <xdr:cNvSpPr/>
      </xdr:nvSpPr>
      <xdr:spPr>
        <a:xfrm>
          <a:off x="14351000" y="265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21438</xdr:rowOff>
    </xdr:from>
    <xdr:ext cx="762000" cy="259045"/>
    <xdr:sp macro="" textlink="">
      <xdr:nvSpPr>
        <xdr:cNvPr id="455" name="テキスト ボックス 454"/>
        <xdr:cNvSpPr txBox="1"/>
      </xdr:nvSpPr>
      <xdr:spPr>
        <a:xfrm>
          <a:off x="14020800" y="2421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126153</xdr:rowOff>
    </xdr:from>
    <xdr:to>
      <xdr:col>64</xdr:col>
      <xdr:colOff>152400</xdr:colOff>
      <xdr:row>16</xdr:row>
      <xdr:rowOff>56303</xdr:rowOff>
    </xdr:to>
    <xdr:sp macro="" textlink="">
      <xdr:nvSpPr>
        <xdr:cNvPr id="456" name="フローチャート: 判断 455"/>
        <xdr:cNvSpPr/>
      </xdr:nvSpPr>
      <xdr:spPr>
        <a:xfrm>
          <a:off x="13462000" y="269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66480</xdr:rowOff>
    </xdr:from>
    <xdr:ext cx="762000" cy="259045"/>
    <xdr:sp macro="" textlink="">
      <xdr:nvSpPr>
        <xdr:cNvPr id="457" name="テキスト ボックス 456"/>
        <xdr:cNvSpPr txBox="1"/>
      </xdr:nvSpPr>
      <xdr:spPr>
        <a:xfrm>
          <a:off x="13131800" y="2466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17992</xdr:rowOff>
    </xdr:from>
    <xdr:to>
      <xdr:col>81</xdr:col>
      <xdr:colOff>95250</xdr:colOff>
      <xdr:row>18</xdr:row>
      <xdr:rowOff>119592</xdr:rowOff>
    </xdr:to>
    <xdr:sp macro="" textlink="">
      <xdr:nvSpPr>
        <xdr:cNvPr id="463" name="楕円 462"/>
        <xdr:cNvSpPr/>
      </xdr:nvSpPr>
      <xdr:spPr>
        <a:xfrm>
          <a:off x="16967200" y="310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161519</xdr:rowOff>
    </xdr:from>
    <xdr:ext cx="762000" cy="259045"/>
    <xdr:sp macro="" textlink="">
      <xdr:nvSpPr>
        <xdr:cNvPr id="464" name="将来負担の状況該当値テキスト"/>
        <xdr:cNvSpPr txBox="1"/>
      </xdr:nvSpPr>
      <xdr:spPr>
        <a:xfrm>
          <a:off x="17106900" y="3076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72686</xdr:rowOff>
    </xdr:from>
    <xdr:to>
      <xdr:col>77</xdr:col>
      <xdr:colOff>95250</xdr:colOff>
      <xdr:row>19</xdr:row>
      <xdr:rowOff>2836</xdr:rowOff>
    </xdr:to>
    <xdr:sp macro="" textlink="">
      <xdr:nvSpPr>
        <xdr:cNvPr id="465" name="楕円 464"/>
        <xdr:cNvSpPr/>
      </xdr:nvSpPr>
      <xdr:spPr>
        <a:xfrm>
          <a:off x="16129000" y="31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159063</xdr:rowOff>
    </xdr:from>
    <xdr:ext cx="736600" cy="259045"/>
    <xdr:sp macro="" textlink="">
      <xdr:nvSpPr>
        <xdr:cNvPr id="466" name="テキスト ボックス 465"/>
        <xdr:cNvSpPr txBox="1"/>
      </xdr:nvSpPr>
      <xdr:spPr>
        <a:xfrm>
          <a:off x="15798800" y="3245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124164</xdr:rowOff>
    </xdr:from>
    <xdr:to>
      <xdr:col>73</xdr:col>
      <xdr:colOff>44450</xdr:colOff>
      <xdr:row>19</xdr:row>
      <xdr:rowOff>54314</xdr:rowOff>
    </xdr:to>
    <xdr:sp macro="" textlink="">
      <xdr:nvSpPr>
        <xdr:cNvPr id="467" name="楕円 466"/>
        <xdr:cNvSpPr/>
      </xdr:nvSpPr>
      <xdr:spPr>
        <a:xfrm>
          <a:off x="15240000" y="321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39091</xdr:rowOff>
    </xdr:from>
    <xdr:ext cx="762000" cy="259045"/>
    <xdr:sp macro="" textlink="">
      <xdr:nvSpPr>
        <xdr:cNvPr id="468" name="テキスト ボックス 467"/>
        <xdr:cNvSpPr txBox="1"/>
      </xdr:nvSpPr>
      <xdr:spPr>
        <a:xfrm>
          <a:off x="14909800" y="3296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21886</xdr:rowOff>
    </xdr:from>
    <xdr:to>
      <xdr:col>68</xdr:col>
      <xdr:colOff>203200</xdr:colOff>
      <xdr:row>19</xdr:row>
      <xdr:rowOff>123486</xdr:rowOff>
    </xdr:to>
    <xdr:sp macro="" textlink="">
      <xdr:nvSpPr>
        <xdr:cNvPr id="469" name="楕円 468"/>
        <xdr:cNvSpPr/>
      </xdr:nvSpPr>
      <xdr:spPr>
        <a:xfrm>
          <a:off x="14351000" y="327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108263</xdr:rowOff>
    </xdr:from>
    <xdr:ext cx="762000" cy="259045"/>
    <xdr:sp macro="" textlink="">
      <xdr:nvSpPr>
        <xdr:cNvPr id="470" name="テキスト ボックス 469"/>
        <xdr:cNvSpPr txBox="1"/>
      </xdr:nvSpPr>
      <xdr:spPr>
        <a:xfrm>
          <a:off x="14020800" y="3365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77385</xdr:rowOff>
    </xdr:from>
    <xdr:to>
      <xdr:col>64</xdr:col>
      <xdr:colOff>152400</xdr:colOff>
      <xdr:row>20</xdr:row>
      <xdr:rowOff>7535</xdr:rowOff>
    </xdr:to>
    <xdr:sp macro="" textlink="">
      <xdr:nvSpPr>
        <xdr:cNvPr id="471" name="楕円 470"/>
        <xdr:cNvSpPr/>
      </xdr:nvSpPr>
      <xdr:spPr>
        <a:xfrm>
          <a:off x="13462000" y="3334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163762</xdr:rowOff>
    </xdr:from>
    <xdr:ext cx="762000" cy="259045"/>
    <xdr:sp macro="" textlink="">
      <xdr:nvSpPr>
        <xdr:cNvPr id="472" name="テキスト ボックス 471"/>
        <xdr:cNvSpPr txBox="1"/>
      </xdr:nvSpPr>
      <xdr:spPr>
        <a:xfrm>
          <a:off x="13131800" y="3421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青森県青森市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284,531
283,530
824.61
119,224,658
117,700,566
1,225,069
66,644,875
139,381,587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15.2
97.5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給与費削減の解除や人勧に伴う給与改定等に伴い、人件費が前年度から増となったために</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0.4</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ポイント上昇したものの、定員管理計画による人件費の抑制もあることから、類似団体の中で最も低いものなっている。</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今後も、定員管理計画を基本としながら、施設の管理体制の見直し、指定管理者制度の導入、アウトソーシングの活用など行財政改革の取組を推進し、適正な定員管理を継続していく。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1270</xdr:rowOff>
    </xdr:from>
    <xdr:to>
      <xdr:col>24</xdr:col>
      <xdr:colOff>25400</xdr:colOff>
      <xdr:row>40</xdr:row>
      <xdr:rowOff>43180</xdr:rowOff>
    </xdr:to>
    <xdr:cxnSp macro="">
      <xdr:nvCxnSpPr>
        <xdr:cNvPr id="61" name="直線コネクタ 60"/>
        <xdr:cNvCxnSpPr/>
      </xdr:nvCxnSpPr>
      <xdr:spPr>
        <a:xfrm flipV="1">
          <a:off x="4826000" y="56591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15257</xdr:rowOff>
    </xdr:from>
    <xdr:ext cx="762000" cy="259045"/>
    <xdr:sp macro="" textlink="">
      <xdr:nvSpPr>
        <xdr:cNvPr id="62" name="人件費最小値テキスト"/>
        <xdr:cNvSpPr txBox="1"/>
      </xdr:nvSpPr>
      <xdr:spPr>
        <a:xfrm>
          <a:off x="4914900" y="687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43180</xdr:rowOff>
    </xdr:from>
    <xdr:to>
      <xdr:col>24</xdr:col>
      <xdr:colOff>114300</xdr:colOff>
      <xdr:row>40</xdr:row>
      <xdr:rowOff>43180</xdr:rowOff>
    </xdr:to>
    <xdr:cxnSp macro="">
      <xdr:nvCxnSpPr>
        <xdr:cNvPr id="63" name="直線コネクタ 62"/>
        <xdr:cNvCxnSpPr/>
      </xdr:nvCxnSpPr>
      <xdr:spPr>
        <a:xfrm>
          <a:off x="4737100" y="690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87647</xdr:rowOff>
    </xdr:from>
    <xdr:ext cx="762000" cy="259045"/>
    <xdr:sp macro="" textlink="">
      <xdr:nvSpPr>
        <xdr:cNvPr id="64" name="人件費最大値テキスト"/>
        <xdr:cNvSpPr txBox="1"/>
      </xdr:nvSpPr>
      <xdr:spPr>
        <a:xfrm>
          <a:off x="4914900" y="5402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1270</xdr:rowOff>
    </xdr:from>
    <xdr:to>
      <xdr:col>24</xdr:col>
      <xdr:colOff>114300</xdr:colOff>
      <xdr:row>33</xdr:row>
      <xdr:rowOff>1270</xdr:rowOff>
    </xdr:to>
    <xdr:cxnSp macro="">
      <xdr:nvCxnSpPr>
        <xdr:cNvPr id="65" name="直線コネクタ 64"/>
        <xdr:cNvCxnSpPr/>
      </xdr:nvCxnSpPr>
      <xdr:spPr>
        <a:xfrm>
          <a:off x="4737100" y="5659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32</xdr:row>
      <xdr:rowOff>142240</xdr:rowOff>
    </xdr:from>
    <xdr:to>
      <xdr:col>24</xdr:col>
      <xdr:colOff>25400</xdr:colOff>
      <xdr:row>33</xdr:row>
      <xdr:rowOff>1270</xdr:rowOff>
    </xdr:to>
    <xdr:cxnSp macro="">
      <xdr:nvCxnSpPr>
        <xdr:cNvPr id="66" name="直線コネクタ 65"/>
        <xdr:cNvCxnSpPr/>
      </xdr:nvCxnSpPr>
      <xdr:spPr>
        <a:xfrm>
          <a:off x="3987800" y="56286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55897</xdr:rowOff>
    </xdr:from>
    <xdr:ext cx="762000" cy="259045"/>
    <xdr:sp macro="" textlink="">
      <xdr:nvSpPr>
        <xdr:cNvPr id="67" name="人件費平均値テキスト"/>
        <xdr:cNvSpPr txBox="1"/>
      </xdr:nvSpPr>
      <xdr:spPr>
        <a:xfrm>
          <a:off x="4914900" y="6228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83820</xdr:rowOff>
    </xdr:from>
    <xdr:to>
      <xdr:col>24</xdr:col>
      <xdr:colOff>76200</xdr:colOff>
      <xdr:row>37</xdr:row>
      <xdr:rowOff>13970</xdr:rowOff>
    </xdr:to>
    <xdr:sp macro="" textlink="">
      <xdr:nvSpPr>
        <xdr:cNvPr id="68" name="フローチャート: 判断 67"/>
        <xdr:cNvSpPr/>
      </xdr:nvSpPr>
      <xdr:spPr>
        <a:xfrm>
          <a:off x="47752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32</xdr:row>
      <xdr:rowOff>142240</xdr:rowOff>
    </xdr:from>
    <xdr:to>
      <xdr:col>19</xdr:col>
      <xdr:colOff>187325</xdr:colOff>
      <xdr:row>33</xdr:row>
      <xdr:rowOff>8890</xdr:rowOff>
    </xdr:to>
    <xdr:cxnSp macro="">
      <xdr:nvCxnSpPr>
        <xdr:cNvPr id="69" name="直線コネクタ 68"/>
        <xdr:cNvCxnSpPr/>
      </xdr:nvCxnSpPr>
      <xdr:spPr>
        <a:xfrm flipV="1">
          <a:off x="3098800" y="56286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91440</xdr:rowOff>
    </xdr:from>
    <xdr:to>
      <xdr:col>20</xdr:col>
      <xdr:colOff>38100</xdr:colOff>
      <xdr:row>37</xdr:row>
      <xdr:rowOff>21590</xdr:rowOff>
    </xdr:to>
    <xdr:sp macro="" textlink="">
      <xdr:nvSpPr>
        <xdr:cNvPr id="70" name="フローチャート: 判断 69"/>
        <xdr:cNvSpPr/>
      </xdr:nvSpPr>
      <xdr:spPr>
        <a:xfrm>
          <a:off x="3937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6367</xdr:rowOff>
    </xdr:from>
    <xdr:ext cx="736600" cy="259045"/>
    <xdr:sp macro="" textlink="">
      <xdr:nvSpPr>
        <xdr:cNvPr id="71" name="テキスト ボックス 70"/>
        <xdr:cNvSpPr txBox="1"/>
      </xdr:nvSpPr>
      <xdr:spPr>
        <a:xfrm>
          <a:off x="3606800" y="6350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32</xdr:row>
      <xdr:rowOff>149860</xdr:rowOff>
    </xdr:from>
    <xdr:to>
      <xdr:col>15</xdr:col>
      <xdr:colOff>98425</xdr:colOff>
      <xdr:row>33</xdr:row>
      <xdr:rowOff>8890</xdr:rowOff>
    </xdr:to>
    <xdr:cxnSp macro="">
      <xdr:nvCxnSpPr>
        <xdr:cNvPr id="72" name="直線コネクタ 71"/>
        <xdr:cNvCxnSpPr/>
      </xdr:nvCxnSpPr>
      <xdr:spPr>
        <a:xfrm>
          <a:off x="2209800" y="56362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99060</xdr:rowOff>
    </xdr:from>
    <xdr:to>
      <xdr:col>15</xdr:col>
      <xdr:colOff>149225</xdr:colOff>
      <xdr:row>37</xdr:row>
      <xdr:rowOff>29210</xdr:rowOff>
    </xdr:to>
    <xdr:sp macro="" textlink="">
      <xdr:nvSpPr>
        <xdr:cNvPr id="73" name="フローチャート: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13987</xdr:rowOff>
    </xdr:from>
    <xdr:ext cx="762000" cy="259045"/>
    <xdr:sp macro="" textlink="">
      <xdr:nvSpPr>
        <xdr:cNvPr id="74" name="テキスト ボックス 73"/>
        <xdr:cNvSpPr txBox="1"/>
      </xdr:nvSpPr>
      <xdr:spPr>
        <a:xfrm>
          <a:off x="2717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32</xdr:row>
      <xdr:rowOff>149860</xdr:rowOff>
    </xdr:from>
    <xdr:to>
      <xdr:col>11</xdr:col>
      <xdr:colOff>9525</xdr:colOff>
      <xdr:row>33</xdr:row>
      <xdr:rowOff>1270</xdr:rowOff>
    </xdr:to>
    <xdr:cxnSp macro="">
      <xdr:nvCxnSpPr>
        <xdr:cNvPr id="75" name="直線コネクタ 74"/>
        <xdr:cNvCxnSpPr/>
      </xdr:nvCxnSpPr>
      <xdr:spPr>
        <a:xfrm flipV="1">
          <a:off x="1320800" y="56362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68580</xdr:rowOff>
    </xdr:from>
    <xdr:to>
      <xdr:col>11</xdr:col>
      <xdr:colOff>60325</xdr:colOff>
      <xdr:row>36</xdr:row>
      <xdr:rowOff>170180</xdr:rowOff>
    </xdr:to>
    <xdr:sp macro="" textlink="">
      <xdr:nvSpPr>
        <xdr:cNvPr id="76" name="フローチャート: 判断 75"/>
        <xdr:cNvSpPr/>
      </xdr:nvSpPr>
      <xdr:spPr>
        <a:xfrm>
          <a:off x="2159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154957</xdr:rowOff>
    </xdr:from>
    <xdr:ext cx="762000" cy="259045"/>
    <xdr:sp macro="" textlink="">
      <xdr:nvSpPr>
        <xdr:cNvPr id="77" name="テキスト ボックス 76"/>
        <xdr:cNvSpPr txBox="1"/>
      </xdr:nvSpPr>
      <xdr:spPr>
        <a:xfrm>
          <a:off x="18288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68580</xdr:rowOff>
    </xdr:from>
    <xdr:to>
      <xdr:col>6</xdr:col>
      <xdr:colOff>171450</xdr:colOff>
      <xdr:row>36</xdr:row>
      <xdr:rowOff>170180</xdr:rowOff>
    </xdr:to>
    <xdr:sp macro="" textlink="">
      <xdr:nvSpPr>
        <xdr:cNvPr id="78" name="フローチャート: 判断 77"/>
        <xdr:cNvSpPr/>
      </xdr:nvSpPr>
      <xdr:spPr>
        <a:xfrm>
          <a:off x="1270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154957</xdr:rowOff>
    </xdr:from>
    <xdr:ext cx="762000" cy="259045"/>
    <xdr:sp macro="" textlink="">
      <xdr:nvSpPr>
        <xdr:cNvPr id="79" name="テキスト ボックス 78"/>
        <xdr:cNvSpPr txBox="1"/>
      </xdr:nvSpPr>
      <xdr:spPr>
        <a:xfrm>
          <a:off x="9398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32</xdr:row>
      <xdr:rowOff>121920</xdr:rowOff>
    </xdr:from>
    <xdr:to>
      <xdr:col>24</xdr:col>
      <xdr:colOff>76200</xdr:colOff>
      <xdr:row>33</xdr:row>
      <xdr:rowOff>52070</xdr:rowOff>
    </xdr:to>
    <xdr:sp macro="" textlink="">
      <xdr:nvSpPr>
        <xdr:cNvPr id="85" name="楕円 84"/>
        <xdr:cNvSpPr/>
      </xdr:nvSpPr>
      <xdr:spPr>
        <a:xfrm>
          <a:off x="4775200" y="560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30497</xdr:rowOff>
    </xdr:from>
    <xdr:ext cx="762000" cy="259045"/>
    <xdr:sp macro="" textlink="">
      <xdr:nvSpPr>
        <xdr:cNvPr id="86" name="人件費該当値テキスト"/>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32</xdr:row>
      <xdr:rowOff>91440</xdr:rowOff>
    </xdr:from>
    <xdr:to>
      <xdr:col>20</xdr:col>
      <xdr:colOff>38100</xdr:colOff>
      <xdr:row>33</xdr:row>
      <xdr:rowOff>21590</xdr:rowOff>
    </xdr:to>
    <xdr:sp macro="" textlink="">
      <xdr:nvSpPr>
        <xdr:cNvPr id="87" name="楕円 86"/>
        <xdr:cNvSpPr/>
      </xdr:nvSpPr>
      <xdr:spPr>
        <a:xfrm>
          <a:off x="3937000" y="557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31</xdr:row>
      <xdr:rowOff>31767</xdr:rowOff>
    </xdr:from>
    <xdr:ext cx="736600" cy="259045"/>
    <xdr:sp macro="" textlink="">
      <xdr:nvSpPr>
        <xdr:cNvPr id="88" name="テキスト ボックス 87"/>
        <xdr:cNvSpPr txBox="1"/>
      </xdr:nvSpPr>
      <xdr:spPr>
        <a:xfrm>
          <a:off x="3606800" y="5346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32</xdr:row>
      <xdr:rowOff>129540</xdr:rowOff>
    </xdr:from>
    <xdr:to>
      <xdr:col>15</xdr:col>
      <xdr:colOff>149225</xdr:colOff>
      <xdr:row>33</xdr:row>
      <xdr:rowOff>59690</xdr:rowOff>
    </xdr:to>
    <xdr:sp macro="" textlink="">
      <xdr:nvSpPr>
        <xdr:cNvPr id="89" name="楕円 88"/>
        <xdr:cNvSpPr/>
      </xdr:nvSpPr>
      <xdr:spPr>
        <a:xfrm>
          <a:off x="3048000" y="561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31</xdr:row>
      <xdr:rowOff>69867</xdr:rowOff>
    </xdr:from>
    <xdr:ext cx="762000" cy="259045"/>
    <xdr:sp macro="" textlink="">
      <xdr:nvSpPr>
        <xdr:cNvPr id="90" name="テキスト ボックス 89"/>
        <xdr:cNvSpPr txBox="1"/>
      </xdr:nvSpPr>
      <xdr:spPr>
        <a:xfrm>
          <a:off x="2717800" y="538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32</xdr:row>
      <xdr:rowOff>99060</xdr:rowOff>
    </xdr:from>
    <xdr:to>
      <xdr:col>11</xdr:col>
      <xdr:colOff>60325</xdr:colOff>
      <xdr:row>33</xdr:row>
      <xdr:rowOff>29210</xdr:rowOff>
    </xdr:to>
    <xdr:sp macro="" textlink="">
      <xdr:nvSpPr>
        <xdr:cNvPr id="91" name="楕円 90"/>
        <xdr:cNvSpPr/>
      </xdr:nvSpPr>
      <xdr:spPr>
        <a:xfrm>
          <a:off x="2159000" y="558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31</xdr:row>
      <xdr:rowOff>39387</xdr:rowOff>
    </xdr:from>
    <xdr:ext cx="762000" cy="259045"/>
    <xdr:sp macro="" textlink="">
      <xdr:nvSpPr>
        <xdr:cNvPr id="92" name="テキスト ボックス 91"/>
        <xdr:cNvSpPr txBox="1"/>
      </xdr:nvSpPr>
      <xdr:spPr>
        <a:xfrm>
          <a:off x="1828800" y="535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32</xdr:row>
      <xdr:rowOff>121920</xdr:rowOff>
    </xdr:from>
    <xdr:to>
      <xdr:col>6</xdr:col>
      <xdr:colOff>171450</xdr:colOff>
      <xdr:row>33</xdr:row>
      <xdr:rowOff>52070</xdr:rowOff>
    </xdr:to>
    <xdr:sp macro="" textlink="">
      <xdr:nvSpPr>
        <xdr:cNvPr id="93" name="楕円 92"/>
        <xdr:cNvSpPr/>
      </xdr:nvSpPr>
      <xdr:spPr>
        <a:xfrm>
          <a:off x="1270000" y="560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31</xdr:row>
      <xdr:rowOff>62247</xdr:rowOff>
    </xdr:from>
    <xdr:ext cx="762000" cy="259045"/>
    <xdr:sp macro="" textlink="">
      <xdr:nvSpPr>
        <xdr:cNvPr id="94" name="テキスト ボックス 93"/>
        <xdr:cNvSpPr txBox="1"/>
      </xdr:nvSpPr>
      <xdr:spPr>
        <a:xfrm>
          <a:off x="939800" y="537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燃料費単価の高騰や光熱水費の増加等により、前年度と比較して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ポイント上昇したものの、類似団体平均と比較して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％下回っている。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しかしながら、近年は緩やかな増加傾向にあることから、</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施設の管理体制の見直し、指定管理者制度の導入、アウトソーシングの活用など行財政改革の取組を推進し、継続的に経費削減に取り組んでいく。</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127000</xdr:rowOff>
    </xdr:from>
    <xdr:to>
      <xdr:col>82</xdr:col>
      <xdr:colOff>107950</xdr:colOff>
      <xdr:row>20</xdr:row>
      <xdr:rowOff>127000</xdr:rowOff>
    </xdr:to>
    <xdr:cxnSp macro="">
      <xdr:nvCxnSpPr>
        <xdr:cNvPr id="122" name="直線コネクタ 121"/>
        <xdr:cNvCxnSpPr/>
      </xdr:nvCxnSpPr>
      <xdr:spPr>
        <a:xfrm flipV="1">
          <a:off x="16510000" y="21844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99077</xdr:rowOff>
    </xdr:from>
    <xdr:ext cx="762000" cy="259045"/>
    <xdr:sp macro="" textlink="">
      <xdr:nvSpPr>
        <xdr:cNvPr id="123" name="物件費最小値テキスト"/>
        <xdr:cNvSpPr txBox="1"/>
      </xdr:nvSpPr>
      <xdr:spPr>
        <a:xfrm>
          <a:off x="16598900" y="352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127000</xdr:rowOff>
    </xdr:from>
    <xdr:to>
      <xdr:col>82</xdr:col>
      <xdr:colOff>196850</xdr:colOff>
      <xdr:row>20</xdr:row>
      <xdr:rowOff>127000</xdr:rowOff>
    </xdr:to>
    <xdr:cxnSp macro="">
      <xdr:nvCxnSpPr>
        <xdr:cNvPr id="124" name="直線コネクタ 123"/>
        <xdr:cNvCxnSpPr/>
      </xdr:nvCxnSpPr>
      <xdr:spPr>
        <a:xfrm>
          <a:off x="16421100" y="35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41927</xdr:rowOff>
    </xdr:from>
    <xdr:ext cx="762000" cy="259045"/>
    <xdr:sp macro="" textlink="">
      <xdr:nvSpPr>
        <xdr:cNvPr id="125" name="物件費最大値テキスト"/>
        <xdr:cNvSpPr txBox="1"/>
      </xdr:nvSpPr>
      <xdr:spPr>
        <a:xfrm>
          <a:off x="16598900" y="192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127000</xdr:rowOff>
    </xdr:from>
    <xdr:to>
      <xdr:col>82</xdr:col>
      <xdr:colOff>196850</xdr:colOff>
      <xdr:row>12</xdr:row>
      <xdr:rowOff>127000</xdr:rowOff>
    </xdr:to>
    <xdr:cxnSp macro="">
      <xdr:nvCxnSpPr>
        <xdr:cNvPr id="126" name="直線コネクタ 125"/>
        <xdr:cNvCxnSpPr/>
      </xdr:nvCxnSpPr>
      <xdr:spPr>
        <a:xfrm>
          <a:off x="16421100" y="218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44450</xdr:rowOff>
    </xdr:from>
    <xdr:to>
      <xdr:col>82</xdr:col>
      <xdr:colOff>107950</xdr:colOff>
      <xdr:row>13</xdr:row>
      <xdr:rowOff>95250</xdr:rowOff>
    </xdr:to>
    <xdr:cxnSp macro="">
      <xdr:nvCxnSpPr>
        <xdr:cNvPr id="127" name="直線コネクタ 126"/>
        <xdr:cNvCxnSpPr/>
      </xdr:nvCxnSpPr>
      <xdr:spPr>
        <a:xfrm>
          <a:off x="15671800" y="22733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137177</xdr:rowOff>
    </xdr:from>
    <xdr:ext cx="762000" cy="259045"/>
    <xdr:sp macro="" textlink="">
      <xdr:nvSpPr>
        <xdr:cNvPr id="128" name="物件費平均値テキスト"/>
        <xdr:cNvSpPr txBox="1"/>
      </xdr:nvSpPr>
      <xdr:spPr>
        <a:xfrm>
          <a:off x="16598900" y="2537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165100</xdr:rowOff>
    </xdr:from>
    <xdr:to>
      <xdr:col>82</xdr:col>
      <xdr:colOff>158750</xdr:colOff>
      <xdr:row>15</xdr:row>
      <xdr:rowOff>95250</xdr:rowOff>
    </xdr:to>
    <xdr:sp macro="" textlink="">
      <xdr:nvSpPr>
        <xdr:cNvPr id="129" name="フローチャート: 判断 128"/>
        <xdr:cNvSpPr/>
      </xdr:nvSpPr>
      <xdr:spPr>
        <a:xfrm>
          <a:off x="16459200" y="256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31750</xdr:rowOff>
    </xdr:from>
    <xdr:to>
      <xdr:col>78</xdr:col>
      <xdr:colOff>69850</xdr:colOff>
      <xdr:row>13</xdr:row>
      <xdr:rowOff>44450</xdr:rowOff>
    </xdr:to>
    <xdr:cxnSp macro="">
      <xdr:nvCxnSpPr>
        <xdr:cNvPr id="130" name="直線コネクタ 129"/>
        <xdr:cNvCxnSpPr/>
      </xdr:nvCxnSpPr>
      <xdr:spPr>
        <a:xfrm>
          <a:off x="14782800" y="2260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139700</xdr:rowOff>
    </xdr:from>
    <xdr:to>
      <xdr:col>78</xdr:col>
      <xdr:colOff>120650</xdr:colOff>
      <xdr:row>15</xdr:row>
      <xdr:rowOff>69850</xdr:rowOff>
    </xdr:to>
    <xdr:sp macro="" textlink="">
      <xdr:nvSpPr>
        <xdr:cNvPr id="131" name="フローチャート: 判断 130"/>
        <xdr:cNvSpPr/>
      </xdr:nvSpPr>
      <xdr:spPr>
        <a:xfrm>
          <a:off x="15621000" y="254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54627</xdr:rowOff>
    </xdr:from>
    <xdr:ext cx="736600" cy="259045"/>
    <xdr:sp macro="" textlink="">
      <xdr:nvSpPr>
        <xdr:cNvPr id="132" name="テキスト ボックス 131"/>
        <xdr:cNvSpPr txBox="1"/>
      </xdr:nvSpPr>
      <xdr:spPr>
        <a:xfrm>
          <a:off x="15290800" y="262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31750</xdr:rowOff>
    </xdr:from>
    <xdr:to>
      <xdr:col>73</xdr:col>
      <xdr:colOff>180975</xdr:colOff>
      <xdr:row>13</xdr:row>
      <xdr:rowOff>57150</xdr:rowOff>
    </xdr:to>
    <xdr:cxnSp macro="">
      <xdr:nvCxnSpPr>
        <xdr:cNvPr id="133" name="直線コネクタ 132"/>
        <xdr:cNvCxnSpPr/>
      </xdr:nvCxnSpPr>
      <xdr:spPr>
        <a:xfrm flipV="1">
          <a:off x="13893800" y="2260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114300</xdr:rowOff>
    </xdr:from>
    <xdr:to>
      <xdr:col>74</xdr:col>
      <xdr:colOff>31750</xdr:colOff>
      <xdr:row>15</xdr:row>
      <xdr:rowOff>44450</xdr:rowOff>
    </xdr:to>
    <xdr:sp macro="" textlink="">
      <xdr:nvSpPr>
        <xdr:cNvPr id="134" name="フローチャート: 判断 133"/>
        <xdr:cNvSpPr/>
      </xdr:nvSpPr>
      <xdr:spPr>
        <a:xfrm>
          <a:off x="14732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29227</xdr:rowOff>
    </xdr:from>
    <xdr:ext cx="762000" cy="259045"/>
    <xdr:sp macro="" textlink="">
      <xdr:nvSpPr>
        <xdr:cNvPr id="135" name="テキスト ボックス 134"/>
        <xdr:cNvSpPr txBox="1"/>
      </xdr:nvSpPr>
      <xdr:spPr>
        <a:xfrm>
          <a:off x="14401800" y="26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165100</xdr:rowOff>
    </xdr:from>
    <xdr:to>
      <xdr:col>69</xdr:col>
      <xdr:colOff>92075</xdr:colOff>
      <xdr:row>13</xdr:row>
      <xdr:rowOff>57150</xdr:rowOff>
    </xdr:to>
    <xdr:cxnSp macro="">
      <xdr:nvCxnSpPr>
        <xdr:cNvPr id="136" name="直線コネクタ 135"/>
        <xdr:cNvCxnSpPr/>
      </xdr:nvCxnSpPr>
      <xdr:spPr>
        <a:xfrm>
          <a:off x="13004800" y="22225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63500</xdr:rowOff>
    </xdr:from>
    <xdr:to>
      <xdr:col>69</xdr:col>
      <xdr:colOff>142875</xdr:colOff>
      <xdr:row>14</xdr:row>
      <xdr:rowOff>165100</xdr:rowOff>
    </xdr:to>
    <xdr:sp macro="" textlink="">
      <xdr:nvSpPr>
        <xdr:cNvPr id="137" name="フローチャート: 判断 136"/>
        <xdr:cNvSpPr/>
      </xdr:nvSpPr>
      <xdr:spPr>
        <a:xfrm>
          <a:off x="13843000" y="246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149877</xdr:rowOff>
    </xdr:from>
    <xdr:ext cx="762000" cy="259045"/>
    <xdr:sp macro="" textlink="">
      <xdr:nvSpPr>
        <xdr:cNvPr id="138" name="テキスト ボックス 137"/>
        <xdr:cNvSpPr txBox="1"/>
      </xdr:nvSpPr>
      <xdr:spPr>
        <a:xfrm>
          <a:off x="13512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137177</xdr:rowOff>
    </xdr:from>
    <xdr:ext cx="762000" cy="259045"/>
    <xdr:sp macro="" textlink="">
      <xdr:nvSpPr>
        <xdr:cNvPr id="140" name="テキスト ボックス 139"/>
        <xdr:cNvSpPr txBox="1"/>
      </xdr:nvSpPr>
      <xdr:spPr>
        <a:xfrm>
          <a:off x="12623800" y="25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44450</xdr:rowOff>
    </xdr:from>
    <xdr:to>
      <xdr:col>82</xdr:col>
      <xdr:colOff>158750</xdr:colOff>
      <xdr:row>13</xdr:row>
      <xdr:rowOff>146050</xdr:rowOff>
    </xdr:to>
    <xdr:sp macro="" textlink="">
      <xdr:nvSpPr>
        <xdr:cNvPr id="146" name="楕円 145"/>
        <xdr:cNvSpPr/>
      </xdr:nvSpPr>
      <xdr:spPr>
        <a:xfrm>
          <a:off x="16459200" y="227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60977</xdr:rowOff>
    </xdr:from>
    <xdr:ext cx="762000" cy="259045"/>
    <xdr:sp macro="" textlink="">
      <xdr:nvSpPr>
        <xdr:cNvPr id="147" name="物件費該当値テキスト"/>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12</xdr:row>
      <xdr:rowOff>165100</xdr:rowOff>
    </xdr:from>
    <xdr:to>
      <xdr:col>78</xdr:col>
      <xdr:colOff>120650</xdr:colOff>
      <xdr:row>13</xdr:row>
      <xdr:rowOff>95250</xdr:rowOff>
    </xdr:to>
    <xdr:sp macro="" textlink="">
      <xdr:nvSpPr>
        <xdr:cNvPr id="148" name="楕円 147"/>
        <xdr:cNvSpPr/>
      </xdr:nvSpPr>
      <xdr:spPr>
        <a:xfrm>
          <a:off x="15621000" y="222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105427</xdr:rowOff>
    </xdr:from>
    <xdr:ext cx="736600" cy="259045"/>
    <xdr:sp macro="" textlink="">
      <xdr:nvSpPr>
        <xdr:cNvPr id="149" name="テキスト ボックス 148"/>
        <xdr:cNvSpPr txBox="1"/>
      </xdr:nvSpPr>
      <xdr:spPr>
        <a:xfrm>
          <a:off x="15290800" y="199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152400</xdr:rowOff>
    </xdr:from>
    <xdr:to>
      <xdr:col>74</xdr:col>
      <xdr:colOff>31750</xdr:colOff>
      <xdr:row>13</xdr:row>
      <xdr:rowOff>82550</xdr:rowOff>
    </xdr:to>
    <xdr:sp macro="" textlink="">
      <xdr:nvSpPr>
        <xdr:cNvPr id="150" name="楕円 149"/>
        <xdr:cNvSpPr/>
      </xdr:nvSpPr>
      <xdr:spPr>
        <a:xfrm>
          <a:off x="14732000" y="220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92727</xdr:rowOff>
    </xdr:from>
    <xdr:ext cx="762000" cy="259045"/>
    <xdr:sp macro="" textlink="">
      <xdr:nvSpPr>
        <xdr:cNvPr id="151" name="テキスト ボックス 150"/>
        <xdr:cNvSpPr txBox="1"/>
      </xdr:nvSpPr>
      <xdr:spPr>
        <a:xfrm>
          <a:off x="14401800" y="19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6350</xdr:rowOff>
    </xdr:from>
    <xdr:to>
      <xdr:col>69</xdr:col>
      <xdr:colOff>142875</xdr:colOff>
      <xdr:row>13</xdr:row>
      <xdr:rowOff>107950</xdr:rowOff>
    </xdr:to>
    <xdr:sp macro="" textlink="">
      <xdr:nvSpPr>
        <xdr:cNvPr id="152" name="楕円 151"/>
        <xdr:cNvSpPr/>
      </xdr:nvSpPr>
      <xdr:spPr>
        <a:xfrm>
          <a:off x="13843000" y="223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118127</xdr:rowOff>
    </xdr:from>
    <xdr:ext cx="762000" cy="259045"/>
    <xdr:sp macro="" textlink="">
      <xdr:nvSpPr>
        <xdr:cNvPr id="153" name="テキスト ボックス 152"/>
        <xdr:cNvSpPr txBox="1"/>
      </xdr:nvSpPr>
      <xdr:spPr>
        <a:xfrm>
          <a:off x="13512800" y="20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114300</xdr:rowOff>
    </xdr:from>
    <xdr:to>
      <xdr:col>65</xdr:col>
      <xdr:colOff>53975</xdr:colOff>
      <xdr:row>13</xdr:row>
      <xdr:rowOff>44450</xdr:rowOff>
    </xdr:to>
    <xdr:sp macro="" textlink="">
      <xdr:nvSpPr>
        <xdr:cNvPr id="154" name="楕円 153"/>
        <xdr:cNvSpPr/>
      </xdr:nvSpPr>
      <xdr:spPr>
        <a:xfrm>
          <a:off x="12954000" y="217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54627</xdr:rowOff>
    </xdr:from>
    <xdr:ext cx="762000" cy="259045"/>
    <xdr:sp macro="" textlink="">
      <xdr:nvSpPr>
        <xdr:cNvPr id="155" name="テキスト ボックス 154"/>
        <xdr:cNvSpPr txBox="1"/>
      </xdr:nvSpPr>
      <xdr:spPr>
        <a:xfrm>
          <a:off x="126238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障害者総合支援法に基づいて支出する扶助費や児童福祉施策に要する扶助費が増加傾向にあり、類似団体平均を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3.5</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％上回っている。</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今後においても、高齢化社会の進展や障がい者福祉施策、児童福祉施策の課題に対応していく必要があることから、適正なサービス提供に努め適正な扶助費の管理に取り組んでいく。</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19050</xdr:rowOff>
    </xdr:from>
    <xdr:to>
      <xdr:col>24</xdr:col>
      <xdr:colOff>25400</xdr:colOff>
      <xdr:row>62</xdr:row>
      <xdr:rowOff>25400</xdr:rowOff>
    </xdr:to>
    <xdr:cxnSp macro="">
      <xdr:nvCxnSpPr>
        <xdr:cNvPr id="183" name="直線コネクタ 182"/>
        <xdr:cNvCxnSpPr/>
      </xdr:nvCxnSpPr>
      <xdr:spPr>
        <a:xfrm flipV="1">
          <a:off x="4826000" y="9105900"/>
          <a:ext cx="0" cy="1549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168927</xdr:rowOff>
    </xdr:from>
    <xdr:ext cx="762000" cy="259045"/>
    <xdr:sp macro="" textlink="">
      <xdr:nvSpPr>
        <xdr:cNvPr id="184" name="扶助費最小値テキスト"/>
        <xdr:cNvSpPr txBox="1"/>
      </xdr:nvSpPr>
      <xdr:spPr>
        <a:xfrm>
          <a:off x="4914900" y="1062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25400</xdr:rowOff>
    </xdr:from>
    <xdr:to>
      <xdr:col>24</xdr:col>
      <xdr:colOff>114300</xdr:colOff>
      <xdr:row>62</xdr:row>
      <xdr:rowOff>25400</xdr:rowOff>
    </xdr:to>
    <xdr:cxnSp macro="">
      <xdr:nvCxnSpPr>
        <xdr:cNvPr id="185" name="直線コネクタ 184"/>
        <xdr:cNvCxnSpPr/>
      </xdr:nvCxnSpPr>
      <xdr:spPr>
        <a:xfrm>
          <a:off x="4737100" y="1065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105427</xdr:rowOff>
    </xdr:from>
    <xdr:ext cx="762000" cy="259045"/>
    <xdr:sp macro="" textlink="">
      <xdr:nvSpPr>
        <xdr:cNvPr id="186" name="扶助費最大値テキスト"/>
        <xdr:cNvSpPr txBox="1"/>
      </xdr:nvSpPr>
      <xdr:spPr>
        <a:xfrm>
          <a:off x="4914900" y="884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19050</xdr:rowOff>
    </xdr:from>
    <xdr:to>
      <xdr:col>24</xdr:col>
      <xdr:colOff>114300</xdr:colOff>
      <xdr:row>53</xdr:row>
      <xdr:rowOff>19050</xdr:rowOff>
    </xdr:to>
    <xdr:cxnSp macro="">
      <xdr:nvCxnSpPr>
        <xdr:cNvPr id="187" name="直線コネクタ 186"/>
        <xdr:cNvCxnSpPr/>
      </xdr:nvCxnSpPr>
      <xdr:spPr>
        <a:xfrm>
          <a:off x="4737100" y="910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25400</xdr:rowOff>
    </xdr:from>
    <xdr:to>
      <xdr:col>24</xdr:col>
      <xdr:colOff>25400</xdr:colOff>
      <xdr:row>60</xdr:row>
      <xdr:rowOff>25400</xdr:rowOff>
    </xdr:to>
    <xdr:cxnSp macro="">
      <xdr:nvCxnSpPr>
        <xdr:cNvPr id="188" name="直線コネクタ 187"/>
        <xdr:cNvCxnSpPr/>
      </xdr:nvCxnSpPr>
      <xdr:spPr>
        <a:xfrm>
          <a:off x="3987800" y="10312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60977</xdr:rowOff>
    </xdr:from>
    <xdr:ext cx="762000" cy="259045"/>
    <xdr:sp macro="" textlink="">
      <xdr:nvSpPr>
        <xdr:cNvPr id="189" name="扶助費平均値テキスト"/>
        <xdr:cNvSpPr txBox="1"/>
      </xdr:nvSpPr>
      <xdr:spPr>
        <a:xfrm>
          <a:off x="4914900" y="9662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44450</xdr:rowOff>
    </xdr:from>
    <xdr:to>
      <xdr:col>24</xdr:col>
      <xdr:colOff>76200</xdr:colOff>
      <xdr:row>57</xdr:row>
      <xdr:rowOff>146050</xdr:rowOff>
    </xdr:to>
    <xdr:sp macro="" textlink="">
      <xdr:nvSpPr>
        <xdr:cNvPr id="190" name="フローチャート: 判断 189"/>
        <xdr:cNvSpPr/>
      </xdr:nvSpPr>
      <xdr:spPr>
        <a:xfrm>
          <a:off x="47752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107950</xdr:rowOff>
    </xdr:from>
    <xdr:to>
      <xdr:col>19</xdr:col>
      <xdr:colOff>187325</xdr:colOff>
      <xdr:row>60</xdr:row>
      <xdr:rowOff>25400</xdr:rowOff>
    </xdr:to>
    <xdr:cxnSp macro="">
      <xdr:nvCxnSpPr>
        <xdr:cNvPr id="191" name="直線コネクタ 190"/>
        <xdr:cNvCxnSpPr/>
      </xdr:nvCxnSpPr>
      <xdr:spPr>
        <a:xfrm>
          <a:off x="3098800" y="102235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44450</xdr:rowOff>
    </xdr:from>
    <xdr:to>
      <xdr:col>20</xdr:col>
      <xdr:colOff>38100</xdr:colOff>
      <xdr:row>57</xdr:row>
      <xdr:rowOff>146050</xdr:rowOff>
    </xdr:to>
    <xdr:sp macro="" textlink="">
      <xdr:nvSpPr>
        <xdr:cNvPr id="192" name="フローチャート: 判断 191"/>
        <xdr:cNvSpPr/>
      </xdr:nvSpPr>
      <xdr:spPr>
        <a:xfrm>
          <a:off x="3937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156227</xdr:rowOff>
    </xdr:from>
    <xdr:ext cx="736600" cy="259045"/>
    <xdr:sp macro="" textlink="">
      <xdr:nvSpPr>
        <xdr:cNvPr id="193" name="テキスト ボックス 192"/>
        <xdr:cNvSpPr txBox="1"/>
      </xdr:nvSpPr>
      <xdr:spPr>
        <a:xfrm>
          <a:off x="3606800" y="9585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127000</xdr:rowOff>
    </xdr:from>
    <xdr:to>
      <xdr:col>15</xdr:col>
      <xdr:colOff>98425</xdr:colOff>
      <xdr:row>59</xdr:row>
      <xdr:rowOff>107950</xdr:rowOff>
    </xdr:to>
    <xdr:cxnSp macro="">
      <xdr:nvCxnSpPr>
        <xdr:cNvPr id="194" name="直線コネクタ 193"/>
        <xdr:cNvCxnSpPr/>
      </xdr:nvCxnSpPr>
      <xdr:spPr>
        <a:xfrm>
          <a:off x="2209800" y="100711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165100</xdr:rowOff>
    </xdr:from>
    <xdr:to>
      <xdr:col>15</xdr:col>
      <xdr:colOff>149225</xdr:colOff>
      <xdr:row>57</xdr:row>
      <xdr:rowOff>95250</xdr:rowOff>
    </xdr:to>
    <xdr:sp macro="" textlink="">
      <xdr:nvSpPr>
        <xdr:cNvPr id="195" name="フローチャート: 判断 194"/>
        <xdr:cNvSpPr/>
      </xdr:nvSpPr>
      <xdr:spPr>
        <a:xfrm>
          <a:off x="3048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105427</xdr:rowOff>
    </xdr:from>
    <xdr:ext cx="762000" cy="259045"/>
    <xdr:sp macro="" textlink="">
      <xdr:nvSpPr>
        <xdr:cNvPr id="196" name="テキスト ボックス 195"/>
        <xdr:cNvSpPr txBox="1"/>
      </xdr:nvSpPr>
      <xdr:spPr>
        <a:xfrm>
          <a:off x="2717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127000</xdr:rowOff>
    </xdr:from>
    <xdr:to>
      <xdr:col>11</xdr:col>
      <xdr:colOff>9525</xdr:colOff>
      <xdr:row>59</xdr:row>
      <xdr:rowOff>95250</xdr:rowOff>
    </xdr:to>
    <xdr:cxnSp macro="">
      <xdr:nvCxnSpPr>
        <xdr:cNvPr id="197" name="直線コネクタ 196"/>
        <xdr:cNvCxnSpPr/>
      </xdr:nvCxnSpPr>
      <xdr:spPr>
        <a:xfrm flipV="1">
          <a:off x="1320800" y="100711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88900</xdr:rowOff>
    </xdr:from>
    <xdr:to>
      <xdr:col>11</xdr:col>
      <xdr:colOff>60325</xdr:colOff>
      <xdr:row>57</xdr:row>
      <xdr:rowOff>19050</xdr:rowOff>
    </xdr:to>
    <xdr:sp macro="" textlink="">
      <xdr:nvSpPr>
        <xdr:cNvPr id="198" name="フローチャート: 判断 197"/>
        <xdr:cNvSpPr/>
      </xdr:nvSpPr>
      <xdr:spPr>
        <a:xfrm>
          <a:off x="2159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29227</xdr:rowOff>
    </xdr:from>
    <xdr:ext cx="762000" cy="259045"/>
    <xdr:sp macro="" textlink="">
      <xdr:nvSpPr>
        <xdr:cNvPr id="199" name="テキスト ボックス 198"/>
        <xdr:cNvSpPr txBox="1"/>
      </xdr:nvSpPr>
      <xdr:spPr>
        <a:xfrm>
          <a:off x="1828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101600</xdr:rowOff>
    </xdr:from>
    <xdr:to>
      <xdr:col>6</xdr:col>
      <xdr:colOff>171450</xdr:colOff>
      <xdr:row>57</xdr:row>
      <xdr:rowOff>31750</xdr:rowOff>
    </xdr:to>
    <xdr:sp macro="" textlink="">
      <xdr:nvSpPr>
        <xdr:cNvPr id="200" name="フローチャート: 判断 199"/>
        <xdr:cNvSpPr/>
      </xdr:nvSpPr>
      <xdr:spPr>
        <a:xfrm>
          <a:off x="1270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41927</xdr:rowOff>
    </xdr:from>
    <xdr:ext cx="762000" cy="259045"/>
    <xdr:sp macro="" textlink="">
      <xdr:nvSpPr>
        <xdr:cNvPr id="201" name="テキスト ボックス 200"/>
        <xdr:cNvSpPr txBox="1"/>
      </xdr:nvSpPr>
      <xdr:spPr>
        <a:xfrm>
          <a:off x="939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146050</xdr:rowOff>
    </xdr:from>
    <xdr:to>
      <xdr:col>24</xdr:col>
      <xdr:colOff>76200</xdr:colOff>
      <xdr:row>60</xdr:row>
      <xdr:rowOff>76200</xdr:rowOff>
    </xdr:to>
    <xdr:sp macro="" textlink="">
      <xdr:nvSpPr>
        <xdr:cNvPr id="207" name="楕円 206"/>
        <xdr:cNvSpPr/>
      </xdr:nvSpPr>
      <xdr:spPr>
        <a:xfrm>
          <a:off x="47752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118127</xdr:rowOff>
    </xdr:from>
    <xdr:ext cx="762000" cy="259045"/>
    <xdr:sp macro="" textlink="">
      <xdr:nvSpPr>
        <xdr:cNvPr id="208" name="扶助費該当値テキスト"/>
        <xdr:cNvSpPr txBox="1"/>
      </xdr:nvSpPr>
      <xdr:spPr>
        <a:xfrm>
          <a:off x="4914900" y="1023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146050</xdr:rowOff>
    </xdr:from>
    <xdr:to>
      <xdr:col>20</xdr:col>
      <xdr:colOff>38100</xdr:colOff>
      <xdr:row>60</xdr:row>
      <xdr:rowOff>76200</xdr:rowOff>
    </xdr:to>
    <xdr:sp macro="" textlink="">
      <xdr:nvSpPr>
        <xdr:cNvPr id="209" name="楕円 208"/>
        <xdr:cNvSpPr/>
      </xdr:nvSpPr>
      <xdr:spPr>
        <a:xfrm>
          <a:off x="3937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60977</xdr:rowOff>
    </xdr:from>
    <xdr:ext cx="736600" cy="259045"/>
    <xdr:sp macro="" textlink="">
      <xdr:nvSpPr>
        <xdr:cNvPr id="210" name="テキスト ボックス 209"/>
        <xdr:cNvSpPr txBox="1"/>
      </xdr:nvSpPr>
      <xdr:spPr>
        <a:xfrm>
          <a:off x="3606800" y="1034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57150</xdr:rowOff>
    </xdr:from>
    <xdr:to>
      <xdr:col>15</xdr:col>
      <xdr:colOff>149225</xdr:colOff>
      <xdr:row>59</xdr:row>
      <xdr:rowOff>158750</xdr:rowOff>
    </xdr:to>
    <xdr:sp macro="" textlink="">
      <xdr:nvSpPr>
        <xdr:cNvPr id="211" name="楕円 210"/>
        <xdr:cNvSpPr/>
      </xdr:nvSpPr>
      <xdr:spPr>
        <a:xfrm>
          <a:off x="3048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143527</xdr:rowOff>
    </xdr:from>
    <xdr:ext cx="762000" cy="259045"/>
    <xdr:sp macro="" textlink="">
      <xdr:nvSpPr>
        <xdr:cNvPr id="212" name="テキスト ボックス 211"/>
        <xdr:cNvSpPr txBox="1"/>
      </xdr:nvSpPr>
      <xdr:spPr>
        <a:xfrm>
          <a:off x="2717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76200</xdr:rowOff>
    </xdr:from>
    <xdr:to>
      <xdr:col>11</xdr:col>
      <xdr:colOff>60325</xdr:colOff>
      <xdr:row>59</xdr:row>
      <xdr:rowOff>6350</xdr:rowOff>
    </xdr:to>
    <xdr:sp macro="" textlink="">
      <xdr:nvSpPr>
        <xdr:cNvPr id="213" name="楕円 212"/>
        <xdr:cNvSpPr/>
      </xdr:nvSpPr>
      <xdr:spPr>
        <a:xfrm>
          <a:off x="2159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162577</xdr:rowOff>
    </xdr:from>
    <xdr:ext cx="762000" cy="259045"/>
    <xdr:sp macro="" textlink="">
      <xdr:nvSpPr>
        <xdr:cNvPr id="214" name="テキスト ボックス 213"/>
        <xdr:cNvSpPr txBox="1"/>
      </xdr:nvSpPr>
      <xdr:spPr>
        <a:xfrm>
          <a:off x="1828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44450</xdr:rowOff>
    </xdr:from>
    <xdr:to>
      <xdr:col>6</xdr:col>
      <xdr:colOff>171450</xdr:colOff>
      <xdr:row>59</xdr:row>
      <xdr:rowOff>146050</xdr:rowOff>
    </xdr:to>
    <xdr:sp macro="" textlink="">
      <xdr:nvSpPr>
        <xdr:cNvPr id="215" name="楕円 214"/>
        <xdr:cNvSpPr/>
      </xdr:nvSpPr>
      <xdr:spPr>
        <a:xfrm>
          <a:off x="12700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130827</xdr:rowOff>
    </xdr:from>
    <xdr:ext cx="762000" cy="259045"/>
    <xdr:sp macro="" textlink="">
      <xdr:nvSpPr>
        <xdr:cNvPr id="216" name="テキスト ボックス 215"/>
        <xdr:cNvSpPr txBox="1"/>
      </xdr:nvSpPr>
      <xdr:spPr>
        <a:xfrm>
          <a:off x="939800" y="1024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今年度は、介護保険事業特別会計、下水道事業特別会計などへの繰出金の増加が影響し、前年度と比較して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0.7</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ポイント上昇している。</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また、</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地域特性である除排雪経費により、類似団体平均よりも高い値で推移して</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おり、これは</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毎年の降雪状況により事業費の増減が大きいものの、除排雪体制や出動の効率化等により経費の節減に努めていく。</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46990</xdr:rowOff>
    </xdr:from>
    <xdr:to>
      <xdr:col>82</xdr:col>
      <xdr:colOff>107950</xdr:colOff>
      <xdr:row>60</xdr:row>
      <xdr:rowOff>134620</xdr:rowOff>
    </xdr:to>
    <xdr:cxnSp macro="">
      <xdr:nvCxnSpPr>
        <xdr:cNvPr id="244" name="直線コネクタ 243"/>
        <xdr:cNvCxnSpPr/>
      </xdr:nvCxnSpPr>
      <xdr:spPr>
        <a:xfrm flipV="1">
          <a:off x="16510000" y="913384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106697</xdr:rowOff>
    </xdr:from>
    <xdr:ext cx="762000" cy="259045"/>
    <xdr:sp macro="" textlink="">
      <xdr:nvSpPr>
        <xdr:cNvPr id="245" name="その他最小値テキスト"/>
        <xdr:cNvSpPr txBox="1"/>
      </xdr:nvSpPr>
      <xdr:spPr>
        <a:xfrm>
          <a:off x="16598900" y="10393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134620</xdr:rowOff>
    </xdr:from>
    <xdr:to>
      <xdr:col>82</xdr:col>
      <xdr:colOff>196850</xdr:colOff>
      <xdr:row>60</xdr:row>
      <xdr:rowOff>134620</xdr:rowOff>
    </xdr:to>
    <xdr:cxnSp macro="">
      <xdr:nvCxnSpPr>
        <xdr:cNvPr id="246" name="直線コネクタ 245"/>
        <xdr:cNvCxnSpPr/>
      </xdr:nvCxnSpPr>
      <xdr:spPr>
        <a:xfrm>
          <a:off x="16421100" y="10421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133367</xdr:rowOff>
    </xdr:from>
    <xdr:ext cx="762000" cy="259045"/>
    <xdr:sp macro="" textlink="">
      <xdr:nvSpPr>
        <xdr:cNvPr id="247" name="その他最大値テキスト"/>
        <xdr:cNvSpPr txBox="1"/>
      </xdr:nvSpPr>
      <xdr:spPr>
        <a:xfrm>
          <a:off x="16598900" y="887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46990</xdr:rowOff>
    </xdr:from>
    <xdr:to>
      <xdr:col>82</xdr:col>
      <xdr:colOff>196850</xdr:colOff>
      <xdr:row>53</xdr:row>
      <xdr:rowOff>46990</xdr:rowOff>
    </xdr:to>
    <xdr:cxnSp macro="">
      <xdr:nvCxnSpPr>
        <xdr:cNvPr id="248" name="直線コネクタ 247"/>
        <xdr:cNvCxnSpPr/>
      </xdr:nvCxnSpPr>
      <xdr:spPr>
        <a:xfrm>
          <a:off x="16421100" y="9133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149860</xdr:rowOff>
    </xdr:from>
    <xdr:to>
      <xdr:col>82</xdr:col>
      <xdr:colOff>107950</xdr:colOff>
      <xdr:row>59</xdr:row>
      <xdr:rowOff>31750</xdr:rowOff>
    </xdr:to>
    <xdr:cxnSp macro="">
      <xdr:nvCxnSpPr>
        <xdr:cNvPr id="249" name="直線コネクタ 248"/>
        <xdr:cNvCxnSpPr/>
      </xdr:nvCxnSpPr>
      <xdr:spPr>
        <a:xfrm>
          <a:off x="15671800" y="100939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92727</xdr:rowOff>
    </xdr:from>
    <xdr:ext cx="762000" cy="259045"/>
    <xdr:sp macro="" textlink="">
      <xdr:nvSpPr>
        <xdr:cNvPr id="250" name="その他平均値テキスト"/>
        <xdr:cNvSpPr txBox="1"/>
      </xdr:nvSpPr>
      <xdr:spPr>
        <a:xfrm>
          <a:off x="16598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51" name="フローチャート: 判断 250"/>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81280</xdr:rowOff>
    </xdr:from>
    <xdr:to>
      <xdr:col>78</xdr:col>
      <xdr:colOff>69850</xdr:colOff>
      <xdr:row>58</xdr:row>
      <xdr:rowOff>149860</xdr:rowOff>
    </xdr:to>
    <xdr:cxnSp macro="">
      <xdr:nvCxnSpPr>
        <xdr:cNvPr id="252" name="直線コネクタ 251"/>
        <xdr:cNvCxnSpPr/>
      </xdr:nvCxnSpPr>
      <xdr:spPr>
        <a:xfrm>
          <a:off x="14782800" y="100253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76200</xdr:rowOff>
    </xdr:from>
    <xdr:to>
      <xdr:col>78</xdr:col>
      <xdr:colOff>120650</xdr:colOff>
      <xdr:row>57</xdr:row>
      <xdr:rowOff>6350</xdr:rowOff>
    </xdr:to>
    <xdr:sp macro="" textlink="">
      <xdr:nvSpPr>
        <xdr:cNvPr id="253" name="フローチャート: 判断 252"/>
        <xdr:cNvSpPr/>
      </xdr:nvSpPr>
      <xdr:spPr>
        <a:xfrm>
          <a:off x="15621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16527</xdr:rowOff>
    </xdr:from>
    <xdr:ext cx="736600" cy="259045"/>
    <xdr:sp macro="" textlink="">
      <xdr:nvSpPr>
        <xdr:cNvPr id="254" name="テキスト ボックス 253"/>
        <xdr:cNvSpPr txBox="1"/>
      </xdr:nvSpPr>
      <xdr:spPr>
        <a:xfrm>
          <a:off x="15290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161290</xdr:rowOff>
    </xdr:from>
    <xdr:to>
      <xdr:col>73</xdr:col>
      <xdr:colOff>180975</xdr:colOff>
      <xdr:row>58</xdr:row>
      <xdr:rowOff>81280</xdr:rowOff>
    </xdr:to>
    <xdr:cxnSp macro="">
      <xdr:nvCxnSpPr>
        <xdr:cNvPr id="255" name="直線コネクタ 254"/>
        <xdr:cNvCxnSpPr/>
      </xdr:nvCxnSpPr>
      <xdr:spPr>
        <a:xfrm>
          <a:off x="13893800" y="99339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45720</xdr:rowOff>
    </xdr:from>
    <xdr:to>
      <xdr:col>74</xdr:col>
      <xdr:colOff>31750</xdr:colOff>
      <xdr:row>56</xdr:row>
      <xdr:rowOff>147320</xdr:rowOff>
    </xdr:to>
    <xdr:sp macro="" textlink="">
      <xdr:nvSpPr>
        <xdr:cNvPr id="256" name="フローチャート: 判断 255"/>
        <xdr:cNvSpPr/>
      </xdr:nvSpPr>
      <xdr:spPr>
        <a:xfrm>
          <a:off x="14732000" y="96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157497</xdr:rowOff>
    </xdr:from>
    <xdr:ext cx="762000" cy="259045"/>
    <xdr:sp macro="" textlink="">
      <xdr:nvSpPr>
        <xdr:cNvPr id="257" name="テキスト ボックス 256"/>
        <xdr:cNvSpPr txBox="1"/>
      </xdr:nvSpPr>
      <xdr:spPr>
        <a:xfrm>
          <a:off x="14401800" y="941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146050</xdr:rowOff>
    </xdr:from>
    <xdr:to>
      <xdr:col>69</xdr:col>
      <xdr:colOff>92075</xdr:colOff>
      <xdr:row>57</xdr:row>
      <xdr:rowOff>161290</xdr:rowOff>
    </xdr:to>
    <xdr:cxnSp macro="">
      <xdr:nvCxnSpPr>
        <xdr:cNvPr id="258" name="直線コネクタ 257"/>
        <xdr:cNvCxnSpPr/>
      </xdr:nvCxnSpPr>
      <xdr:spPr>
        <a:xfrm>
          <a:off x="13004800" y="99187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15240</xdr:rowOff>
    </xdr:from>
    <xdr:to>
      <xdr:col>69</xdr:col>
      <xdr:colOff>142875</xdr:colOff>
      <xdr:row>56</xdr:row>
      <xdr:rowOff>116840</xdr:rowOff>
    </xdr:to>
    <xdr:sp macro="" textlink="">
      <xdr:nvSpPr>
        <xdr:cNvPr id="259" name="フローチャート: 判断 258"/>
        <xdr:cNvSpPr/>
      </xdr:nvSpPr>
      <xdr:spPr>
        <a:xfrm>
          <a:off x="13843000" y="961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127017</xdr:rowOff>
    </xdr:from>
    <xdr:ext cx="762000" cy="259045"/>
    <xdr:sp macro="" textlink="">
      <xdr:nvSpPr>
        <xdr:cNvPr id="260" name="テキスト ボックス 259"/>
        <xdr:cNvSpPr txBox="1"/>
      </xdr:nvSpPr>
      <xdr:spPr>
        <a:xfrm>
          <a:off x="135128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148590</xdr:rowOff>
    </xdr:from>
    <xdr:to>
      <xdr:col>65</xdr:col>
      <xdr:colOff>53975</xdr:colOff>
      <xdr:row>56</xdr:row>
      <xdr:rowOff>78740</xdr:rowOff>
    </xdr:to>
    <xdr:sp macro="" textlink="">
      <xdr:nvSpPr>
        <xdr:cNvPr id="261" name="フローチャート: 判断 260"/>
        <xdr:cNvSpPr/>
      </xdr:nvSpPr>
      <xdr:spPr>
        <a:xfrm>
          <a:off x="12954000" y="957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88917</xdr:rowOff>
    </xdr:from>
    <xdr:ext cx="762000" cy="259045"/>
    <xdr:sp macro="" textlink="">
      <xdr:nvSpPr>
        <xdr:cNvPr id="262" name="テキスト ボックス 261"/>
        <xdr:cNvSpPr txBox="1"/>
      </xdr:nvSpPr>
      <xdr:spPr>
        <a:xfrm>
          <a:off x="12623800" y="934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152400</xdr:rowOff>
    </xdr:from>
    <xdr:to>
      <xdr:col>82</xdr:col>
      <xdr:colOff>158750</xdr:colOff>
      <xdr:row>59</xdr:row>
      <xdr:rowOff>82550</xdr:rowOff>
    </xdr:to>
    <xdr:sp macro="" textlink="">
      <xdr:nvSpPr>
        <xdr:cNvPr id="268" name="楕円 267"/>
        <xdr:cNvSpPr/>
      </xdr:nvSpPr>
      <xdr:spPr>
        <a:xfrm>
          <a:off x="16459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124477</xdr:rowOff>
    </xdr:from>
    <xdr:ext cx="762000" cy="259045"/>
    <xdr:sp macro="" textlink="">
      <xdr:nvSpPr>
        <xdr:cNvPr id="269" name="その他該当値テキスト"/>
        <xdr:cNvSpPr txBox="1"/>
      </xdr:nvSpPr>
      <xdr:spPr>
        <a:xfrm>
          <a:off x="16598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99060</xdr:rowOff>
    </xdr:from>
    <xdr:to>
      <xdr:col>78</xdr:col>
      <xdr:colOff>120650</xdr:colOff>
      <xdr:row>59</xdr:row>
      <xdr:rowOff>29210</xdr:rowOff>
    </xdr:to>
    <xdr:sp macro="" textlink="">
      <xdr:nvSpPr>
        <xdr:cNvPr id="270" name="楕円 269"/>
        <xdr:cNvSpPr/>
      </xdr:nvSpPr>
      <xdr:spPr>
        <a:xfrm>
          <a:off x="15621000" y="1004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13987</xdr:rowOff>
    </xdr:from>
    <xdr:ext cx="736600" cy="259045"/>
    <xdr:sp macro="" textlink="">
      <xdr:nvSpPr>
        <xdr:cNvPr id="271" name="テキスト ボックス 270"/>
        <xdr:cNvSpPr txBox="1"/>
      </xdr:nvSpPr>
      <xdr:spPr>
        <a:xfrm>
          <a:off x="15290800" y="1012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30480</xdr:rowOff>
    </xdr:from>
    <xdr:to>
      <xdr:col>74</xdr:col>
      <xdr:colOff>31750</xdr:colOff>
      <xdr:row>58</xdr:row>
      <xdr:rowOff>132080</xdr:rowOff>
    </xdr:to>
    <xdr:sp macro="" textlink="">
      <xdr:nvSpPr>
        <xdr:cNvPr id="272" name="楕円 271"/>
        <xdr:cNvSpPr/>
      </xdr:nvSpPr>
      <xdr:spPr>
        <a:xfrm>
          <a:off x="14732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116857</xdr:rowOff>
    </xdr:from>
    <xdr:ext cx="762000" cy="259045"/>
    <xdr:sp macro="" textlink="">
      <xdr:nvSpPr>
        <xdr:cNvPr id="273" name="テキスト ボックス 272"/>
        <xdr:cNvSpPr txBox="1"/>
      </xdr:nvSpPr>
      <xdr:spPr>
        <a:xfrm>
          <a:off x="14401800" y="1006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110490</xdr:rowOff>
    </xdr:from>
    <xdr:to>
      <xdr:col>69</xdr:col>
      <xdr:colOff>142875</xdr:colOff>
      <xdr:row>58</xdr:row>
      <xdr:rowOff>40640</xdr:rowOff>
    </xdr:to>
    <xdr:sp macro="" textlink="">
      <xdr:nvSpPr>
        <xdr:cNvPr id="274" name="楕円 273"/>
        <xdr:cNvSpPr/>
      </xdr:nvSpPr>
      <xdr:spPr>
        <a:xfrm>
          <a:off x="13843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25417</xdr:rowOff>
    </xdr:from>
    <xdr:ext cx="762000" cy="259045"/>
    <xdr:sp macro="" textlink="">
      <xdr:nvSpPr>
        <xdr:cNvPr id="275" name="テキスト ボックス 274"/>
        <xdr:cNvSpPr txBox="1"/>
      </xdr:nvSpPr>
      <xdr:spPr>
        <a:xfrm>
          <a:off x="13512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95250</xdr:rowOff>
    </xdr:from>
    <xdr:to>
      <xdr:col>65</xdr:col>
      <xdr:colOff>53975</xdr:colOff>
      <xdr:row>58</xdr:row>
      <xdr:rowOff>25400</xdr:rowOff>
    </xdr:to>
    <xdr:sp macro="" textlink="">
      <xdr:nvSpPr>
        <xdr:cNvPr id="276" name="楕円 275"/>
        <xdr:cNvSpPr/>
      </xdr:nvSpPr>
      <xdr:spPr>
        <a:xfrm>
          <a:off x="12954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10177</xdr:rowOff>
    </xdr:from>
    <xdr:ext cx="762000" cy="259045"/>
    <xdr:sp macro="" textlink="">
      <xdr:nvSpPr>
        <xdr:cNvPr id="277" name="テキスト ボックス 276"/>
        <xdr:cNvSpPr txBox="1"/>
      </xdr:nvSpPr>
      <xdr:spPr>
        <a:xfrm>
          <a:off x="12623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病院事業会計への支出金や、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青森地域広域事務組合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への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負担金</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等により、前年度と比較して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上昇</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たものの</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、類似団体平均と比較</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すると</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1.8</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％下回っている。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近年は概ね</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横ばいで推移しているが</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、引き続き経費削減に取り組んでいく。</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69850</xdr:rowOff>
    </xdr:from>
    <xdr:to>
      <xdr:col>82</xdr:col>
      <xdr:colOff>107950</xdr:colOff>
      <xdr:row>42</xdr:row>
      <xdr:rowOff>38100</xdr:rowOff>
    </xdr:to>
    <xdr:cxnSp macro="">
      <xdr:nvCxnSpPr>
        <xdr:cNvPr id="305" name="直線コネクタ 304"/>
        <xdr:cNvCxnSpPr/>
      </xdr:nvCxnSpPr>
      <xdr:spPr>
        <a:xfrm flipV="1">
          <a:off x="16510000" y="57277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10177</xdr:rowOff>
    </xdr:from>
    <xdr:ext cx="762000" cy="259045"/>
    <xdr:sp macro="" textlink="">
      <xdr:nvSpPr>
        <xdr:cNvPr id="306" name="補助費等最小値テキスト"/>
        <xdr:cNvSpPr txBox="1"/>
      </xdr:nvSpPr>
      <xdr:spPr>
        <a:xfrm>
          <a:off x="16598900" y="721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38100</xdr:rowOff>
    </xdr:from>
    <xdr:to>
      <xdr:col>82</xdr:col>
      <xdr:colOff>196850</xdr:colOff>
      <xdr:row>42</xdr:row>
      <xdr:rowOff>38100</xdr:rowOff>
    </xdr:to>
    <xdr:cxnSp macro="">
      <xdr:nvCxnSpPr>
        <xdr:cNvPr id="307" name="直線コネクタ 306"/>
        <xdr:cNvCxnSpPr/>
      </xdr:nvCxnSpPr>
      <xdr:spPr>
        <a:xfrm>
          <a:off x="164211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156227</xdr:rowOff>
    </xdr:from>
    <xdr:ext cx="762000" cy="259045"/>
    <xdr:sp macro="" textlink="">
      <xdr:nvSpPr>
        <xdr:cNvPr id="308" name="補助費等最大値テキスト"/>
        <xdr:cNvSpPr txBox="1"/>
      </xdr:nvSpPr>
      <xdr:spPr>
        <a:xfrm>
          <a:off x="16598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69850</xdr:rowOff>
    </xdr:from>
    <xdr:to>
      <xdr:col>82</xdr:col>
      <xdr:colOff>196850</xdr:colOff>
      <xdr:row>33</xdr:row>
      <xdr:rowOff>69850</xdr:rowOff>
    </xdr:to>
    <xdr:cxnSp macro="">
      <xdr:nvCxnSpPr>
        <xdr:cNvPr id="309" name="直線コネクタ 308"/>
        <xdr:cNvCxnSpPr/>
      </xdr:nvCxnSpPr>
      <xdr:spPr>
        <a:xfrm>
          <a:off x="16421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120650</xdr:rowOff>
    </xdr:from>
    <xdr:to>
      <xdr:col>82</xdr:col>
      <xdr:colOff>107950</xdr:colOff>
      <xdr:row>35</xdr:row>
      <xdr:rowOff>133350</xdr:rowOff>
    </xdr:to>
    <xdr:cxnSp macro="">
      <xdr:nvCxnSpPr>
        <xdr:cNvPr id="310" name="直線コネクタ 309"/>
        <xdr:cNvCxnSpPr/>
      </xdr:nvCxnSpPr>
      <xdr:spPr>
        <a:xfrm>
          <a:off x="15671800" y="61214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111777</xdr:rowOff>
    </xdr:from>
    <xdr:ext cx="762000" cy="259045"/>
    <xdr:sp macro="" textlink="">
      <xdr:nvSpPr>
        <xdr:cNvPr id="311" name="補助費等平均値テキスト"/>
        <xdr:cNvSpPr txBox="1"/>
      </xdr:nvSpPr>
      <xdr:spPr>
        <a:xfrm>
          <a:off x="16598900" y="6283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139700</xdr:rowOff>
    </xdr:from>
    <xdr:to>
      <xdr:col>82</xdr:col>
      <xdr:colOff>158750</xdr:colOff>
      <xdr:row>37</xdr:row>
      <xdr:rowOff>69850</xdr:rowOff>
    </xdr:to>
    <xdr:sp macro="" textlink="">
      <xdr:nvSpPr>
        <xdr:cNvPr id="312" name="フローチャート: 判断 311"/>
        <xdr:cNvSpPr/>
      </xdr:nvSpPr>
      <xdr:spPr>
        <a:xfrm>
          <a:off x="16459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120650</xdr:rowOff>
    </xdr:from>
    <xdr:to>
      <xdr:col>78</xdr:col>
      <xdr:colOff>69850</xdr:colOff>
      <xdr:row>35</xdr:row>
      <xdr:rowOff>146050</xdr:rowOff>
    </xdr:to>
    <xdr:cxnSp macro="">
      <xdr:nvCxnSpPr>
        <xdr:cNvPr id="313" name="直線コネクタ 312"/>
        <xdr:cNvCxnSpPr/>
      </xdr:nvCxnSpPr>
      <xdr:spPr>
        <a:xfrm flipV="1">
          <a:off x="14782800" y="6121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101600</xdr:rowOff>
    </xdr:from>
    <xdr:to>
      <xdr:col>78</xdr:col>
      <xdr:colOff>120650</xdr:colOff>
      <xdr:row>37</xdr:row>
      <xdr:rowOff>31750</xdr:rowOff>
    </xdr:to>
    <xdr:sp macro="" textlink="">
      <xdr:nvSpPr>
        <xdr:cNvPr id="314" name="フローチャート: 判断 313"/>
        <xdr:cNvSpPr/>
      </xdr:nvSpPr>
      <xdr:spPr>
        <a:xfrm>
          <a:off x="156210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16527</xdr:rowOff>
    </xdr:from>
    <xdr:ext cx="736600" cy="259045"/>
    <xdr:sp macro="" textlink="">
      <xdr:nvSpPr>
        <xdr:cNvPr id="315" name="テキスト ボックス 314"/>
        <xdr:cNvSpPr txBox="1"/>
      </xdr:nvSpPr>
      <xdr:spPr>
        <a:xfrm>
          <a:off x="15290800" y="636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133350</xdr:rowOff>
    </xdr:from>
    <xdr:to>
      <xdr:col>73</xdr:col>
      <xdr:colOff>180975</xdr:colOff>
      <xdr:row>35</xdr:row>
      <xdr:rowOff>146050</xdr:rowOff>
    </xdr:to>
    <xdr:cxnSp macro="">
      <xdr:nvCxnSpPr>
        <xdr:cNvPr id="316" name="直線コネクタ 315"/>
        <xdr:cNvCxnSpPr/>
      </xdr:nvCxnSpPr>
      <xdr:spPr>
        <a:xfrm>
          <a:off x="13893800" y="6134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127000</xdr:rowOff>
    </xdr:from>
    <xdr:to>
      <xdr:col>74</xdr:col>
      <xdr:colOff>31750</xdr:colOff>
      <xdr:row>37</xdr:row>
      <xdr:rowOff>57150</xdr:rowOff>
    </xdr:to>
    <xdr:sp macro="" textlink="">
      <xdr:nvSpPr>
        <xdr:cNvPr id="317" name="フローチャート: 判断 316"/>
        <xdr:cNvSpPr/>
      </xdr:nvSpPr>
      <xdr:spPr>
        <a:xfrm>
          <a:off x="14732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41927</xdr:rowOff>
    </xdr:from>
    <xdr:ext cx="762000" cy="259045"/>
    <xdr:sp macro="" textlink="">
      <xdr:nvSpPr>
        <xdr:cNvPr id="318" name="テキスト ボックス 317"/>
        <xdr:cNvSpPr txBox="1"/>
      </xdr:nvSpPr>
      <xdr:spPr>
        <a:xfrm>
          <a:off x="14401800" y="638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133350</xdr:rowOff>
    </xdr:from>
    <xdr:to>
      <xdr:col>69</xdr:col>
      <xdr:colOff>92075</xdr:colOff>
      <xdr:row>36</xdr:row>
      <xdr:rowOff>12700</xdr:rowOff>
    </xdr:to>
    <xdr:cxnSp macro="">
      <xdr:nvCxnSpPr>
        <xdr:cNvPr id="319" name="直線コネクタ 318"/>
        <xdr:cNvCxnSpPr/>
      </xdr:nvCxnSpPr>
      <xdr:spPr>
        <a:xfrm flipV="1">
          <a:off x="13004800" y="61341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88900</xdr:rowOff>
    </xdr:from>
    <xdr:to>
      <xdr:col>69</xdr:col>
      <xdr:colOff>142875</xdr:colOff>
      <xdr:row>37</xdr:row>
      <xdr:rowOff>19050</xdr:rowOff>
    </xdr:to>
    <xdr:sp macro="" textlink="">
      <xdr:nvSpPr>
        <xdr:cNvPr id="320" name="フローチャート: 判断 319"/>
        <xdr:cNvSpPr/>
      </xdr:nvSpPr>
      <xdr:spPr>
        <a:xfrm>
          <a:off x="138430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3827</xdr:rowOff>
    </xdr:from>
    <xdr:ext cx="762000" cy="259045"/>
    <xdr:sp macro="" textlink="">
      <xdr:nvSpPr>
        <xdr:cNvPr id="321" name="テキスト ボックス 320"/>
        <xdr:cNvSpPr txBox="1"/>
      </xdr:nvSpPr>
      <xdr:spPr>
        <a:xfrm>
          <a:off x="13512800" y="63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139700</xdr:rowOff>
    </xdr:from>
    <xdr:to>
      <xdr:col>65</xdr:col>
      <xdr:colOff>53975</xdr:colOff>
      <xdr:row>37</xdr:row>
      <xdr:rowOff>69850</xdr:rowOff>
    </xdr:to>
    <xdr:sp macro="" textlink="">
      <xdr:nvSpPr>
        <xdr:cNvPr id="322" name="フローチャート: 判断 321"/>
        <xdr:cNvSpPr/>
      </xdr:nvSpPr>
      <xdr:spPr>
        <a:xfrm>
          <a:off x="12954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54627</xdr:rowOff>
    </xdr:from>
    <xdr:ext cx="762000" cy="259045"/>
    <xdr:sp macro="" textlink="">
      <xdr:nvSpPr>
        <xdr:cNvPr id="323" name="テキスト ボックス 322"/>
        <xdr:cNvSpPr txBox="1"/>
      </xdr:nvSpPr>
      <xdr:spPr>
        <a:xfrm>
          <a:off x="12623800" y="639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82550</xdr:rowOff>
    </xdr:from>
    <xdr:to>
      <xdr:col>82</xdr:col>
      <xdr:colOff>158750</xdr:colOff>
      <xdr:row>36</xdr:row>
      <xdr:rowOff>12700</xdr:rowOff>
    </xdr:to>
    <xdr:sp macro="" textlink="">
      <xdr:nvSpPr>
        <xdr:cNvPr id="329" name="楕円 328"/>
        <xdr:cNvSpPr/>
      </xdr:nvSpPr>
      <xdr:spPr>
        <a:xfrm>
          <a:off x="164592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99077</xdr:rowOff>
    </xdr:from>
    <xdr:ext cx="762000" cy="259045"/>
    <xdr:sp macro="" textlink="">
      <xdr:nvSpPr>
        <xdr:cNvPr id="330" name="補助費等該当値テキスト"/>
        <xdr:cNvSpPr txBox="1"/>
      </xdr:nvSpPr>
      <xdr:spPr>
        <a:xfrm>
          <a:off x="16598900" y="592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69850</xdr:rowOff>
    </xdr:from>
    <xdr:to>
      <xdr:col>78</xdr:col>
      <xdr:colOff>120650</xdr:colOff>
      <xdr:row>36</xdr:row>
      <xdr:rowOff>0</xdr:rowOff>
    </xdr:to>
    <xdr:sp macro="" textlink="">
      <xdr:nvSpPr>
        <xdr:cNvPr id="331" name="楕円 330"/>
        <xdr:cNvSpPr/>
      </xdr:nvSpPr>
      <xdr:spPr>
        <a:xfrm>
          <a:off x="15621000" y="607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10177</xdr:rowOff>
    </xdr:from>
    <xdr:ext cx="736600" cy="259045"/>
    <xdr:sp macro="" textlink="">
      <xdr:nvSpPr>
        <xdr:cNvPr id="332" name="テキスト ボックス 331"/>
        <xdr:cNvSpPr txBox="1"/>
      </xdr:nvSpPr>
      <xdr:spPr>
        <a:xfrm>
          <a:off x="15290800" y="583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95250</xdr:rowOff>
    </xdr:from>
    <xdr:to>
      <xdr:col>74</xdr:col>
      <xdr:colOff>31750</xdr:colOff>
      <xdr:row>36</xdr:row>
      <xdr:rowOff>25400</xdr:rowOff>
    </xdr:to>
    <xdr:sp macro="" textlink="">
      <xdr:nvSpPr>
        <xdr:cNvPr id="333" name="楕円 332"/>
        <xdr:cNvSpPr/>
      </xdr:nvSpPr>
      <xdr:spPr>
        <a:xfrm>
          <a:off x="14732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35577</xdr:rowOff>
    </xdr:from>
    <xdr:ext cx="762000" cy="259045"/>
    <xdr:sp macro="" textlink="">
      <xdr:nvSpPr>
        <xdr:cNvPr id="334" name="テキスト ボックス 333"/>
        <xdr:cNvSpPr txBox="1"/>
      </xdr:nvSpPr>
      <xdr:spPr>
        <a:xfrm>
          <a:off x="14401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82550</xdr:rowOff>
    </xdr:from>
    <xdr:to>
      <xdr:col>69</xdr:col>
      <xdr:colOff>142875</xdr:colOff>
      <xdr:row>36</xdr:row>
      <xdr:rowOff>12700</xdr:rowOff>
    </xdr:to>
    <xdr:sp macro="" textlink="">
      <xdr:nvSpPr>
        <xdr:cNvPr id="335" name="楕円 334"/>
        <xdr:cNvSpPr/>
      </xdr:nvSpPr>
      <xdr:spPr>
        <a:xfrm>
          <a:off x="138430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22877</xdr:rowOff>
    </xdr:from>
    <xdr:ext cx="762000" cy="259045"/>
    <xdr:sp macro="" textlink="">
      <xdr:nvSpPr>
        <xdr:cNvPr id="336" name="テキスト ボックス 335"/>
        <xdr:cNvSpPr txBox="1"/>
      </xdr:nvSpPr>
      <xdr:spPr>
        <a:xfrm>
          <a:off x="13512800" y="585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37" name="楕円 336"/>
        <xdr:cNvSpPr/>
      </xdr:nvSpPr>
      <xdr:spPr>
        <a:xfrm>
          <a:off x="12954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73677</xdr:rowOff>
    </xdr:from>
    <xdr:ext cx="762000" cy="259045"/>
    <xdr:sp macro="" textlink="">
      <xdr:nvSpPr>
        <xdr:cNvPr id="338" name="テキスト ボックス 337"/>
        <xdr:cNvSpPr txBox="1"/>
      </xdr:nvSpPr>
      <xdr:spPr>
        <a:xfrm>
          <a:off x="12623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国の経済対策に呼応した公共投資や新ごみ処理施設・小学校給食センターの整備などの大規模事業の実施にあたり市債を発行してきたことから、公債費に係る経常収支比率は類似団体平均を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6.0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％上回っている。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今後も合併特例債事業や臨時財政対策債に係る償還もあることから、中期財政見通しにより、可能な限り将来的な数値を把握し、適正な公債費の管理に努めていく。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27940</xdr:rowOff>
    </xdr:from>
    <xdr:to>
      <xdr:col>24</xdr:col>
      <xdr:colOff>25400</xdr:colOff>
      <xdr:row>81</xdr:row>
      <xdr:rowOff>39370</xdr:rowOff>
    </xdr:to>
    <xdr:cxnSp macro="">
      <xdr:nvCxnSpPr>
        <xdr:cNvPr id="366" name="直線コネクタ 365"/>
        <xdr:cNvCxnSpPr/>
      </xdr:nvCxnSpPr>
      <xdr:spPr>
        <a:xfrm flipV="1">
          <a:off x="4826000" y="1271524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11447</xdr:rowOff>
    </xdr:from>
    <xdr:ext cx="762000" cy="259045"/>
    <xdr:sp macro="" textlink="">
      <xdr:nvSpPr>
        <xdr:cNvPr id="367" name="公債費最小値テキスト"/>
        <xdr:cNvSpPr txBox="1"/>
      </xdr:nvSpPr>
      <xdr:spPr>
        <a:xfrm>
          <a:off x="4914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39370</xdr:rowOff>
    </xdr:from>
    <xdr:to>
      <xdr:col>24</xdr:col>
      <xdr:colOff>114300</xdr:colOff>
      <xdr:row>81</xdr:row>
      <xdr:rowOff>39370</xdr:rowOff>
    </xdr:to>
    <xdr:cxnSp macro="">
      <xdr:nvCxnSpPr>
        <xdr:cNvPr id="368" name="直線コネクタ 367"/>
        <xdr:cNvCxnSpPr/>
      </xdr:nvCxnSpPr>
      <xdr:spPr>
        <a:xfrm>
          <a:off x="4737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114317</xdr:rowOff>
    </xdr:from>
    <xdr:ext cx="762000" cy="259045"/>
    <xdr:sp macro="" textlink="">
      <xdr:nvSpPr>
        <xdr:cNvPr id="369" name="公債費最大値テキスト"/>
        <xdr:cNvSpPr txBox="1"/>
      </xdr:nvSpPr>
      <xdr:spPr>
        <a:xfrm>
          <a:off x="4914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27940</xdr:rowOff>
    </xdr:from>
    <xdr:to>
      <xdr:col>24</xdr:col>
      <xdr:colOff>114300</xdr:colOff>
      <xdr:row>74</xdr:row>
      <xdr:rowOff>27940</xdr:rowOff>
    </xdr:to>
    <xdr:cxnSp macro="">
      <xdr:nvCxnSpPr>
        <xdr:cNvPr id="370" name="直線コネクタ 369"/>
        <xdr:cNvCxnSpPr/>
      </xdr:nvCxnSpPr>
      <xdr:spPr>
        <a:xfrm>
          <a:off x="4737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104139</xdr:rowOff>
    </xdr:from>
    <xdr:to>
      <xdr:col>24</xdr:col>
      <xdr:colOff>25400</xdr:colOff>
      <xdr:row>80</xdr:row>
      <xdr:rowOff>142239</xdr:rowOff>
    </xdr:to>
    <xdr:cxnSp macro="">
      <xdr:nvCxnSpPr>
        <xdr:cNvPr id="371" name="直線コネクタ 370"/>
        <xdr:cNvCxnSpPr/>
      </xdr:nvCxnSpPr>
      <xdr:spPr>
        <a:xfrm flipV="1">
          <a:off x="3987800" y="13820139"/>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127016</xdr:rowOff>
    </xdr:from>
    <xdr:ext cx="762000" cy="259045"/>
    <xdr:sp macro="" textlink="">
      <xdr:nvSpPr>
        <xdr:cNvPr id="372" name="公債費平均値テキスト"/>
        <xdr:cNvSpPr txBox="1"/>
      </xdr:nvSpPr>
      <xdr:spPr>
        <a:xfrm>
          <a:off x="4914900" y="131572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110489</xdr:rowOff>
    </xdr:from>
    <xdr:to>
      <xdr:col>24</xdr:col>
      <xdr:colOff>76200</xdr:colOff>
      <xdr:row>78</xdr:row>
      <xdr:rowOff>40639</xdr:rowOff>
    </xdr:to>
    <xdr:sp macro="" textlink="">
      <xdr:nvSpPr>
        <xdr:cNvPr id="373" name="フローチャート: 判断 372"/>
        <xdr:cNvSpPr/>
      </xdr:nvSpPr>
      <xdr:spPr>
        <a:xfrm>
          <a:off x="47752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142239</xdr:rowOff>
    </xdr:from>
    <xdr:to>
      <xdr:col>19</xdr:col>
      <xdr:colOff>187325</xdr:colOff>
      <xdr:row>81</xdr:row>
      <xdr:rowOff>39370</xdr:rowOff>
    </xdr:to>
    <xdr:cxnSp macro="">
      <xdr:nvCxnSpPr>
        <xdr:cNvPr id="374" name="直線コネクタ 373"/>
        <xdr:cNvCxnSpPr/>
      </xdr:nvCxnSpPr>
      <xdr:spPr>
        <a:xfrm flipV="1">
          <a:off x="3098800" y="138582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140970</xdr:rowOff>
    </xdr:from>
    <xdr:to>
      <xdr:col>20</xdr:col>
      <xdr:colOff>38100</xdr:colOff>
      <xdr:row>78</xdr:row>
      <xdr:rowOff>71120</xdr:rowOff>
    </xdr:to>
    <xdr:sp macro="" textlink="">
      <xdr:nvSpPr>
        <xdr:cNvPr id="375" name="フローチャート: 判断 374"/>
        <xdr:cNvSpPr/>
      </xdr:nvSpPr>
      <xdr:spPr>
        <a:xfrm>
          <a:off x="39370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81297</xdr:rowOff>
    </xdr:from>
    <xdr:ext cx="736600" cy="259045"/>
    <xdr:sp macro="" textlink="">
      <xdr:nvSpPr>
        <xdr:cNvPr id="376" name="テキスト ボックス 375"/>
        <xdr:cNvSpPr txBox="1"/>
      </xdr:nvSpPr>
      <xdr:spPr>
        <a:xfrm>
          <a:off x="3606800" y="13111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149861</xdr:rowOff>
    </xdr:from>
    <xdr:to>
      <xdr:col>15</xdr:col>
      <xdr:colOff>98425</xdr:colOff>
      <xdr:row>81</xdr:row>
      <xdr:rowOff>39370</xdr:rowOff>
    </xdr:to>
    <xdr:cxnSp macro="">
      <xdr:nvCxnSpPr>
        <xdr:cNvPr id="377" name="直線コネクタ 376"/>
        <xdr:cNvCxnSpPr/>
      </xdr:nvCxnSpPr>
      <xdr:spPr>
        <a:xfrm>
          <a:off x="2209800" y="13865861"/>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8" name="フローチャート: 判断 377"/>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79" name="テキスト ボックス 378"/>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149861</xdr:rowOff>
    </xdr:from>
    <xdr:to>
      <xdr:col>11</xdr:col>
      <xdr:colOff>9525</xdr:colOff>
      <xdr:row>80</xdr:row>
      <xdr:rowOff>157480</xdr:rowOff>
    </xdr:to>
    <xdr:cxnSp macro="">
      <xdr:nvCxnSpPr>
        <xdr:cNvPr id="380" name="直線コネクタ 379"/>
        <xdr:cNvCxnSpPr/>
      </xdr:nvCxnSpPr>
      <xdr:spPr>
        <a:xfrm flipV="1">
          <a:off x="1320800" y="138658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148589</xdr:rowOff>
    </xdr:from>
    <xdr:to>
      <xdr:col>11</xdr:col>
      <xdr:colOff>60325</xdr:colOff>
      <xdr:row>78</xdr:row>
      <xdr:rowOff>78739</xdr:rowOff>
    </xdr:to>
    <xdr:sp macro="" textlink="">
      <xdr:nvSpPr>
        <xdr:cNvPr id="381" name="フローチャート: 判断 380"/>
        <xdr:cNvSpPr/>
      </xdr:nvSpPr>
      <xdr:spPr>
        <a:xfrm>
          <a:off x="2159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88916</xdr:rowOff>
    </xdr:from>
    <xdr:ext cx="762000" cy="259045"/>
    <xdr:sp macro="" textlink="">
      <xdr:nvSpPr>
        <xdr:cNvPr id="382" name="テキスト ボックス 381"/>
        <xdr:cNvSpPr txBox="1"/>
      </xdr:nvSpPr>
      <xdr:spPr>
        <a:xfrm>
          <a:off x="1828800" y="1311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53339</xdr:rowOff>
    </xdr:from>
    <xdr:to>
      <xdr:col>6</xdr:col>
      <xdr:colOff>171450</xdr:colOff>
      <xdr:row>78</xdr:row>
      <xdr:rowOff>154939</xdr:rowOff>
    </xdr:to>
    <xdr:sp macro="" textlink="">
      <xdr:nvSpPr>
        <xdr:cNvPr id="383" name="フローチャート: 判断 382"/>
        <xdr:cNvSpPr/>
      </xdr:nvSpPr>
      <xdr:spPr>
        <a:xfrm>
          <a:off x="1270000" y="1342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165116</xdr:rowOff>
    </xdr:from>
    <xdr:ext cx="762000" cy="259045"/>
    <xdr:sp macro="" textlink="">
      <xdr:nvSpPr>
        <xdr:cNvPr id="384" name="テキスト ボックス 383"/>
        <xdr:cNvSpPr txBox="1"/>
      </xdr:nvSpPr>
      <xdr:spPr>
        <a:xfrm>
          <a:off x="939800" y="13195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80</xdr:row>
      <xdr:rowOff>53339</xdr:rowOff>
    </xdr:from>
    <xdr:to>
      <xdr:col>24</xdr:col>
      <xdr:colOff>76200</xdr:colOff>
      <xdr:row>80</xdr:row>
      <xdr:rowOff>154939</xdr:rowOff>
    </xdr:to>
    <xdr:sp macro="" textlink="">
      <xdr:nvSpPr>
        <xdr:cNvPr id="390" name="楕円 389"/>
        <xdr:cNvSpPr/>
      </xdr:nvSpPr>
      <xdr:spPr>
        <a:xfrm>
          <a:off x="4775200" y="1376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133366</xdr:rowOff>
    </xdr:from>
    <xdr:ext cx="762000" cy="259045"/>
    <xdr:sp macro="" textlink="">
      <xdr:nvSpPr>
        <xdr:cNvPr id="391" name="公債費該当値テキスト"/>
        <xdr:cNvSpPr txBox="1"/>
      </xdr:nvSpPr>
      <xdr:spPr>
        <a:xfrm>
          <a:off x="4914900" y="13677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91439</xdr:rowOff>
    </xdr:from>
    <xdr:to>
      <xdr:col>20</xdr:col>
      <xdr:colOff>38100</xdr:colOff>
      <xdr:row>81</xdr:row>
      <xdr:rowOff>21589</xdr:rowOff>
    </xdr:to>
    <xdr:sp macro="" textlink="">
      <xdr:nvSpPr>
        <xdr:cNvPr id="392" name="楕円 391"/>
        <xdr:cNvSpPr/>
      </xdr:nvSpPr>
      <xdr:spPr>
        <a:xfrm>
          <a:off x="3937000" y="1380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81</xdr:row>
      <xdr:rowOff>6366</xdr:rowOff>
    </xdr:from>
    <xdr:ext cx="736600" cy="259045"/>
    <xdr:sp macro="" textlink="">
      <xdr:nvSpPr>
        <xdr:cNvPr id="393" name="テキスト ボックス 392"/>
        <xdr:cNvSpPr txBox="1"/>
      </xdr:nvSpPr>
      <xdr:spPr>
        <a:xfrm>
          <a:off x="3606800" y="13893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160020</xdr:rowOff>
    </xdr:from>
    <xdr:to>
      <xdr:col>15</xdr:col>
      <xdr:colOff>149225</xdr:colOff>
      <xdr:row>81</xdr:row>
      <xdr:rowOff>90170</xdr:rowOff>
    </xdr:to>
    <xdr:sp macro="" textlink="">
      <xdr:nvSpPr>
        <xdr:cNvPr id="394" name="楕円 393"/>
        <xdr:cNvSpPr/>
      </xdr:nvSpPr>
      <xdr:spPr>
        <a:xfrm>
          <a:off x="3048000" y="1387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81</xdr:row>
      <xdr:rowOff>74947</xdr:rowOff>
    </xdr:from>
    <xdr:ext cx="762000" cy="259045"/>
    <xdr:sp macro="" textlink="">
      <xdr:nvSpPr>
        <xdr:cNvPr id="395" name="テキスト ボックス 394"/>
        <xdr:cNvSpPr txBox="1"/>
      </xdr:nvSpPr>
      <xdr:spPr>
        <a:xfrm>
          <a:off x="2717800" y="1396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99061</xdr:rowOff>
    </xdr:from>
    <xdr:to>
      <xdr:col>11</xdr:col>
      <xdr:colOff>60325</xdr:colOff>
      <xdr:row>81</xdr:row>
      <xdr:rowOff>29211</xdr:rowOff>
    </xdr:to>
    <xdr:sp macro="" textlink="">
      <xdr:nvSpPr>
        <xdr:cNvPr id="396" name="楕円 395"/>
        <xdr:cNvSpPr/>
      </xdr:nvSpPr>
      <xdr:spPr>
        <a:xfrm>
          <a:off x="2159000" y="1381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81</xdr:row>
      <xdr:rowOff>13988</xdr:rowOff>
    </xdr:from>
    <xdr:ext cx="762000" cy="259045"/>
    <xdr:sp macro="" textlink="">
      <xdr:nvSpPr>
        <xdr:cNvPr id="397" name="テキスト ボックス 396"/>
        <xdr:cNvSpPr txBox="1"/>
      </xdr:nvSpPr>
      <xdr:spPr>
        <a:xfrm>
          <a:off x="1828800" y="13901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106680</xdr:rowOff>
    </xdr:from>
    <xdr:to>
      <xdr:col>6</xdr:col>
      <xdr:colOff>171450</xdr:colOff>
      <xdr:row>81</xdr:row>
      <xdr:rowOff>36830</xdr:rowOff>
    </xdr:to>
    <xdr:sp macro="" textlink="">
      <xdr:nvSpPr>
        <xdr:cNvPr id="398" name="楕円 397"/>
        <xdr:cNvSpPr/>
      </xdr:nvSpPr>
      <xdr:spPr>
        <a:xfrm>
          <a:off x="1270000" y="1382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21607</xdr:rowOff>
    </xdr:from>
    <xdr:ext cx="762000" cy="259045"/>
    <xdr:sp macro="" textlink="">
      <xdr:nvSpPr>
        <xdr:cNvPr id="399" name="テキスト ボックス 398"/>
        <xdr:cNvSpPr txBox="1"/>
      </xdr:nvSpPr>
      <xdr:spPr>
        <a:xfrm>
          <a:off x="93980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定員管理計画に基づく職員数の削減等により、類似団体平均よりも低い値で推移しているものの、</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企業会計への支出金、特別会計への繰出金が増加したことなどにより、前年度と比較し</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ポイント上昇している。</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これら他会計への支出金、繰出金は近年、全体的に上昇傾向にあることから、自主財源確保や業務内容の見直しなどにより、健全な運営を維持できるよう努めていく</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17272</xdr:rowOff>
    </xdr:from>
    <xdr:to>
      <xdr:col>82</xdr:col>
      <xdr:colOff>107950</xdr:colOff>
      <xdr:row>80</xdr:row>
      <xdr:rowOff>3556</xdr:rowOff>
    </xdr:to>
    <xdr:cxnSp macro="">
      <xdr:nvCxnSpPr>
        <xdr:cNvPr id="425" name="直線コネクタ 424"/>
        <xdr:cNvCxnSpPr/>
      </xdr:nvCxnSpPr>
      <xdr:spPr>
        <a:xfrm flipV="1">
          <a:off x="16510000" y="12704572"/>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147083</xdr:rowOff>
    </xdr:from>
    <xdr:ext cx="762000" cy="259045"/>
    <xdr:sp macro="" textlink="">
      <xdr:nvSpPr>
        <xdr:cNvPr id="426" name="公債費以外最小値テキスト"/>
        <xdr:cNvSpPr txBox="1"/>
      </xdr:nvSpPr>
      <xdr:spPr>
        <a:xfrm>
          <a:off x="16598900" y="1369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3556</xdr:rowOff>
    </xdr:from>
    <xdr:to>
      <xdr:col>82</xdr:col>
      <xdr:colOff>196850</xdr:colOff>
      <xdr:row>80</xdr:row>
      <xdr:rowOff>3556</xdr:rowOff>
    </xdr:to>
    <xdr:cxnSp macro="">
      <xdr:nvCxnSpPr>
        <xdr:cNvPr id="427" name="直線コネクタ 426"/>
        <xdr:cNvCxnSpPr/>
      </xdr:nvCxnSpPr>
      <xdr:spPr>
        <a:xfrm>
          <a:off x="16421100" y="1371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103649</xdr:rowOff>
    </xdr:from>
    <xdr:ext cx="762000" cy="259045"/>
    <xdr:sp macro="" textlink="">
      <xdr:nvSpPr>
        <xdr:cNvPr id="428" name="公債費以外最大値テキスト"/>
        <xdr:cNvSpPr txBox="1"/>
      </xdr:nvSpPr>
      <xdr:spPr>
        <a:xfrm>
          <a:off x="16598900" y="1244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17272</xdr:rowOff>
    </xdr:from>
    <xdr:to>
      <xdr:col>82</xdr:col>
      <xdr:colOff>196850</xdr:colOff>
      <xdr:row>74</xdr:row>
      <xdr:rowOff>17272</xdr:rowOff>
    </xdr:to>
    <xdr:cxnSp macro="">
      <xdr:nvCxnSpPr>
        <xdr:cNvPr id="429" name="直線コネクタ 428"/>
        <xdr:cNvCxnSpPr/>
      </xdr:nvCxnSpPr>
      <xdr:spPr>
        <a:xfrm>
          <a:off x="16421100" y="12704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49276</xdr:rowOff>
    </xdr:from>
    <xdr:to>
      <xdr:col>82</xdr:col>
      <xdr:colOff>107950</xdr:colOff>
      <xdr:row>76</xdr:row>
      <xdr:rowOff>122428</xdr:rowOff>
    </xdr:to>
    <xdr:cxnSp macro="">
      <xdr:nvCxnSpPr>
        <xdr:cNvPr id="430" name="直線コネクタ 429"/>
        <xdr:cNvCxnSpPr/>
      </xdr:nvCxnSpPr>
      <xdr:spPr>
        <a:xfrm>
          <a:off x="15671800" y="13079476"/>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36847</xdr:rowOff>
    </xdr:from>
    <xdr:ext cx="762000" cy="259045"/>
    <xdr:sp macro="" textlink="">
      <xdr:nvSpPr>
        <xdr:cNvPr id="431" name="公債費以外平均値テキスト"/>
        <xdr:cNvSpPr txBox="1"/>
      </xdr:nvSpPr>
      <xdr:spPr>
        <a:xfrm>
          <a:off x="16598900" y="13238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32" name="フローチャート: 判断 431"/>
        <xdr:cNvSpPr/>
      </xdr:nvSpPr>
      <xdr:spPr>
        <a:xfrm>
          <a:off x="16459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3556</xdr:rowOff>
    </xdr:from>
    <xdr:to>
      <xdr:col>78</xdr:col>
      <xdr:colOff>69850</xdr:colOff>
      <xdr:row>76</xdr:row>
      <xdr:rowOff>49276</xdr:rowOff>
    </xdr:to>
    <xdr:cxnSp macro="">
      <xdr:nvCxnSpPr>
        <xdr:cNvPr id="433" name="直線コネクタ 432"/>
        <xdr:cNvCxnSpPr/>
      </xdr:nvCxnSpPr>
      <xdr:spPr>
        <a:xfrm>
          <a:off x="14782800" y="130337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46482</xdr:rowOff>
    </xdr:from>
    <xdr:to>
      <xdr:col>78</xdr:col>
      <xdr:colOff>120650</xdr:colOff>
      <xdr:row>77</xdr:row>
      <xdr:rowOff>148082</xdr:rowOff>
    </xdr:to>
    <xdr:sp macro="" textlink="">
      <xdr:nvSpPr>
        <xdr:cNvPr id="434" name="フローチャート: 判断 433"/>
        <xdr:cNvSpPr/>
      </xdr:nvSpPr>
      <xdr:spPr>
        <a:xfrm>
          <a:off x="15621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132859</xdr:rowOff>
    </xdr:from>
    <xdr:ext cx="736600" cy="259045"/>
    <xdr:sp macro="" textlink="">
      <xdr:nvSpPr>
        <xdr:cNvPr id="435" name="テキスト ボックス 434"/>
        <xdr:cNvSpPr txBox="1"/>
      </xdr:nvSpPr>
      <xdr:spPr>
        <a:xfrm>
          <a:off x="15290800" y="13334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51562</xdr:rowOff>
    </xdr:from>
    <xdr:to>
      <xdr:col>73</xdr:col>
      <xdr:colOff>180975</xdr:colOff>
      <xdr:row>76</xdr:row>
      <xdr:rowOff>3556</xdr:rowOff>
    </xdr:to>
    <xdr:cxnSp macro="">
      <xdr:nvCxnSpPr>
        <xdr:cNvPr id="436" name="直線コネクタ 435"/>
        <xdr:cNvCxnSpPr/>
      </xdr:nvCxnSpPr>
      <xdr:spPr>
        <a:xfrm>
          <a:off x="13893800" y="12910312"/>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14478</xdr:rowOff>
    </xdr:from>
    <xdr:to>
      <xdr:col>74</xdr:col>
      <xdr:colOff>31750</xdr:colOff>
      <xdr:row>77</xdr:row>
      <xdr:rowOff>116078</xdr:rowOff>
    </xdr:to>
    <xdr:sp macro="" textlink="">
      <xdr:nvSpPr>
        <xdr:cNvPr id="437" name="フローチャート: 判断 436"/>
        <xdr:cNvSpPr/>
      </xdr:nvSpPr>
      <xdr:spPr>
        <a:xfrm>
          <a:off x="14732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100855</xdr:rowOff>
    </xdr:from>
    <xdr:ext cx="762000" cy="259045"/>
    <xdr:sp macro="" textlink="">
      <xdr:nvSpPr>
        <xdr:cNvPr id="438" name="テキスト ボックス 437"/>
        <xdr:cNvSpPr txBox="1"/>
      </xdr:nvSpPr>
      <xdr:spPr>
        <a:xfrm>
          <a:off x="144018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51562</xdr:rowOff>
    </xdr:from>
    <xdr:to>
      <xdr:col>69</xdr:col>
      <xdr:colOff>92075</xdr:colOff>
      <xdr:row>75</xdr:row>
      <xdr:rowOff>101854</xdr:rowOff>
    </xdr:to>
    <xdr:cxnSp macro="">
      <xdr:nvCxnSpPr>
        <xdr:cNvPr id="439" name="直線コネクタ 438"/>
        <xdr:cNvCxnSpPr/>
      </xdr:nvCxnSpPr>
      <xdr:spPr>
        <a:xfrm flipV="1">
          <a:off x="13004800" y="1291031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89915</xdr:rowOff>
    </xdr:from>
    <xdr:to>
      <xdr:col>69</xdr:col>
      <xdr:colOff>142875</xdr:colOff>
      <xdr:row>77</xdr:row>
      <xdr:rowOff>20065</xdr:rowOff>
    </xdr:to>
    <xdr:sp macro="" textlink="">
      <xdr:nvSpPr>
        <xdr:cNvPr id="440" name="フローチャート: 判断 439"/>
        <xdr:cNvSpPr/>
      </xdr:nvSpPr>
      <xdr:spPr>
        <a:xfrm>
          <a:off x="13843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4842</xdr:rowOff>
    </xdr:from>
    <xdr:ext cx="762000" cy="259045"/>
    <xdr:sp macro="" textlink="">
      <xdr:nvSpPr>
        <xdr:cNvPr id="441" name="テキスト ボックス 440"/>
        <xdr:cNvSpPr txBox="1"/>
      </xdr:nvSpPr>
      <xdr:spPr>
        <a:xfrm>
          <a:off x="13512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85344</xdr:rowOff>
    </xdr:from>
    <xdr:to>
      <xdr:col>65</xdr:col>
      <xdr:colOff>53975</xdr:colOff>
      <xdr:row>77</xdr:row>
      <xdr:rowOff>15494</xdr:rowOff>
    </xdr:to>
    <xdr:sp macro="" textlink="">
      <xdr:nvSpPr>
        <xdr:cNvPr id="442" name="フローチャート: 判断 441"/>
        <xdr:cNvSpPr/>
      </xdr:nvSpPr>
      <xdr:spPr>
        <a:xfrm>
          <a:off x="12954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271</xdr:rowOff>
    </xdr:from>
    <xdr:ext cx="762000" cy="259045"/>
    <xdr:sp macro="" textlink="">
      <xdr:nvSpPr>
        <xdr:cNvPr id="443" name="テキスト ボックス 442"/>
        <xdr:cNvSpPr txBox="1"/>
      </xdr:nvSpPr>
      <xdr:spPr>
        <a:xfrm>
          <a:off x="12623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71628</xdr:rowOff>
    </xdr:from>
    <xdr:to>
      <xdr:col>82</xdr:col>
      <xdr:colOff>158750</xdr:colOff>
      <xdr:row>77</xdr:row>
      <xdr:rowOff>1778</xdr:rowOff>
    </xdr:to>
    <xdr:sp macro="" textlink="">
      <xdr:nvSpPr>
        <xdr:cNvPr id="449" name="楕円 448"/>
        <xdr:cNvSpPr/>
      </xdr:nvSpPr>
      <xdr:spPr>
        <a:xfrm>
          <a:off x="164592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88155</xdr:rowOff>
    </xdr:from>
    <xdr:ext cx="762000" cy="259045"/>
    <xdr:sp macro="" textlink="">
      <xdr:nvSpPr>
        <xdr:cNvPr id="450" name="公債費以外該当値テキスト"/>
        <xdr:cNvSpPr txBox="1"/>
      </xdr:nvSpPr>
      <xdr:spPr>
        <a:xfrm>
          <a:off x="16598900" y="1294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169926</xdr:rowOff>
    </xdr:from>
    <xdr:to>
      <xdr:col>78</xdr:col>
      <xdr:colOff>120650</xdr:colOff>
      <xdr:row>76</xdr:row>
      <xdr:rowOff>100076</xdr:rowOff>
    </xdr:to>
    <xdr:sp macro="" textlink="">
      <xdr:nvSpPr>
        <xdr:cNvPr id="451" name="楕円 450"/>
        <xdr:cNvSpPr/>
      </xdr:nvSpPr>
      <xdr:spPr>
        <a:xfrm>
          <a:off x="15621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110253</xdr:rowOff>
    </xdr:from>
    <xdr:ext cx="736600" cy="259045"/>
    <xdr:sp macro="" textlink="">
      <xdr:nvSpPr>
        <xdr:cNvPr id="452" name="テキスト ボックス 451"/>
        <xdr:cNvSpPr txBox="1"/>
      </xdr:nvSpPr>
      <xdr:spPr>
        <a:xfrm>
          <a:off x="15290800" y="12797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124206</xdr:rowOff>
    </xdr:from>
    <xdr:to>
      <xdr:col>74</xdr:col>
      <xdr:colOff>31750</xdr:colOff>
      <xdr:row>76</xdr:row>
      <xdr:rowOff>54356</xdr:rowOff>
    </xdr:to>
    <xdr:sp macro="" textlink="">
      <xdr:nvSpPr>
        <xdr:cNvPr id="453" name="楕円 452"/>
        <xdr:cNvSpPr/>
      </xdr:nvSpPr>
      <xdr:spPr>
        <a:xfrm>
          <a:off x="14732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64533</xdr:rowOff>
    </xdr:from>
    <xdr:ext cx="762000" cy="259045"/>
    <xdr:sp macro="" textlink="">
      <xdr:nvSpPr>
        <xdr:cNvPr id="454" name="テキスト ボックス 453"/>
        <xdr:cNvSpPr txBox="1"/>
      </xdr:nvSpPr>
      <xdr:spPr>
        <a:xfrm>
          <a:off x="14401800" y="127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762</xdr:rowOff>
    </xdr:from>
    <xdr:to>
      <xdr:col>69</xdr:col>
      <xdr:colOff>142875</xdr:colOff>
      <xdr:row>75</xdr:row>
      <xdr:rowOff>102362</xdr:rowOff>
    </xdr:to>
    <xdr:sp macro="" textlink="">
      <xdr:nvSpPr>
        <xdr:cNvPr id="455" name="楕円 454"/>
        <xdr:cNvSpPr/>
      </xdr:nvSpPr>
      <xdr:spPr>
        <a:xfrm>
          <a:off x="13843000" y="1285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112539</xdr:rowOff>
    </xdr:from>
    <xdr:ext cx="762000" cy="259045"/>
    <xdr:sp macro="" textlink="">
      <xdr:nvSpPr>
        <xdr:cNvPr id="456" name="テキスト ボックス 455"/>
        <xdr:cNvSpPr txBox="1"/>
      </xdr:nvSpPr>
      <xdr:spPr>
        <a:xfrm>
          <a:off x="13512800" y="1262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51054</xdr:rowOff>
    </xdr:from>
    <xdr:to>
      <xdr:col>65</xdr:col>
      <xdr:colOff>53975</xdr:colOff>
      <xdr:row>75</xdr:row>
      <xdr:rowOff>152654</xdr:rowOff>
    </xdr:to>
    <xdr:sp macro="" textlink="">
      <xdr:nvSpPr>
        <xdr:cNvPr id="457" name="楕円 456"/>
        <xdr:cNvSpPr/>
      </xdr:nvSpPr>
      <xdr:spPr>
        <a:xfrm>
          <a:off x="12954000" y="12909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162831</xdr:rowOff>
    </xdr:from>
    <xdr:ext cx="762000" cy="259045"/>
    <xdr:sp macro="" textlink="">
      <xdr:nvSpPr>
        <xdr:cNvPr id="458" name="テキスト ボックス 457"/>
        <xdr:cNvSpPr txBox="1"/>
      </xdr:nvSpPr>
      <xdr:spPr>
        <a:xfrm>
          <a:off x="12623800" y="12678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青森県青森市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35499</xdr:rowOff>
    </xdr:from>
    <xdr:to>
      <xdr:col>29</xdr:col>
      <xdr:colOff>127000</xdr:colOff>
      <xdr:row>20</xdr:row>
      <xdr:rowOff>38791</xdr:rowOff>
    </xdr:to>
    <xdr:cxnSp macro="">
      <xdr:nvCxnSpPr>
        <xdr:cNvPr id="43" name="直線コネクタ 42"/>
        <xdr:cNvCxnSpPr/>
      </xdr:nvCxnSpPr>
      <xdr:spPr bwMode="auto">
        <a:xfrm flipV="1">
          <a:off x="5651500" y="2140524"/>
          <a:ext cx="0" cy="13748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10868</xdr:rowOff>
    </xdr:from>
    <xdr:ext cx="762000" cy="259045"/>
    <xdr:sp macro="" textlink="">
      <xdr:nvSpPr>
        <xdr:cNvPr id="44" name="人口1人当たり決算額の推移最小値テキスト130"/>
        <xdr:cNvSpPr txBox="1"/>
      </xdr:nvSpPr>
      <xdr:spPr>
        <a:xfrm>
          <a:off x="5740400" y="3487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38791</xdr:rowOff>
    </xdr:from>
    <xdr:to>
      <xdr:col>30</xdr:col>
      <xdr:colOff>25400</xdr:colOff>
      <xdr:row>20</xdr:row>
      <xdr:rowOff>38791</xdr:rowOff>
    </xdr:to>
    <xdr:cxnSp macro="">
      <xdr:nvCxnSpPr>
        <xdr:cNvPr id="45" name="直線コネクタ 44"/>
        <xdr:cNvCxnSpPr/>
      </xdr:nvCxnSpPr>
      <xdr:spPr bwMode="auto">
        <a:xfrm>
          <a:off x="5562600" y="35154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121876</xdr:rowOff>
    </xdr:from>
    <xdr:ext cx="762000" cy="259045"/>
    <xdr:sp macro="" textlink="">
      <xdr:nvSpPr>
        <xdr:cNvPr id="46" name="人口1人当たり決算額の推移最大値テキスト130"/>
        <xdr:cNvSpPr txBox="1"/>
      </xdr:nvSpPr>
      <xdr:spPr>
        <a:xfrm>
          <a:off x="5740400" y="188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35499</xdr:rowOff>
    </xdr:from>
    <xdr:to>
      <xdr:col>30</xdr:col>
      <xdr:colOff>25400</xdr:colOff>
      <xdr:row>12</xdr:row>
      <xdr:rowOff>35499</xdr:rowOff>
    </xdr:to>
    <xdr:cxnSp macro="">
      <xdr:nvCxnSpPr>
        <xdr:cNvPr id="47" name="直線コネクタ 46"/>
        <xdr:cNvCxnSpPr/>
      </xdr:nvCxnSpPr>
      <xdr:spPr bwMode="auto">
        <a:xfrm>
          <a:off x="5562600" y="21405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72121</xdr:rowOff>
    </xdr:from>
    <xdr:to>
      <xdr:col>29</xdr:col>
      <xdr:colOff>127000</xdr:colOff>
      <xdr:row>18</xdr:row>
      <xdr:rowOff>98455</xdr:rowOff>
    </xdr:to>
    <xdr:cxnSp macro="">
      <xdr:nvCxnSpPr>
        <xdr:cNvPr id="48" name="直線コネクタ 47"/>
        <xdr:cNvCxnSpPr/>
      </xdr:nvCxnSpPr>
      <xdr:spPr bwMode="auto">
        <a:xfrm flipV="1">
          <a:off x="5003800" y="3205846"/>
          <a:ext cx="647700" cy="263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124030</xdr:rowOff>
    </xdr:from>
    <xdr:ext cx="762000" cy="259045"/>
    <xdr:sp macro="" textlink="">
      <xdr:nvSpPr>
        <xdr:cNvPr id="49" name="人口1人当たり決算額の推移平均値テキスト130"/>
        <xdr:cNvSpPr txBox="1"/>
      </xdr:nvSpPr>
      <xdr:spPr>
        <a:xfrm>
          <a:off x="5740400" y="2743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107503</xdr:rowOff>
    </xdr:from>
    <xdr:to>
      <xdr:col>29</xdr:col>
      <xdr:colOff>177800</xdr:colOff>
      <xdr:row>17</xdr:row>
      <xdr:rowOff>37653</xdr:rowOff>
    </xdr:to>
    <xdr:sp macro="" textlink="">
      <xdr:nvSpPr>
        <xdr:cNvPr id="50" name="フローチャート: 判断 49"/>
        <xdr:cNvSpPr/>
      </xdr:nvSpPr>
      <xdr:spPr bwMode="auto">
        <a:xfrm>
          <a:off x="5600700" y="28983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91872</xdr:rowOff>
    </xdr:from>
    <xdr:to>
      <xdr:col>26</xdr:col>
      <xdr:colOff>50800</xdr:colOff>
      <xdr:row>18</xdr:row>
      <xdr:rowOff>98455</xdr:rowOff>
    </xdr:to>
    <xdr:cxnSp macro="">
      <xdr:nvCxnSpPr>
        <xdr:cNvPr id="51" name="直線コネクタ 50"/>
        <xdr:cNvCxnSpPr/>
      </xdr:nvCxnSpPr>
      <xdr:spPr bwMode="auto">
        <a:xfrm>
          <a:off x="4305300" y="3225597"/>
          <a:ext cx="698500" cy="65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126797</xdr:rowOff>
    </xdr:from>
    <xdr:to>
      <xdr:col>26</xdr:col>
      <xdr:colOff>101600</xdr:colOff>
      <xdr:row>17</xdr:row>
      <xdr:rowOff>56947</xdr:rowOff>
    </xdr:to>
    <xdr:sp macro="" textlink="">
      <xdr:nvSpPr>
        <xdr:cNvPr id="52" name="フローチャート: 判断 51"/>
        <xdr:cNvSpPr/>
      </xdr:nvSpPr>
      <xdr:spPr bwMode="auto">
        <a:xfrm>
          <a:off x="4953000" y="2917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67124</xdr:rowOff>
    </xdr:from>
    <xdr:ext cx="736600" cy="259045"/>
    <xdr:sp macro="" textlink="">
      <xdr:nvSpPr>
        <xdr:cNvPr id="53" name="テキスト ボックス 52"/>
        <xdr:cNvSpPr txBox="1"/>
      </xdr:nvSpPr>
      <xdr:spPr>
        <a:xfrm>
          <a:off x="4622800" y="2686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91872</xdr:rowOff>
    </xdr:from>
    <xdr:to>
      <xdr:col>22</xdr:col>
      <xdr:colOff>114300</xdr:colOff>
      <xdr:row>18</xdr:row>
      <xdr:rowOff>108377</xdr:rowOff>
    </xdr:to>
    <xdr:cxnSp macro="">
      <xdr:nvCxnSpPr>
        <xdr:cNvPr id="54" name="直線コネクタ 53"/>
        <xdr:cNvCxnSpPr/>
      </xdr:nvCxnSpPr>
      <xdr:spPr bwMode="auto">
        <a:xfrm flipV="1">
          <a:off x="3606800" y="3225597"/>
          <a:ext cx="698500" cy="165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148788</xdr:rowOff>
    </xdr:from>
    <xdr:to>
      <xdr:col>22</xdr:col>
      <xdr:colOff>165100</xdr:colOff>
      <xdr:row>17</xdr:row>
      <xdr:rowOff>78938</xdr:rowOff>
    </xdr:to>
    <xdr:sp macro="" textlink="">
      <xdr:nvSpPr>
        <xdr:cNvPr id="55" name="フローチャート: 判断 54"/>
        <xdr:cNvSpPr/>
      </xdr:nvSpPr>
      <xdr:spPr bwMode="auto">
        <a:xfrm>
          <a:off x="4254500" y="29396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89115</xdr:rowOff>
    </xdr:from>
    <xdr:ext cx="762000" cy="259045"/>
    <xdr:sp macro="" textlink="">
      <xdr:nvSpPr>
        <xdr:cNvPr id="56" name="テキスト ボックス 55"/>
        <xdr:cNvSpPr txBox="1"/>
      </xdr:nvSpPr>
      <xdr:spPr>
        <a:xfrm>
          <a:off x="3924300" y="2708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108377</xdr:rowOff>
    </xdr:from>
    <xdr:to>
      <xdr:col>18</xdr:col>
      <xdr:colOff>177800</xdr:colOff>
      <xdr:row>18</xdr:row>
      <xdr:rowOff>122138</xdr:rowOff>
    </xdr:to>
    <xdr:cxnSp macro="">
      <xdr:nvCxnSpPr>
        <xdr:cNvPr id="57" name="直線コネクタ 56"/>
        <xdr:cNvCxnSpPr/>
      </xdr:nvCxnSpPr>
      <xdr:spPr bwMode="auto">
        <a:xfrm flipV="1">
          <a:off x="2908300" y="3242102"/>
          <a:ext cx="698500" cy="137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145999</xdr:rowOff>
    </xdr:from>
    <xdr:to>
      <xdr:col>19</xdr:col>
      <xdr:colOff>38100</xdr:colOff>
      <xdr:row>17</xdr:row>
      <xdr:rowOff>76149</xdr:rowOff>
    </xdr:to>
    <xdr:sp macro="" textlink="">
      <xdr:nvSpPr>
        <xdr:cNvPr id="58" name="フローチャート: 判断 57"/>
        <xdr:cNvSpPr/>
      </xdr:nvSpPr>
      <xdr:spPr bwMode="auto">
        <a:xfrm>
          <a:off x="3556000" y="29368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86326</xdr:rowOff>
    </xdr:from>
    <xdr:ext cx="762000" cy="259045"/>
    <xdr:sp macro="" textlink="">
      <xdr:nvSpPr>
        <xdr:cNvPr id="59" name="テキスト ボックス 58"/>
        <xdr:cNvSpPr txBox="1"/>
      </xdr:nvSpPr>
      <xdr:spPr>
        <a:xfrm>
          <a:off x="3225800" y="2705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162916</xdr:rowOff>
    </xdr:from>
    <xdr:to>
      <xdr:col>15</xdr:col>
      <xdr:colOff>101600</xdr:colOff>
      <xdr:row>17</xdr:row>
      <xdr:rowOff>93066</xdr:rowOff>
    </xdr:to>
    <xdr:sp macro="" textlink="">
      <xdr:nvSpPr>
        <xdr:cNvPr id="60" name="フローチャート: 判断 59"/>
        <xdr:cNvSpPr/>
      </xdr:nvSpPr>
      <xdr:spPr bwMode="auto">
        <a:xfrm>
          <a:off x="2857500" y="2953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103243</xdr:rowOff>
    </xdr:from>
    <xdr:ext cx="762000" cy="259045"/>
    <xdr:sp macro="" textlink="">
      <xdr:nvSpPr>
        <xdr:cNvPr id="61" name="テキスト ボックス 60"/>
        <xdr:cNvSpPr txBox="1"/>
      </xdr:nvSpPr>
      <xdr:spPr>
        <a:xfrm>
          <a:off x="2527300" y="2722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21321</xdr:rowOff>
    </xdr:from>
    <xdr:to>
      <xdr:col>29</xdr:col>
      <xdr:colOff>177800</xdr:colOff>
      <xdr:row>18</xdr:row>
      <xdr:rowOff>122921</xdr:rowOff>
    </xdr:to>
    <xdr:sp macro="" textlink="">
      <xdr:nvSpPr>
        <xdr:cNvPr id="67" name="楕円 66"/>
        <xdr:cNvSpPr/>
      </xdr:nvSpPr>
      <xdr:spPr bwMode="auto">
        <a:xfrm>
          <a:off x="5600700" y="31550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164848</xdr:rowOff>
    </xdr:from>
    <xdr:ext cx="762000" cy="259045"/>
    <xdr:sp macro="" textlink="">
      <xdr:nvSpPr>
        <xdr:cNvPr id="68" name="人口1人当たり決算額の推移該当値テキスト130"/>
        <xdr:cNvSpPr txBox="1"/>
      </xdr:nvSpPr>
      <xdr:spPr>
        <a:xfrm>
          <a:off x="5740400" y="3127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47655</xdr:rowOff>
    </xdr:from>
    <xdr:to>
      <xdr:col>26</xdr:col>
      <xdr:colOff>101600</xdr:colOff>
      <xdr:row>18</xdr:row>
      <xdr:rowOff>149255</xdr:rowOff>
    </xdr:to>
    <xdr:sp macro="" textlink="">
      <xdr:nvSpPr>
        <xdr:cNvPr id="69" name="楕円 68"/>
        <xdr:cNvSpPr/>
      </xdr:nvSpPr>
      <xdr:spPr bwMode="auto">
        <a:xfrm>
          <a:off x="4953000" y="31813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134033</xdr:rowOff>
    </xdr:from>
    <xdr:ext cx="736600" cy="259045"/>
    <xdr:sp macro="" textlink="">
      <xdr:nvSpPr>
        <xdr:cNvPr id="70" name="テキスト ボックス 69"/>
        <xdr:cNvSpPr txBox="1"/>
      </xdr:nvSpPr>
      <xdr:spPr>
        <a:xfrm>
          <a:off x="4622800" y="32677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41072</xdr:rowOff>
    </xdr:from>
    <xdr:to>
      <xdr:col>22</xdr:col>
      <xdr:colOff>165100</xdr:colOff>
      <xdr:row>18</xdr:row>
      <xdr:rowOff>142672</xdr:rowOff>
    </xdr:to>
    <xdr:sp macro="" textlink="">
      <xdr:nvSpPr>
        <xdr:cNvPr id="71" name="楕円 70"/>
        <xdr:cNvSpPr/>
      </xdr:nvSpPr>
      <xdr:spPr bwMode="auto">
        <a:xfrm>
          <a:off x="4254500" y="31747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127449</xdr:rowOff>
    </xdr:from>
    <xdr:ext cx="762000" cy="259045"/>
    <xdr:sp macro="" textlink="">
      <xdr:nvSpPr>
        <xdr:cNvPr id="72" name="テキスト ボックス 71"/>
        <xdr:cNvSpPr txBox="1"/>
      </xdr:nvSpPr>
      <xdr:spPr>
        <a:xfrm>
          <a:off x="3924300" y="3261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57577</xdr:rowOff>
    </xdr:from>
    <xdr:to>
      <xdr:col>19</xdr:col>
      <xdr:colOff>38100</xdr:colOff>
      <xdr:row>18</xdr:row>
      <xdr:rowOff>159177</xdr:rowOff>
    </xdr:to>
    <xdr:sp macro="" textlink="">
      <xdr:nvSpPr>
        <xdr:cNvPr id="73" name="楕円 72"/>
        <xdr:cNvSpPr/>
      </xdr:nvSpPr>
      <xdr:spPr bwMode="auto">
        <a:xfrm>
          <a:off x="3556000" y="31913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143954</xdr:rowOff>
    </xdr:from>
    <xdr:ext cx="762000" cy="259045"/>
    <xdr:sp macro="" textlink="">
      <xdr:nvSpPr>
        <xdr:cNvPr id="74" name="テキスト ボックス 73"/>
        <xdr:cNvSpPr txBox="1"/>
      </xdr:nvSpPr>
      <xdr:spPr>
        <a:xfrm>
          <a:off x="3225800" y="3277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71338</xdr:rowOff>
    </xdr:from>
    <xdr:to>
      <xdr:col>15</xdr:col>
      <xdr:colOff>101600</xdr:colOff>
      <xdr:row>19</xdr:row>
      <xdr:rowOff>1488</xdr:rowOff>
    </xdr:to>
    <xdr:sp macro="" textlink="">
      <xdr:nvSpPr>
        <xdr:cNvPr id="75" name="楕円 74"/>
        <xdr:cNvSpPr/>
      </xdr:nvSpPr>
      <xdr:spPr bwMode="auto">
        <a:xfrm>
          <a:off x="2857500" y="32050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157715</xdr:rowOff>
    </xdr:from>
    <xdr:ext cx="762000" cy="259045"/>
    <xdr:sp macro="" textlink="">
      <xdr:nvSpPr>
        <xdr:cNvPr id="76" name="テキスト ボックス 75"/>
        <xdr:cNvSpPr txBox="1"/>
      </xdr:nvSpPr>
      <xdr:spPr>
        <a:xfrm>
          <a:off x="2527300" y="3291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3" name="テキスト ボックス 92"/>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185522</xdr:rowOff>
    </xdr:from>
    <xdr:to>
      <xdr:col>29</xdr:col>
      <xdr:colOff>127000</xdr:colOff>
      <xdr:row>38</xdr:row>
      <xdr:rowOff>114793</xdr:rowOff>
    </xdr:to>
    <xdr:cxnSp macro="">
      <xdr:nvCxnSpPr>
        <xdr:cNvPr id="103" name="直線コネクタ 102"/>
        <xdr:cNvCxnSpPr/>
      </xdr:nvCxnSpPr>
      <xdr:spPr bwMode="auto">
        <a:xfrm flipV="1">
          <a:off x="5651500" y="6110072"/>
          <a:ext cx="0" cy="14723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86870</xdr:rowOff>
    </xdr:from>
    <xdr:ext cx="762000" cy="259045"/>
    <xdr:sp macro="" textlink="">
      <xdr:nvSpPr>
        <xdr:cNvPr id="104" name="人口1人当たり決算額の推移最小値テキスト445"/>
        <xdr:cNvSpPr txBox="1"/>
      </xdr:nvSpPr>
      <xdr:spPr>
        <a:xfrm>
          <a:off x="5740400" y="7554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114793</xdr:rowOff>
    </xdr:from>
    <xdr:to>
      <xdr:col>30</xdr:col>
      <xdr:colOff>25400</xdr:colOff>
      <xdr:row>38</xdr:row>
      <xdr:rowOff>114793</xdr:rowOff>
    </xdr:to>
    <xdr:cxnSp macro="">
      <xdr:nvCxnSpPr>
        <xdr:cNvPr id="105" name="直線コネクタ 104"/>
        <xdr:cNvCxnSpPr/>
      </xdr:nvCxnSpPr>
      <xdr:spPr bwMode="auto">
        <a:xfrm>
          <a:off x="5562600" y="75823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100449</xdr:rowOff>
    </xdr:from>
    <xdr:ext cx="762000" cy="259045"/>
    <xdr:sp macro="" textlink="">
      <xdr:nvSpPr>
        <xdr:cNvPr id="106" name="人口1人当たり決算額の推移最大値テキスト445"/>
        <xdr:cNvSpPr txBox="1"/>
      </xdr:nvSpPr>
      <xdr:spPr>
        <a:xfrm>
          <a:off x="5740400" y="5853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185522</xdr:rowOff>
    </xdr:from>
    <xdr:to>
      <xdr:col>30</xdr:col>
      <xdr:colOff>25400</xdr:colOff>
      <xdr:row>33</xdr:row>
      <xdr:rowOff>185522</xdr:rowOff>
    </xdr:to>
    <xdr:cxnSp macro="">
      <xdr:nvCxnSpPr>
        <xdr:cNvPr id="107" name="直線コネクタ 106"/>
        <xdr:cNvCxnSpPr/>
      </xdr:nvCxnSpPr>
      <xdr:spPr bwMode="auto">
        <a:xfrm>
          <a:off x="5562600" y="61100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33</xdr:row>
      <xdr:rowOff>164033</xdr:rowOff>
    </xdr:from>
    <xdr:to>
      <xdr:col>29</xdr:col>
      <xdr:colOff>127000</xdr:colOff>
      <xdr:row>33</xdr:row>
      <xdr:rowOff>185522</xdr:rowOff>
    </xdr:to>
    <xdr:cxnSp macro="">
      <xdr:nvCxnSpPr>
        <xdr:cNvPr id="108" name="直線コネクタ 107"/>
        <xdr:cNvCxnSpPr/>
      </xdr:nvCxnSpPr>
      <xdr:spPr bwMode="auto">
        <a:xfrm>
          <a:off x="5003800" y="6088583"/>
          <a:ext cx="647700" cy="214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309612</xdr:rowOff>
    </xdr:from>
    <xdr:ext cx="762000" cy="259045"/>
    <xdr:sp macro="" textlink="">
      <xdr:nvSpPr>
        <xdr:cNvPr id="109" name="人口1人当たり決算額の推移平均値テキスト445"/>
        <xdr:cNvSpPr txBox="1"/>
      </xdr:nvSpPr>
      <xdr:spPr>
        <a:xfrm>
          <a:off x="5740400" y="69199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337535</xdr:rowOff>
    </xdr:from>
    <xdr:to>
      <xdr:col>29</xdr:col>
      <xdr:colOff>177800</xdr:colOff>
      <xdr:row>36</xdr:row>
      <xdr:rowOff>96235</xdr:rowOff>
    </xdr:to>
    <xdr:sp macro="" textlink="">
      <xdr:nvSpPr>
        <xdr:cNvPr id="110" name="フローチャート: 判断 109"/>
        <xdr:cNvSpPr/>
      </xdr:nvSpPr>
      <xdr:spPr bwMode="auto">
        <a:xfrm>
          <a:off x="5600700" y="69478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33</xdr:row>
      <xdr:rowOff>164033</xdr:rowOff>
    </xdr:from>
    <xdr:to>
      <xdr:col>26</xdr:col>
      <xdr:colOff>50800</xdr:colOff>
      <xdr:row>33</xdr:row>
      <xdr:rowOff>196631</xdr:rowOff>
    </xdr:to>
    <xdr:cxnSp macro="">
      <xdr:nvCxnSpPr>
        <xdr:cNvPr id="111" name="直線コネクタ 110"/>
        <xdr:cNvCxnSpPr/>
      </xdr:nvCxnSpPr>
      <xdr:spPr bwMode="auto">
        <a:xfrm flipV="1">
          <a:off x="4305300" y="6088583"/>
          <a:ext cx="698500" cy="325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331501</xdr:rowOff>
    </xdr:from>
    <xdr:to>
      <xdr:col>26</xdr:col>
      <xdr:colOff>101600</xdr:colOff>
      <xdr:row>36</xdr:row>
      <xdr:rowOff>90201</xdr:rowOff>
    </xdr:to>
    <xdr:sp macro="" textlink="">
      <xdr:nvSpPr>
        <xdr:cNvPr id="112" name="フローチャート: 判断 111"/>
        <xdr:cNvSpPr/>
      </xdr:nvSpPr>
      <xdr:spPr bwMode="auto">
        <a:xfrm>
          <a:off x="4953000" y="6941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74978</xdr:rowOff>
    </xdr:from>
    <xdr:ext cx="736600" cy="259045"/>
    <xdr:sp macro="" textlink="">
      <xdr:nvSpPr>
        <xdr:cNvPr id="113" name="テキスト ボックス 112"/>
        <xdr:cNvSpPr txBox="1"/>
      </xdr:nvSpPr>
      <xdr:spPr>
        <a:xfrm>
          <a:off x="4622800" y="7028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33</xdr:row>
      <xdr:rowOff>196631</xdr:rowOff>
    </xdr:from>
    <xdr:to>
      <xdr:col>22</xdr:col>
      <xdr:colOff>114300</xdr:colOff>
      <xdr:row>33</xdr:row>
      <xdr:rowOff>208747</xdr:rowOff>
    </xdr:to>
    <xdr:cxnSp macro="">
      <xdr:nvCxnSpPr>
        <xdr:cNvPr id="114" name="直線コネクタ 113"/>
        <xdr:cNvCxnSpPr/>
      </xdr:nvCxnSpPr>
      <xdr:spPr bwMode="auto">
        <a:xfrm flipV="1">
          <a:off x="3606800" y="6121181"/>
          <a:ext cx="698500" cy="121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294147</xdr:rowOff>
    </xdr:from>
    <xdr:to>
      <xdr:col>22</xdr:col>
      <xdr:colOff>165100</xdr:colOff>
      <xdr:row>36</xdr:row>
      <xdr:rowOff>52847</xdr:rowOff>
    </xdr:to>
    <xdr:sp macro="" textlink="">
      <xdr:nvSpPr>
        <xdr:cNvPr id="115" name="フローチャート: 判断 114"/>
        <xdr:cNvSpPr/>
      </xdr:nvSpPr>
      <xdr:spPr bwMode="auto">
        <a:xfrm>
          <a:off x="4254500" y="6904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37624</xdr:rowOff>
    </xdr:from>
    <xdr:ext cx="762000" cy="259045"/>
    <xdr:sp macro="" textlink="">
      <xdr:nvSpPr>
        <xdr:cNvPr id="116" name="テキスト ボックス 115"/>
        <xdr:cNvSpPr txBox="1"/>
      </xdr:nvSpPr>
      <xdr:spPr>
        <a:xfrm>
          <a:off x="3924300" y="6990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208747</xdr:rowOff>
    </xdr:from>
    <xdr:to>
      <xdr:col>18</xdr:col>
      <xdr:colOff>177800</xdr:colOff>
      <xdr:row>33</xdr:row>
      <xdr:rowOff>328397</xdr:rowOff>
    </xdr:to>
    <xdr:cxnSp macro="">
      <xdr:nvCxnSpPr>
        <xdr:cNvPr id="117" name="直線コネクタ 116"/>
        <xdr:cNvCxnSpPr/>
      </xdr:nvCxnSpPr>
      <xdr:spPr bwMode="auto">
        <a:xfrm flipV="1">
          <a:off x="2908300" y="6133297"/>
          <a:ext cx="698500" cy="1196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271790</xdr:rowOff>
    </xdr:from>
    <xdr:to>
      <xdr:col>19</xdr:col>
      <xdr:colOff>38100</xdr:colOff>
      <xdr:row>36</xdr:row>
      <xdr:rowOff>30490</xdr:rowOff>
    </xdr:to>
    <xdr:sp macro="" textlink="">
      <xdr:nvSpPr>
        <xdr:cNvPr id="118" name="フローチャート: 判断 117"/>
        <xdr:cNvSpPr/>
      </xdr:nvSpPr>
      <xdr:spPr bwMode="auto">
        <a:xfrm>
          <a:off x="3556000" y="68821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15267</xdr:rowOff>
    </xdr:from>
    <xdr:ext cx="762000" cy="259045"/>
    <xdr:sp macro="" textlink="">
      <xdr:nvSpPr>
        <xdr:cNvPr id="119" name="テキスト ボックス 118"/>
        <xdr:cNvSpPr txBox="1"/>
      </xdr:nvSpPr>
      <xdr:spPr>
        <a:xfrm>
          <a:off x="3225800" y="696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267401</xdr:rowOff>
    </xdr:from>
    <xdr:to>
      <xdr:col>15</xdr:col>
      <xdr:colOff>101600</xdr:colOff>
      <xdr:row>36</xdr:row>
      <xdr:rowOff>26101</xdr:rowOff>
    </xdr:to>
    <xdr:sp macro="" textlink="">
      <xdr:nvSpPr>
        <xdr:cNvPr id="120" name="フローチャート: 判断 119"/>
        <xdr:cNvSpPr/>
      </xdr:nvSpPr>
      <xdr:spPr bwMode="auto">
        <a:xfrm>
          <a:off x="2857500" y="68777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10878</xdr:rowOff>
    </xdr:from>
    <xdr:ext cx="762000" cy="259045"/>
    <xdr:sp macro="" textlink="">
      <xdr:nvSpPr>
        <xdr:cNvPr id="121" name="テキスト ボックス 120"/>
        <xdr:cNvSpPr txBox="1"/>
      </xdr:nvSpPr>
      <xdr:spPr>
        <a:xfrm>
          <a:off x="2527300" y="6964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33</xdr:row>
      <xdr:rowOff>134722</xdr:rowOff>
    </xdr:from>
    <xdr:to>
      <xdr:col>29</xdr:col>
      <xdr:colOff>177800</xdr:colOff>
      <xdr:row>33</xdr:row>
      <xdr:rowOff>236322</xdr:rowOff>
    </xdr:to>
    <xdr:sp macro="" textlink="">
      <xdr:nvSpPr>
        <xdr:cNvPr id="127" name="楕円 126"/>
        <xdr:cNvSpPr/>
      </xdr:nvSpPr>
      <xdr:spPr bwMode="auto">
        <a:xfrm>
          <a:off x="5600700" y="60592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81399</xdr:rowOff>
    </xdr:from>
    <xdr:ext cx="762000" cy="259045"/>
    <xdr:sp macro="" textlink="">
      <xdr:nvSpPr>
        <xdr:cNvPr id="128" name="人口1人当たり決算額の推移該当値テキスト445"/>
        <xdr:cNvSpPr txBox="1"/>
      </xdr:nvSpPr>
      <xdr:spPr>
        <a:xfrm>
          <a:off x="5740400" y="600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33</xdr:row>
      <xdr:rowOff>113233</xdr:rowOff>
    </xdr:from>
    <xdr:to>
      <xdr:col>26</xdr:col>
      <xdr:colOff>101600</xdr:colOff>
      <xdr:row>33</xdr:row>
      <xdr:rowOff>214833</xdr:rowOff>
    </xdr:to>
    <xdr:sp macro="" textlink="">
      <xdr:nvSpPr>
        <xdr:cNvPr id="129" name="楕円 128"/>
        <xdr:cNvSpPr/>
      </xdr:nvSpPr>
      <xdr:spPr bwMode="auto">
        <a:xfrm>
          <a:off x="4953000" y="60377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32</xdr:row>
      <xdr:rowOff>53560</xdr:rowOff>
    </xdr:from>
    <xdr:ext cx="736600" cy="259045"/>
    <xdr:sp macro="" textlink="">
      <xdr:nvSpPr>
        <xdr:cNvPr id="130" name="テキスト ボックス 129"/>
        <xdr:cNvSpPr txBox="1"/>
      </xdr:nvSpPr>
      <xdr:spPr>
        <a:xfrm>
          <a:off x="4622800" y="5806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33</xdr:row>
      <xdr:rowOff>145831</xdr:rowOff>
    </xdr:from>
    <xdr:to>
      <xdr:col>22</xdr:col>
      <xdr:colOff>165100</xdr:colOff>
      <xdr:row>33</xdr:row>
      <xdr:rowOff>247431</xdr:rowOff>
    </xdr:to>
    <xdr:sp macro="" textlink="">
      <xdr:nvSpPr>
        <xdr:cNvPr id="131" name="楕円 130"/>
        <xdr:cNvSpPr/>
      </xdr:nvSpPr>
      <xdr:spPr bwMode="auto">
        <a:xfrm>
          <a:off x="4254500" y="60703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32</xdr:row>
      <xdr:rowOff>86158</xdr:rowOff>
    </xdr:from>
    <xdr:ext cx="762000" cy="259045"/>
    <xdr:sp macro="" textlink="">
      <xdr:nvSpPr>
        <xdr:cNvPr id="132" name="テキスト ボックス 131"/>
        <xdr:cNvSpPr txBox="1"/>
      </xdr:nvSpPr>
      <xdr:spPr>
        <a:xfrm>
          <a:off x="3924300" y="5839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33</xdr:row>
      <xdr:rowOff>157947</xdr:rowOff>
    </xdr:from>
    <xdr:to>
      <xdr:col>19</xdr:col>
      <xdr:colOff>38100</xdr:colOff>
      <xdr:row>33</xdr:row>
      <xdr:rowOff>259547</xdr:rowOff>
    </xdr:to>
    <xdr:sp macro="" textlink="">
      <xdr:nvSpPr>
        <xdr:cNvPr id="133" name="楕円 132"/>
        <xdr:cNvSpPr/>
      </xdr:nvSpPr>
      <xdr:spPr bwMode="auto">
        <a:xfrm>
          <a:off x="3556000" y="60824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32</xdr:row>
      <xdr:rowOff>98274</xdr:rowOff>
    </xdr:from>
    <xdr:ext cx="762000" cy="259045"/>
    <xdr:sp macro="" textlink="">
      <xdr:nvSpPr>
        <xdr:cNvPr id="134" name="テキスト ボックス 133"/>
        <xdr:cNvSpPr txBox="1"/>
      </xdr:nvSpPr>
      <xdr:spPr>
        <a:xfrm>
          <a:off x="3225800" y="5851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277597</xdr:rowOff>
    </xdr:from>
    <xdr:to>
      <xdr:col>15</xdr:col>
      <xdr:colOff>101600</xdr:colOff>
      <xdr:row>34</xdr:row>
      <xdr:rowOff>36297</xdr:rowOff>
    </xdr:to>
    <xdr:sp macro="" textlink="">
      <xdr:nvSpPr>
        <xdr:cNvPr id="135" name="楕円 134"/>
        <xdr:cNvSpPr/>
      </xdr:nvSpPr>
      <xdr:spPr bwMode="auto">
        <a:xfrm>
          <a:off x="2857500" y="62021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46474</xdr:rowOff>
    </xdr:from>
    <xdr:ext cx="762000" cy="259045"/>
    <xdr:sp macro="" textlink="">
      <xdr:nvSpPr>
        <xdr:cNvPr id="136" name="テキスト ボックス 135"/>
        <xdr:cNvSpPr txBox="1"/>
      </xdr:nvSpPr>
      <xdr:spPr>
        <a:xfrm>
          <a:off x="2527300" y="5971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青森県青森市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284,531
283,530
824.61
119,224,658
117,700,566
1,225,069
66,644,875
139,381,587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15.2
97.5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27457</xdr:rowOff>
    </xdr:from>
    <xdr:to>
      <xdr:col>24</xdr:col>
      <xdr:colOff>62865</xdr:colOff>
      <xdr:row>39</xdr:row>
      <xdr:rowOff>10351</xdr:rowOff>
    </xdr:to>
    <xdr:cxnSp macro="">
      <xdr:nvCxnSpPr>
        <xdr:cNvPr id="56" name="直線コネクタ 55"/>
        <xdr:cNvCxnSpPr/>
      </xdr:nvCxnSpPr>
      <xdr:spPr>
        <a:xfrm flipV="1">
          <a:off x="4633595" y="5170957"/>
          <a:ext cx="1270" cy="1525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14178</xdr:rowOff>
    </xdr:from>
    <xdr:ext cx="534377" cy="259045"/>
    <xdr:sp macro="" textlink="">
      <xdr:nvSpPr>
        <xdr:cNvPr id="57" name="人件費最小値テキスト"/>
        <xdr:cNvSpPr txBox="1"/>
      </xdr:nvSpPr>
      <xdr:spPr>
        <a:xfrm>
          <a:off x="4686300" y="670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10351</xdr:rowOff>
    </xdr:from>
    <xdr:to>
      <xdr:col>24</xdr:col>
      <xdr:colOff>152400</xdr:colOff>
      <xdr:row>39</xdr:row>
      <xdr:rowOff>10351</xdr:rowOff>
    </xdr:to>
    <xdr:cxnSp macro="">
      <xdr:nvCxnSpPr>
        <xdr:cNvPr id="58" name="直線コネクタ 57"/>
        <xdr:cNvCxnSpPr/>
      </xdr:nvCxnSpPr>
      <xdr:spPr>
        <a:xfrm>
          <a:off x="4546600" y="6696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145584</xdr:rowOff>
    </xdr:from>
    <xdr:ext cx="534377" cy="259045"/>
    <xdr:sp macro="" textlink="">
      <xdr:nvSpPr>
        <xdr:cNvPr id="59" name="人件費最大値テキスト"/>
        <xdr:cNvSpPr txBox="1"/>
      </xdr:nvSpPr>
      <xdr:spPr>
        <a:xfrm>
          <a:off x="4686300" y="4946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27457</xdr:rowOff>
    </xdr:from>
    <xdr:to>
      <xdr:col>24</xdr:col>
      <xdr:colOff>152400</xdr:colOff>
      <xdr:row>30</xdr:row>
      <xdr:rowOff>27457</xdr:rowOff>
    </xdr:to>
    <xdr:cxnSp macro="">
      <xdr:nvCxnSpPr>
        <xdr:cNvPr id="60" name="直線コネクタ 59"/>
        <xdr:cNvCxnSpPr/>
      </xdr:nvCxnSpPr>
      <xdr:spPr>
        <a:xfrm>
          <a:off x="4546600" y="517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39</xdr:row>
      <xdr:rowOff>10351</xdr:rowOff>
    </xdr:from>
    <xdr:to>
      <xdr:col>24</xdr:col>
      <xdr:colOff>63500</xdr:colOff>
      <xdr:row>39</xdr:row>
      <xdr:rowOff>47193</xdr:rowOff>
    </xdr:to>
    <xdr:cxnSp macro="">
      <xdr:nvCxnSpPr>
        <xdr:cNvPr id="61" name="直線コネクタ 60"/>
        <xdr:cNvCxnSpPr/>
      </xdr:nvCxnSpPr>
      <xdr:spPr>
        <a:xfrm flipV="1">
          <a:off x="3797300" y="6696901"/>
          <a:ext cx="838200" cy="36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19461</xdr:rowOff>
    </xdr:from>
    <xdr:ext cx="534377" cy="259045"/>
    <xdr:sp macro="" textlink="">
      <xdr:nvSpPr>
        <xdr:cNvPr id="62" name="人件費平均値テキスト"/>
        <xdr:cNvSpPr txBox="1"/>
      </xdr:nvSpPr>
      <xdr:spPr>
        <a:xfrm>
          <a:off x="4686300" y="58487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168034</xdr:rowOff>
    </xdr:from>
    <xdr:to>
      <xdr:col>24</xdr:col>
      <xdr:colOff>114300</xdr:colOff>
      <xdr:row>35</xdr:row>
      <xdr:rowOff>98184</xdr:rowOff>
    </xdr:to>
    <xdr:sp macro="" textlink="">
      <xdr:nvSpPr>
        <xdr:cNvPr id="63" name="フローチャート: 判断 62"/>
        <xdr:cNvSpPr/>
      </xdr:nvSpPr>
      <xdr:spPr>
        <a:xfrm>
          <a:off x="4584700" y="5997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23038</xdr:rowOff>
    </xdr:from>
    <xdr:to>
      <xdr:col>19</xdr:col>
      <xdr:colOff>177800</xdr:colOff>
      <xdr:row>39</xdr:row>
      <xdr:rowOff>47193</xdr:rowOff>
    </xdr:to>
    <xdr:cxnSp macro="">
      <xdr:nvCxnSpPr>
        <xdr:cNvPr id="64" name="直線コネクタ 63"/>
        <xdr:cNvCxnSpPr/>
      </xdr:nvCxnSpPr>
      <xdr:spPr>
        <a:xfrm>
          <a:off x="2908300" y="6709588"/>
          <a:ext cx="889000" cy="24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1270</xdr:rowOff>
    </xdr:from>
    <xdr:to>
      <xdr:col>20</xdr:col>
      <xdr:colOff>38100</xdr:colOff>
      <xdr:row>35</xdr:row>
      <xdr:rowOff>102870</xdr:rowOff>
    </xdr:to>
    <xdr:sp macro="" textlink="">
      <xdr:nvSpPr>
        <xdr:cNvPr id="65" name="フローチャート: 判断 64"/>
        <xdr:cNvSpPr/>
      </xdr:nvSpPr>
      <xdr:spPr>
        <a:xfrm>
          <a:off x="3746500" y="600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119397</xdr:rowOff>
    </xdr:from>
    <xdr:ext cx="534377" cy="259045"/>
    <xdr:sp macro="" textlink="">
      <xdr:nvSpPr>
        <xdr:cNvPr id="66" name="テキスト ボックス 65"/>
        <xdr:cNvSpPr txBox="1"/>
      </xdr:nvSpPr>
      <xdr:spPr>
        <a:xfrm>
          <a:off x="3530111" y="5777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9207</xdr:rowOff>
    </xdr:from>
    <xdr:to>
      <xdr:col>15</xdr:col>
      <xdr:colOff>50800</xdr:colOff>
      <xdr:row>39</xdr:row>
      <xdr:rowOff>23038</xdr:rowOff>
    </xdr:to>
    <xdr:cxnSp macro="">
      <xdr:nvCxnSpPr>
        <xdr:cNvPr id="67" name="直線コネクタ 66"/>
        <xdr:cNvCxnSpPr/>
      </xdr:nvCxnSpPr>
      <xdr:spPr>
        <a:xfrm>
          <a:off x="2019300" y="6695757"/>
          <a:ext cx="889000" cy="1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8661</xdr:rowOff>
    </xdr:from>
    <xdr:to>
      <xdr:col>15</xdr:col>
      <xdr:colOff>101600</xdr:colOff>
      <xdr:row>35</xdr:row>
      <xdr:rowOff>110261</xdr:rowOff>
    </xdr:to>
    <xdr:sp macro="" textlink="">
      <xdr:nvSpPr>
        <xdr:cNvPr id="68" name="フローチャート: 判断 67"/>
        <xdr:cNvSpPr/>
      </xdr:nvSpPr>
      <xdr:spPr>
        <a:xfrm>
          <a:off x="2857500" y="6009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126788</xdr:rowOff>
    </xdr:from>
    <xdr:ext cx="534377" cy="259045"/>
    <xdr:sp macro="" textlink="">
      <xdr:nvSpPr>
        <xdr:cNvPr id="69" name="テキスト ボックス 68"/>
        <xdr:cNvSpPr txBox="1"/>
      </xdr:nvSpPr>
      <xdr:spPr>
        <a:xfrm>
          <a:off x="2641111" y="578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93332</xdr:rowOff>
    </xdr:from>
    <xdr:to>
      <xdr:col>10</xdr:col>
      <xdr:colOff>114300</xdr:colOff>
      <xdr:row>39</xdr:row>
      <xdr:rowOff>9207</xdr:rowOff>
    </xdr:to>
    <xdr:cxnSp macro="">
      <xdr:nvCxnSpPr>
        <xdr:cNvPr id="70" name="直線コネクタ 69"/>
        <xdr:cNvCxnSpPr/>
      </xdr:nvCxnSpPr>
      <xdr:spPr>
        <a:xfrm>
          <a:off x="1130300" y="6608432"/>
          <a:ext cx="889000" cy="87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167234</xdr:rowOff>
    </xdr:from>
    <xdr:to>
      <xdr:col>10</xdr:col>
      <xdr:colOff>165100</xdr:colOff>
      <xdr:row>35</xdr:row>
      <xdr:rowOff>97384</xdr:rowOff>
    </xdr:to>
    <xdr:sp macro="" textlink="">
      <xdr:nvSpPr>
        <xdr:cNvPr id="71" name="フローチャート: 判断 70"/>
        <xdr:cNvSpPr/>
      </xdr:nvSpPr>
      <xdr:spPr>
        <a:xfrm>
          <a:off x="1968500" y="599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113911</xdr:rowOff>
    </xdr:from>
    <xdr:ext cx="534377" cy="259045"/>
    <xdr:sp macro="" textlink="">
      <xdr:nvSpPr>
        <xdr:cNvPr id="72" name="テキスト ボックス 71"/>
        <xdr:cNvSpPr txBox="1"/>
      </xdr:nvSpPr>
      <xdr:spPr>
        <a:xfrm>
          <a:off x="1752111" y="5771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5613</xdr:rowOff>
    </xdr:from>
    <xdr:to>
      <xdr:col>6</xdr:col>
      <xdr:colOff>38100</xdr:colOff>
      <xdr:row>35</xdr:row>
      <xdr:rowOff>107213</xdr:rowOff>
    </xdr:to>
    <xdr:sp macro="" textlink="">
      <xdr:nvSpPr>
        <xdr:cNvPr id="73" name="フローチャート: 判断 72"/>
        <xdr:cNvSpPr/>
      </xdr:nvSpPr>
      <xdr:spPr>
        <a:xfrm>
          <a:off x="1079500" y="600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123740</xdr:rowOff>
    </xdr:from>
    <xdr:ext cx="534377" cy="259045"/>
    <xdr:sp macro="" textlink="">
      <xdr:nvSpPr>
        <xdr:cNvPr id="74" name="テキスト ボックス 73"/>
        <xdr:cNvSpPr txBox="1"/>
      </xdr:nvSpPr>
      <xdr:spPr>
        <a:xfrm>
          <a:off x="863111" y="5781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131001</xdr:rowOff>
    </xdr:from>
    <xdr:to>
      <xdr:col>24</xdr:col>
      <xdr:colOff>114300</xdr:colOff>
      <xdr:row>39</xdr:row>
      <xdr:rowOff>61151</xdr:rowOff>
    </xdr:to>
    <xdr:sp macro="" textlink="">
      <xdr:nvSpPr>
        <xdr:cNvPr id="80" name="楕円 79"/>
        <xdr:cNvSpPr/>
      </xdr:nvSpPr>
      <xdr:spPr>
        <a:xfrm>
          <a:off x="4584700" y="6646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45928</xdr:rowOff>
    </xdr:from>
    <xdr:ext cx="534377" cy="259045"/>
    <xdr:sp macro="" textlink="">
      <xdr:nvSpPr>
        <xdr:cNvPr id="81" name="人件費該当値テキスト"/>
        <xdr:cNvSpPr txBox="1"/>
      </xdr:nvSpPr>
      <xdr:spPr>
        <a:xfrm>
          <a:off x="4686300" y="6561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167843</xdr:rowOff>
    </xdr:from>
    <xdr:to>
      <xdr:col>20</xdr:col>
      <xdr:colOff>38100</xdr:colOff>
      <xdr:row>39</xdr:row>
      <xdr:rowOff>97993</xdr:rowOff>
    </xdr:to>
    <xdr:sp macro="" textlink="">
      <xdr:nvSpPr>
        <xdr:cNvPr id="82" name="楕円 81"/>
        <xdr:cNvSpPr/>
      </xdr:nvSpPr>
      <xdr:spPr>
        <a:xfrm>
          <a:off x="3746500" y="668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89120</xdr:rowOff>
    </xdr:from>
    <xdr:ext cx="534377" cy="259045"/>
    <xdr:sp macro="" textlink="">
      <xdr:nvSpPr>
        <xdr:cNvPr id="83" name="テキスト ボックス 82"/>
        <xdr:cNvSpPr txBox="1"/>
      </xdr:nvSpPr>
      <xdr:spPr>
        <a:xfrm>
          <a:off x="3530111" y="6775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143688</xdr:rowOff>
    </xdr:from>
    <xdr:to>
      <xdr:col>15</xdr:col>
      <xdr:colOff>101600</xdr:colOff>
      <xdr:row>39</xdr:row>
      <xdr:rowOff>73838</xdr:rowOff>
    </xdr:to>
    <xdr:sp macro="" textlink="">
      <xdr:nvSpPr>
        <xdr:cNvPr id="84" name="楕円 83"/>
        <xdr:cNvSpPr/>
      </xdr:nvSpPr>
      <xdr:spPr>
        <a:xfrm>
          <a:off x="2857500" y="665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64965</xdr:rowOff>
    </xdr:from>
    <xdr:ext cx="534377" cy="259045"/>
    <xdr:sp macro="" textlink="">
      <xdr:nvSpPr>
        <xdr:cNvPr id="85" name="テキスト ボックス 84"/>
        <xdr:cNvSpPr txBox="1"/>
      </xdr:nvSpPr>
      <xdr:spPr>
        <a:xfrm>
          <a:off x="2641111" y="6751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129857</xdr:rowOff>
    </xdr:from>
    <xdr:to>
      <xdr:col>10</xdr:col>
      <xdr:colOff>165100</xdr:colOff>
      <xdr:row>39</xdr:row>
      <xdr:rowOff>60007</xdr:rowOff>
    </xdr:to>
    <xdr:sp macro="" textlink="">
      <xdr:nvSpPr>
        <xdr:cNvPr id="86" name="楕円 85"/>
        <xdr:cNvSpPr/>
      </xdr:nvSpPr>
      <xdr:spPr>
        <a:xfrm>
          <a:off x="1968500" y="664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51134</xdr:rowOff>
    </xdr:from>
    <xdr:ext cx="534377" cy="259045"/>
    <xdr:sp macro="" textlink="">
      <xdr:nvSpPr>
        <xdr:cNvPr id="87" name="テキスト ボックス 86"/>
        <xdr:cNvSpPr txBox="1"/>
      </xdr:nvSpPr>
      <xdr:spPr>
        <a:xfrm>
          <a:off x="1752111" y="6737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42532</xdr:rowOff>
    </xdr:from>
    <xdr:to>
      <xdr:col>6</xdr:col>
      <xdr:colOff>38100</xdr:colOff>
      <xdr:row>38</xdr:row>
      <xdr:rowOff>144132</xdr:rowOff>
    </xdr:to>
    <xdr:sp macro="" textlink="">
      <xdr:nvSpPr>
        <xdr:cNvPr id="88" name="楕円 87"/>
        <xdr:cNvSpPr/>
      </xdr:nvSpPr>
      <xdr:spPr>
        <a:xfrm>
          <a:off x="1079500" y="6557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135259</xdr:rowOff>
    </xdr:from>
    <xdr:ext cx="534377" cy="259045"/>
    <xdr:sp macro="" textlink="">
      <xdr:nvSpPr>
        <xdr:cNvPr id="89" name="テキスト ボックス 88"/>
        <xdr:cNvSpPr txBox="1"/>
      </xdr:nvSpPr>
      <xdr:spPr>
        <a:xfrm>
          <a:off x="863111" y="6650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94259</xdr:rowOff>
    </xdr:from>
    <xdr:to>
      <xdr:col>24</xdr:col>
      <xdr:colOff>62865</xdr:colOff>
      <xdr:row>58</xdr:row>
      <xdr:rowOff>152616</xdr:rowOff>
    </xdr:to>
    <xdr:cxnSp macro="">
      <xdr:nvCxnSpPr>
        <xdr:cNvPr id="114" name="直線コネクタ 113"/>
        <xdr:cNvCxnSpPr/>
      </xdr:nvCxnSpPr>
      <xdr:spPr>
        <a:xfrm flipV="1">
          <a:off x="4633595" y="8666759"/>
          <a:ext cx="1270" cy="142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156443</xdr:rowOff>
    </xdr:from>
    <xdr:ext cx="534377" cy="259045"/>
    <xdr:sp macro="" textlink="">
      <xdr:nvSpPr>
        <xdr:cNvPr id="115" name="物件費最小値テキスト"/>
        <xdr:cNvSpPr txBox="1"/>
      </xdr:nvSpPr>
      <xdr:spPr>
        <a:xfrm>
          <a:off x="4686300" y="10100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152616</xdr:rowOff>
    </xdr:from>
    <xdr:to>
      <xdr:col>24</xdr:col>
      <xdr:colOff>152400</xdr:colOff>
      <xdr:row>58</xdr:row>
      <xdr:rowOff>152616</xdr:rowOff>
    </xdr:to>
    <xdr:cxnSp macro="">
      <xdr:nvCxnSpPr>
        <xdr:cNvPr id="116" name="直線コネクタ 115"/>
        <xdr:cNvCxnSpPr/>
      </xdr:nvCxnSpPr>
      <xdr:spPr>
        <a:xfrm>
          <a:off x="4546600" y="10096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40936</xdr:rowOff>
    </xdr:from>
    <xdr:ext cx="599010" cy="259045"/>
    <xdr:sp macro="" textlink="">
      <xdr:nvSpPr>
        <xdr:cNvPr id="117" name="物件費最大値テキスト"/>
        <xdr:cNvSpPr txBox="1"/>
      </xdr:nvSpPr>
      <xdr:spPr>
        <a:xfrm>
          <a:off x="4686300" y="8441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94259</xdr:rowOff>
    </xdr:from>
    <xdr:to>
      <xdr:col>24</xdr:col>
      <xdr:colOff>152400</xdr:colOff>
      <xdr:row>50</xdr:row>
      <xdr:rowOff>94259</xdr:rowOff>
    </xdr:to>
    <xdr:cxnSp macro="">
      <xdr:nvCxnSpPr>
        <xdr:cNvPr id="118" name="直線コネクタ 117"/>
        <xdr:cNvCxnSpPr/>
      </xdr:nvCxnSpPr>
      <xdr:spPr>
        <a:xfrm>
          <a:off x="4546600" y="8666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137198</xdr:rowOff>
    </xdr:from>
    <xdr:to>
      <xdr:col>24</xdr:col>
      <xdr:colOff>63500</xdr:colOff>
      <xdr:row>58</xdr:row>
      <xdr:rowOff>1677</xdr:rowOff>
    </xdr:to>
    <xdr:cxnSp macro="">
      <xdr:nvCxnSpPr>
        <xdr:cNvPr id="119" name="直線コネクタ 118"/>
        <xdr:cNvCxnSpPr/>
      </xdr:nvCxnSpPr>
      <xdr:spPr>
        <a:xfrm flipV="1">
          <a:off x="3797300" y="9909848"/>
          <a:ext cx="838200" cy="35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67924</xdr:rowOff>
    </xdr:from>
    <xdr:ext cx="534377" cy="259045"/>
    <xdr:sp macro="" textlink="">
      <xdr:nvSpPr>
        <xdr:cNvPr id="120" name="物件費平均値テキスト"/>
        <xdr:cNvSpPr txBox="1"/>
      </xdr:nvSpPr>
      <xdr:spPr>
        <a:xfrm>
          <a:off x="4686300" y="98405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89497</xdr:rowOff>
    </xdr:from>
    <xdr:to>
      <xdr:col>24</xdr:col>
      <xdr:colOff>114300</xdr:colOff>
      <xdr:row>58</xdr:row>
      <xdr:rowOff>19647</xdr:rowOff>
    </xdr:to>
    <xdr:sp macro="" textlink="">
      <xdr:nvSpPr>
        <xdr:cNvPr id="121" name="フローチャート: 判断 120"/>
        <xdr:cNvSpPr/>
      </xdr:nvSpPr>
      <xdr:spPr>
        <a:xfrm>
          <a:off x="4584700" y="9862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1677</xdr:rowOff>
    </xdr:from>
    <xdr:to>
      <xdr:col>19</xdr:col>
      <xdr:colOff>177800</xdr:colOff>
      <xdr:row>58</xdr:row>
      <xdr:rowOff>4445</xdr:rowOff>
    </xdr:to>
    <xdr:cxnSp macro="">
      <xdr:nvCxnSpPr>
        <xdr:cNvPr id="122" name="直線コネクタ 121"/>
        <xdr:cNvCxnSpPr/>
      </xdr:nvCxnSpPr>
      <xdr:spPr>
        <a:xfrm flipV="1">
          <a:off x="2908300" y="9945777"/>
          <a:ext cx="889000" cy="2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118681</xdr:rowOff>
    </xdr:from>
    <xdr:to>
      <xdr:col>20</xdr:col>
      <xdr:colOff>38100</xdr:colOff>
      <xdr:row>58</xdr:row>
      <xdr:rowOff>48831</xdr:rowOff>
    </xdr:to>
    <xdr:sp macro="" textlink="">
      <xdr:nvSpPr>
        <xdr:cNvPr id="123" name="フローチャート: 判断 122"/>
        <xdr:cNvSpPr/>
      </xdr:nvSpPr>
      <xdr:spPr>
        <a:xfrm>
          <a:off x="3746500" y="989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65358</xdr:rowOff>
    </xdr:from>
    <xdr:ext cx="534377" cy="259045"/>
    <xdr:sp macro="" textlink="">
      <xdr:nvSpPr>
        <xdr:cNvPr id="124" name="テキスト ボックス 123"/>
        <xdr:cNvSpPr txBox="1"/>
      </xdr:nvSpPr>
      <xdr:spPr>
        <a:xfrm>
          <a:off x="3530111" y="966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4445</xdr:rowOff>
    </xdr:from>
    <xdr:to>
      <xdr:col>15</xdr:col>
      <xdr:colOff>50800</xdr:colOff>
      <xdr:row>58</xdr:row>
      <xdr:rowOff>8471</xdr:rowOff>
    </xdr:to>
    <xdr:cxnSp macro="">
      <xdr:nvCxnSpPr>
        <xdr:cNvPr id="125" name="直線コネクタ 124"/>
        <xdr:cNvCxnSpPr/>
      </xdr:nvCxnSpPr>
      <xdr:spPr>
        <a:xfrm flipV="1">
          <a:off x="2019300" y="9948545"/>
          <a:ext cx="889000" cy="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104077</xdr:rowOff>
    </xdr:from>
    <xdr:to>
      <xdr:col>15</xdr:col>
      <xdr:colOff>101600</xdr:colOff>
      <xdr:row>58</xdr:row>
      <xdr:rowOff>34227</xdr:rowOff>
    </xdr:to>
    <xdr:sp macro="" textlink="">
      <xdr:nvSpPr>
        <xdr:cNvPr id="126" name="フローチャート: 判断 125"/>
        <xdr:cNvSpPr/>
      </xdr:nvSpPr>
      <xdr:spPr>
        <a:xfrm>
          <a:off x="2857500" y="9876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50754</xdr:rowOff>
    </xdr:from>
    <xdr:ext cx="534377" cy="259045"/>
    <xdr:sp macro="" textlink="">
      <xdr:nvSpPr>
        <xdr:cNvPr id="127" name="テキスト ボックス 126"/>
        <xdr:cNvSpPr txBox="1"/>
      </xdr:nvSpPr>
      <xdr:spPr>
        <a:xfrm>
          <a:off x="2641111" y="9651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8471</xdr:rowOff>
    </xdr:from>
    <xdr:to>
      <xdr:col>10</xdr:col>
      <xdr:colOff>114300</xdr:colOff>
      <xdr:row>58</xdr:row>
      <xdr:rowOff>21120</xdr:rowOff>
    </xdr:to>
    <xdr:cxnSp macro="">
      <xdr:nvCxnSpPr>
        <xdr:cNvPr id="128" name="直線コネクタ 127"/>
        <xdr:cNvCxnSpPr/>
      </xdr:nvCxnSpPr>
      <xdr:spPr>
        <a:xfrm flipV="1">
          <a:off x="1130300" y="9952571"/>
          <a:ext cx="889000" cy="12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113500</xdr:rowOff>
    </xdr:from>
    <xdr:to>
      <xdr:col>10</xdr:col>
      <xdr:colOff>165100</xdr:colOff>
      <xdr:row>58</xdr:row>
      <xdr:rowOff>43650</xdr:rowOff>
    </xdr:to>
    <xdr:sp macro="" textlink="">
      <xdr:nvSpPr>
        <xdr:cNvPr id="129" name="フローチャート: 判断 128"/>
        <xdr:cNvSpPr/>
      </xdr:nvSpPr>
      <xdr:spPr>
        <a:xfrm>
          <a:off x="1968500" y="988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60177</xdr:rowOff>
    </xdr:from>
    <xdr:ext cx="534377" cy="259045"/>
    <xdr:sp macro="" textlink="">
      <xdr:nvSpPr>
        <xdr:cNvPr id="130" name="テキスト ボックス 129"/>
        <xdr:cNvSpPr txBox="1"/>
      </xdr:nvSpPr>
      <xdr:spPr>
        <a:xfrm>
          <a:off x="1752111" y="9661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115583</xdr:rowOff>
    </xdr:from>
    <xdr:to>
      <xdr:col>6</xdr:col>
      <xdr:colOff>38100</xdr:colOff>
      <xdr:row>58</xdr:row>
      <xdr:rowOff>45733</xdr:rowOff>
    </xdr:to>
    <xdr:sp macro="" textlink="">
      <xdr:nvSpPr>
        <xdr:cNvPr id="131" name="フローチャート: 判断 130"/>
        <xdr:cNvSpPr/>
      </xdr:nvSpPr>
      <xdr:spPr>
        <a:xfrm>
          <a:off x="1079500" y="988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62260</xdr:rowOff>
    </xdr:from>
    <xdr:ext cx="534377" cy="259045"/>
    <xdr:sp macro="" textlink="">
      <xdr:nvSpPr>
        <xdr:cNvPr id="132" name="テキスト ボックス 131"/>
        <xdr:cNvSpPr txBox="1"/>
      </xdr:nvSpPr>
      <xdr:spPr>
        <a:xfrm>
          <a:off x="863111" y="9663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86398</xdr:rowOff>
    </xdr:from>
    <xdr:to>
      <xdr:col>24</xdr:col>
      <xdr:colOff>114300</xdr:colOff>
      <xdr:row>58</xdr:row>
      <xdr:rowOff>16548</xdr:rowOff>
    </xdr:to>
    <xdr:sp macro="" textlink="">
      <xdr:nvSpPr>
        <xdr:cNvPr id="138" name="楕円 137"/>
        <xdr:cNvSpPr/>
      </xdr:nvSpPr>
      <xdr:spPr>
        <a:xfrm>
          <a:off x="4584700" y="985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109275</xdr:rowOff>
    </xdr:from>
    <xdr:ext cx="534377" cy="259045"/>
    <xdr:sp macro="" textlink="">
      <xdr:nvSpPr>
        <xdr:cNvPr id="139" name="物件費該当値テキスト"/>
        <xdr:cNvSpPr txBox="1"/>
      </xdr:nvSpPr>
      <xdr:spPr>
        <a:xfrm>
          <a:off x="4686300" y="9710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122327</xdr:rowOff>
    </xdr:from>
    <xdr:to>
      <xdr:col>20</xdr:col>
      <xdr:colOff>38100</xdr:colOff>
      <xdr:row>58</xdr:row>
      <xdr:rowOff>52477</xdr:rowOff>
    </xdr:to>
    <xdr:sp macro="" textlink="">
      <xdr:nvSpPr>
        <xdr:cNvPr id="140" name="楕円 139"/>
        <xdr:cNvSpPr/>
      </xdr:nvSpPr>
      <xdr:spPr>
        <a:xfrm>
          <a:off x="3746500" y="9894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43604</xdr:rowOff>
    </xdr:from>
    <xdr:ext cx="534377" cy="259045"/>
    <xdr:sp macro="" textlink="">
      <xdr:nvSpPr>
        <xdr:cNvPr id="141" name="テキスト ボックス 140"/>
        <xdr:cNvSpPr txBox="1"/>
      </xdr:nvSpPr>
      <xdr:spPr>
        <a:xfrm>
          <a:off x="3530111" y="9987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125095</xdr:rowOff>
    </xdr:from>
    <xdr:to>
      <xdr:col>15</xdr:col>
      <xdr:colOff>101600</xdr:colOff>
      <xdr:row>58</xdr:row>
      <xdr:rowOff>55245</xdr:rowOff>
    </xdr:to>
    <xdr:sp macro="" textlink="">
      <xdr:nvSpPr>
        <xdr:cNvPr id="142" name="楕円 141"/>
        <xdr:cNvSpPr/>
      </xdr:nvSpPr>
      <xdr:spPr>
        <a:xfrm>
          <a:off x="2857500" y="989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46372</xdr:rowOff>
    </xdr:from>
    <xdr:ext cx="534377" cy="259045"/>
    <xdr:sp macro="" textlink="">
      <xdr:nvSpPr>
        <xdr:cNvPr id="143" name="テキスト ボックス 142"/>
        <xdr:cNvSpPr txBox="1"/>
      </xdr:nvSpPr>
      <xdr:spPr>
        <a:xfrm>
          <a:off x="2641111" y="999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129121</xdr:rowOff>
    </xdr:from>
    <xdr:to>
      <xdr:col>10</xdr:col>
      <xdr:colOff>165100</xdr:colOff>
      <xdr:row>58</xdr:row>
      <xdr:rowOff>59271</xdr:rowOff>
    </xdr:to>
    <xdr:sp macro="" textlink="">
      <xdr:nvSpPr>
        <xdr:cNvPr id="144" name="楕円 143"/>
        <xdr:cNvSpPr/>
      </xdr:nvSpPr>
      <xdr:spPr>
        <a:xfrm>
          <a:off x="1968500" y="9901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50398</xdr:rowOff>
    </xdr:from>
    <xdr:ext cx="534377" cy="259045"/>
    <xdr:sp macro="" textlink="">
      <xdr:nvSpPr>
        <xdr:cNvPr id="145" name="テキスト ボックス 144"/>
        <xdr:cNvSpPr txBox="1"/>
      </xdr:nvSpPr>
      <xdr:spPr>
        <a:xfrm>
          <a:off x="1752111" y="9994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141770</xdr:rowOff>
    </xdr:from>
    <xdr:to>
      <xdr:col>6</xdr:col>
      <xdr:colOff>38100</xdr:colOff>
      <xdr:row>58</xdr:row>
      <xdr:rowOff>71920</xdr:rowOff>
    </xdr:to>
    <xdr:sp macro="" textlink="">
      <xdr:nvSpPr>
        <xdr:cNvPr id="146" name="楕円 145"/>
        <xdr:cNvSpPr/>
      </xdr:nvSpPr>
      <xdr:spPr>
        <a:xfrm>
          <a:off x="1079500" y="991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63047</xdr:rowOff>
    </xdr:from>
    <xdr:ext cx="534377" cy="259045"/>
    <xdr:sp macro="" textlink="">
      <xdr:nvSpPr>
        <xdr:cNvPr id="147" name="テキスト ボックス 146"/>
        <xdr:cNvSpPr txBox="1"/>
      </xdr:nvSpPr>
      <xdr:spPr>
        <a:xfrm>
          <a:off x="863111" y="1000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1" name="テキスト ボックス 160"/>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127905</xdr:rowOff>
    </xdr:from>
    <xdr:to>
      <xdr:col>24</xdr:col>
      <xdr:colOff>62865</xdr:colOff>
      <xdr:row>78</xdr:row>
      <xdr:rowOff>109982</xdr:rowOff>
    </xdr:to>
    <xdr:cxnSp macro="">
      <xdr:nvCxnSpPr>
        <xdr:cNvPr id="169" name="直線コネクタ 168"/>
        <xdr:cNvCxnSpPr/>
      </xdr:nvCxnSpPr>
      <xdr:spPr>
        <a:xfrm flipV="1">
          <a:off x="4633595" y="12129405"/>
          <a:ext cx="1270" cy="1353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113809</xdr:rowOff>
    </xdr:from>
    <xdr:ext cx="378565" cy="259045"/>
    <xdr:sp macro="" textlink="">
      <xdr:nvSpPr>
        <xdr:cNvPr id="170" name="維持補修費最小値テキスト"/>
        <xdr:cNvSpPr txBox="1"/>
      </xdr:nvSpPr>
      <xdr:spPr>
        <a:xfrm>
          <a:off x="4686300" y="134869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109982</xdr:rowOff>
    </xdr:from>
    <xdr:to>
      <xdr:col>24</xdr:col>
      <xdr:colOff>152400</xdr:colOff>
      <xdr:row>78</xdr:row>
      <xdr:rowOff>109982</xdr:rowOff>
    </xdr:to>
    <xdr:cxnSp macro="">
      <xdr:nvCxnSpPr>
        <xdr:cNvPr id="171" name="直線コネクタ 170"/>
        <xdr:cNvCxnSpPr/>
      </xdr:nvCxnSpPr>
      <xdr:spPr>
        <a:xfrm>
          <a:off x="4546600" y="1348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74582</xdr:rowOff>
    </xdr:from>
    <xdr:ext cx="534377" cy="259045"/>
    <xdr:sp macro="" textlink="">
      <xdr:nvSpPr>
        <xdr:cNvPr id="172" name="維持補修費最大値テキスト"/>
        <xdr:cNvSpPr txBox="1"/>
      </xdr:nvSpPr>
      <xdr:spPr>
        <a:xfrm>
          <a:off x="4686300" y="11904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127905</xdr:rowOff>
    </xdr:from>
    <xdr:to>
      <xdr:col>24</xdr:col>
      <xdr:colOff>152400</xdr:colOff>
      <xdr:row>70</xdr:row>
      <xdr:rowOff>127905</xdr:rowOff>
    </xdr:to>
    <xdr:cxnSp macro="">
      <xdr:nvCxnSpPr>
        <xdr:cNvPr id="173" name="直線コネクタ 172"/>
        <xdr:cNvCxnSpPr/>
      </xdr:nvCxnSpPr>
      <xdr:spPr>
        <a:xfrm>
          <a:off x="4546600" y="12129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70</xdr:row>
      <xdr:rowOff>49540</xdr:rowOff>
    </xdr:from>
    <xdr:to>
      <xdr:col>24</xdr:col>
      <xdr:colOff>63500</xdr:colOff>
      <xdr:row>70</xdr:row>
      <xdr:rowOff>127905</xdr:rowOff>
    </xdr:to>
    <xdr:cxnSp macro="">
      <xdr:nvCxnSpPr>
        <xdr:cNvPr id="174" name="直線コネクタ 173"/>
        <xdr:cNvCxnSpPr/>
      </xdr:nvCxnSpPr>
      <xdr:spPr>
        <a:xfrm>
          <a:off x="3797300" y="12051040"/>
          <a:ext cx="838200" cy="78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16212</xdr:rowOff>
    </xdr:from>
    <xdr:ext cx="469744" cy="259045"/>
    <xdr:sp macro="" textlink="">
      <xdr:nvSpPr>
        <xdr:cNvPr id="175" name="維持補修費平均値テキスト"/>
        <xdr:cNvSpPr txBox="1"/>
      </xdr:nvSpPr>
      <xdr:spPr>
        <a:xfrm>
          <a:off x="4686300" y="13046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37785</xdr:rowOff>
    </xdr:from>
    <xdr:to>
      <xdr:col>24</xdr:col>
      <xdr:colOff>114300</xdr:colOff>
      <xdr:row>76</xdr:row>
      <xdr:rowOff>139385</xdr:rowOff>
    </xdr:to>
    <xdr:sp macro="" textlink="">
      <xdr:nvSpPr>
        <xdr:cNvPr id="176" name="フローチャート: 判断 175"/>
        <xdr:cNvSpPr/>
      </xdr:nvSpPr>
      <xdr:spPr>
        <a:xfrm>
          <a:off x="4584700" y="1306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70</xdr:row>
      <xdr:rowOff>49540</xdr:rowOff>
    </xdr:from>
    <xdr:to>
      <xdr:col>19</xdr:col>
      <xdr:colOff>177800</xdr:colOff>
      <xdr:row>72</xdr:row>
      <xdr:rowOff>161463</xdr:rowOff>
    </xdr:to>
    <xdr:cxnSp macro="">
      <xdr:nvCxnSpPr>
        <xdr:cNvPr id="177" name="直線コネクタ 176"/>
        <xdr:cNvCxnSpPr/>
      </xdr:nvCxnSpPr>
      <xdr:spPr>
        <a:xfrm flipV="1">
          <a:off x="2908300" y="12051040"/>
          <a:ext cx="889000" cy="45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45374</xdr:rowOff>
    </xdr:from>
    <xdr:to>
      <xdr:col>20</xdr:col>
      <xdr:colOff>38100</xdr:colOff>
      <xdr:row>76</xdr:row>
      <xdr:rowOff>146974</xdr:rowOff>
    </xdr:to>
    <xdr:sp macro="" textlink="">
      <xdr:nvSpPr>
        <xdr:cNvPr id="178" name="フローチャート: 判断 177"/>
        <xdr:cNvSpPr/>
      </xdr:nvSpPr>
      <xdr:spPr>
        <a:xfrm>
          <a:off x="3746500" y="1307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138101</xdr:rowOff>
    </xdr:from>
    <xdr:ext cx="469744" cy="259045"/>
    <xdr:sp macro="" textlink="">
      <xdr:nvSpPr>
        <xdr:cNvPr id="179" name="テキスト ボックス 178"/>
        <xdr:cNvSpPr txBox="1"/>
      </xdr:nvSpPr>
      <xdr:spPr>
        <a:xfrm>
          <a:off x="3562428" y="13168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36922</xdr:rowOff>
    </xdr:from>
    <xdr:to>
      <xdr:col>15</xdr:col>
      <xdr:colOff>50800</xdr:colOff>
      <xdr:row>72</xdr:row>
      <xdr:rowOff>161463</xdr:rowOff>
    </xdr:to>
    <xdr:cxnSp macro="">
      <xdr:nvCxnSpPr>
        <xdr:cNvPr id="180" name="直線コネクタ 179"/>
        <xdr:cNvCxnSpPr/>
      </xdr:nvCxnSpPr>
      <xdr:spPr>
        <a:xfrm>
          <a:off x="2019300" y="12381322"/>
          <a:ext cx="889000" cy="124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55524</xdr:rowOff>
    </xdr:from>
    <xdr:to>
      <xdr:col>15</xdr:col>
      <xdr:colOff>101600</xdr:colOff>
      <xdr:row>76</xdr:row>
      <xdr:rowOff>157124</xdr:rowOff>
    </xdr:to>
    <xdr:sp macro="" textlink="">
      <xdr:nvSpPr>
        <xdr:cNvPr id="181" name="フローチャート: 判断 180"/>
        <xdr:cNvSpPr/>
      </xdr:nvSpPr>
      <xdr:spPr>
        <a:xfrm>
          <a:off x="2857500" y="13085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148251</xdr:rowOff>
    </xdr:from>
    <xdr:ext cx="469744" cy="259045"/>
    <xdr:sp macro="" textlink="">
      <xdr:nvSpPr>
        <xdr:cNvPr id="182" name="テキスト ボックス 181"/>
        <xdr:cNvSpPr txBox="1"/>
      </xdr:nvSpPr>
      <xdr:spPr>
        <a:xfrm>
          <a:off x="2673428" y="1317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71</xdr:row>
      <xdr:rowOff>18085</xdr:rowOff>
    </xdr:from>
    <xdr:to>
      <xdr:col>10</xdr:col>
      <xdr:colOff>114300</xdr:colOff>
      <xdr:row>72</xdr:row>
      <xdr:rowOff>36922</xdr:rowOff>
    </xdr:to>
    <xdr:cxnSp macro="">
      <xdr:nvCxnSpPr>
        <xdr:cNvPr id="183" name="直線コネクタ 182"/>
        <xdr:cNvCxnSpPr/>
      </xdr:nvCxnSpPr>
      <xdr:spPr>
        <a:xfrm>
          <a:off x="1130300" y="12191035"/>
          <a:ext cx="889000" cy="19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61559</xdr:rowOff>
    </xdr:from>
    <xdr:to>
      <xdr:col>10</xdr:col>
      <xdr:colOff>165100</xdr:colOff>
      <xdr:row>76</xdr:row>
      <xdr:rowOff>163159</xdr:rowOff>
    </xdr:to>
    <xdr:sp macro="" textlink="">
      <xdr:nvSpPr>
        <xdr:cNvPr id="184" name="フローチャート: 判断 183"/>
        <xdr:cNvSpPr/>
      </xdr:nvSpPr>
      <xdr:spPr>
        <a:xfrm>
          <a:off x="1968500" y="1309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154286</xdr:rowOff>
    </xdr:from>
    <xdr:ext cx="469744" cy="259045"/>
    <xdr:sp macro="" textlink="">
      <xdr:nvSpPr>
        <xdr:cNvPr id="185" name="テキスト ボックス 184"/>
        <xdr:cNvSpPr txBox="1"/>
      </xdr:nvSpPr>
      <xdr:spPr>
        <a:xfrm>
          <a:off x="1784428" y="13184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68052</xdr:rowOff>
    </xdr:from>
    <xdr:to>
      <xdr:col>6</xdr:col>
      <xdr:colOff>38100</xdr:colOff>
      <xdr:row>76</xdr:row>
      <xdr:rowOff>169652</xdr:rowOff>
    </xdr:to>
    <xdr:sp macro="" textlink="">
      <xdr:nvSpPr>
        <xdr:cNvPr id="186" name="フローチャート: 判断 185"/>
        <xdr:cNvSpPr/>
      </xdr:nvSpPr>
      <xdr:spPr>
        <a:xfrm>
          <a:off x="1079500" y="1309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160779</xdr:rowOff>
    </xdr:from>
    <xdr:ext cx="469744" cy="259045"/>
    <xdr:sp macro="" textlink="">
      <xdr:nvSpPr>
        <xdr:cNvPr id="187" name="テキスト ボックス 186"/>
        <xdr:cNvSpPr txBox="1"/>
      </xdr:nvSpPr>
      <xdr:spPr>
        <a:xfrm>
          <a:off x="895428" y="13190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70</xdr:row>
      <xdr:rowOff>77105</xdr:rowOff>
    </xdr:from>
    <xdr:to>
      <xdr:col>24</xdr:col>
      <xdr:colOff>114300</xdr:colOff>
      <xdr:row>71</xdr:row>
      <xdr:rowOff>7255</xdr:rowOff>
    </xdr:to>
    <xdr:sp macro="" textlink="">
      <xdr:nvSpPr>
        <xdr:cNvPr id="193" name="楕円 192"/>
        <xdr:cNvSpPr/>
      </xdr:nvSpPr>
      <xdr:spPr>
        <a:xfrm>
          <a:off x="4584700" y="1207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30132</xdr:rowOff>
    </xdr:from>
    <xdr:ext cx="534377" cy="259045"/>
    <xdr:sp macro="" textlink="">
      <xdr:nvSpPr>
        <xdr:cNvPr id="194" name="維持補修費該当値テキスト"/>
        <xdr:cNvSpPr txBox="1"/>
      </xdr:nvSpPr>
      <xdr:spPr>
        <a:xfrm>
          <a:off x="4686300" y="1203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69</xdr:row>
      <xdr:rowOff>170190</xdr:rowOff>
    </xdr:from>
    <xdr:to>
      <xdr:col>20</xdr:col>
      <xdr:colOff>38100</xdr:colOff>
      <xdr:row>70</xdr:row>
      <xdr:rowOff>100340</xdr:rowOff>
    </xdr:to>
    <xdr:sp macro="" textlink="">
      <xdr:nvSpPr>
        <xdr:cNvPr id="195" name="楕円 194"/>
        <xdr:cNvSpPr/>
      </xdr:nvSpPr>
      <xdr:spPr>
        <a:xfrm>
          <a:off x="3746500" y="1200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68</xdr:row>
      <xdr:rowOff>116867</xdr:rowOff>
    </xdr:from>
    <xdr:ext cx="534377" cy="259045"/>
    <xdr:sp macro="" textlink="">
      <xdr:nvSpPr>
        <xdr:cNvPr id="196" name="テキスト ボックス 195"/>
        <xdr:cNvSpPr txBox="1"/>
      </xdr:nvSpPr>
      <xdr:spPr>
        <a:xfrm>
          <a:off x="3530111" y="11775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110663</xdr:rowOff>
    </xdr:from>
    <xdr:to>
      <xdr:col>15</xdr:col>
      <xdr:colOff>101600</xdr:colOff>
      <xdr:row>73</xdr:row>
      <xdr:rowOff>40813</xdr:rowOff>
    </xdr:to>
    <xdr:sp macro="" textlink="">
      <xdr:nvSpPr>
        <xdr:cNvPr id="197" name="楕円 196"/>
        <xdr:cNvSpPr/>
      </xdr:nvSpPr>
      <xdr:spPr>
        <a:xfrm>
          <a:off x="2857500" y="1245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71</xdr:row>
      <xdr:rowOff>57340</xdr:rowOff>
    </xdr:from>
    <xdr:ext cx="534377" cy="259045"/>
    <xdr:sp macro="" textlink="">
      <xdr:nvSpPr>
        <xdr:cNvPr id="198" name="テキスト ボックス 197"/>
        <xdr:cNvSpPr txBox="1"/>
      </xdr:nvSpPr>
      <xdr:spPr>
        <a:xfrm>
          <a:off x="2641111" y="12230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71</xdr:row>
      <xdr:rowOff>157572</xdr:rowOff>
    </xdr:from>
    <xdr:to>
      <xdr:col>10</xdr:col>
      <xdr:colOff>165100</xdr:colOff>
      <xdr:row>72</xdr:row>
      <xdr:rowOff>87722</xdr:rowOff>
    </xdr:to>
    <xdr:sp macro="" textlink="">
      <xdr:nvSpPr>
        <xdr:cNvPr id="199" name="楕円 198"/>
        <xdr:cNvSpPr/>
      </xdr:nvSpPr>
      <xdr:spPr>
        <a:xfrm>
          <a:off x="1968500" y="1233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70</xdr:row>
      <xdr:rowOff>104249</xdr:rowOff>
    </xdr:from>
    <xdr:ext cx="534377" cy="259045"/>
    <xdr:sp macro="" textlink="">
      <xdr:nvSpPr>
        <xdr:cNvPr id="200" name="テキスト ボックス 199"/>
        <xdr:cNvSpPr txBox="1"/>
      </xdr:nvSpPr>
      <xdr:spPr>
        <a:xfrm>
          <a:off x="1752111" y="12105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70</xdr:row>
      <xdr:rowOff>138735</xdr:rowOff>
    </xdr:from>
    <xdr:to>
      <xdr:col>6</xdr:col>
      <xdr:colOff>38100</xdr:colOff>
      <xdr:row>71</xdr:row>
      <xdr:rowOff>68885</xdr:rowOff>
    </xdr:to>
    <xdr:sp macro="" textlink="">
      <xdr:nvSpPr>
        <xdr:cNvPr id="201" name="楕円 200"/>
        <xdr:cNvSpPr/>
      </xdr:nvSpPr>
      <xdr:spPr>
        <a:xfrm>
          <a:off x="1079500" y="1214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69</xdr:row>
      <xdr:rowOff>85412</xdr:rowOff>
    </xdr:from>
    <xdr:ext cx="534377" cy="259045"/>
    <xdr:sp macro="" textlink="">
      <xdr:nvSpPr>
        <xdr:cNvPr id="202" name="テキスト ボックス 201"/>
        <xdr:cNvSpPr txBox="1"/>
      </xdr:nvSpPr>
      <xdr:spPr>
        <a:xfrm>
          <a:off x="863111" y="11915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123228</xdr:rowOff>
    </xdr:from>
    <xdr:to>
      <xdr:col>24</xdr:col>
      <xdr:colOff>62865</xdr:colOff>
      <xdr:row>98</xdr:row>
      <xdr:rowOff>102527</xdr:rowOff>
    </xdr:to>
    <xdr:cxnSp macro="">
      <xdr:nvCxnSpPr>
        <xdr:cNvPr id="227" name="直線コネクタ 226"/>
        <xdr:cNvCxnSpPr/>
      </xdr:nvCxnSpPr>
      <xdr:spPr>
        <a:xfrm flipV="1">
          <a:off x="4633595" y="15553728"/>
          <a:ext cx="1270" cy="1350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106354</xdr:rowOff>
    </xdr:from>
    <xdr:ext cx="534377" cy="259045"/>
    <xdr:sp macro="" textlink="">
      <xdr:nvSpPr>
        <xdr:cNvPr id="228" name="扶助費最小値テキスト"/>
        <xdr:cNvSpPr txBox="1"/>
      </xdr:nvSpPr>
      <xdr:spPr>
        <a:xfrm>
          <a:off x="4686300" y="16908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102527</xdr:rowOff>
    </xdr:from>
    <xdr:to>
      <xdr:col>24</xdr:col>
      <xdr:colOff>152400</xdr:colOff>
      <xdr:row>98</xdr:row>
      <xdr:rowOff>102527</xdr:rowOff>
    </xdr:to>
    <xdr:cxnSp macro="">
      <xdr:nvCxnSpPr>
        <xdr:cNvPr id="229" name="直線コネクタ 228"/>
        <xdr:cNvCxnSpPr/>
      </xdr:nvCxnSpPr>
      <xdr:spPr>
        <a:xfrm>
          <a:off x="4546600" y="16904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69905</xdr:rowOff>
    </xdr:from>
    <xdr:ext cx="599010" cy="259045"/>
    <xdr:sp macro="" textlink="">
      <xdr:nvSpPr>
        <xdr:cNvPr id="230" name="扶助費最大値テキスト"/>
        <xdr:cNvSpPr txBox="1"/>
      </xdr:nvSpPr>
      <xdr:spPr>
        <a:xfrm>
          <a:off x="4686300" y="15328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123228</xdr:rowOff>
    </xdr:from>
    <xdr:to>
      <xdr:col>24</xdr:col>
      <xdr:colOff>152400</xdr:colOff>
      <xdr:row>90</xdr:row>
      <xdr:rowOff>123228</xdr:rowOff>
    </xdr:to>
    <xdr:cxnSp macro="">
      <xdr:nvCxnSpPr>
        <xdr:cNvPr id="231" name="直線コネクタ 230"/>
        <xdr:cNvCxnSpPr/>
      </xdr:nvCxnSpPr>
      <xdr:spPr>
        <a:xfrm>
          <a:off x="4546600" y="15553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12915</xdr:rowOff>
    </xdr:from>
    <xdr:to>
      <xdr:col>24</xdr:col>
      <xdr:colOff>63500</xdr:colOff>
      <xdr:row>93</xdr:row>
      <xdr:rowOff>14173</xdr:rowOff>
    </xdr:to>
    <xdr:cxnSp macro="">
      <xdr:nvCxnSpPr>
        <xdr:cNvPr id="232" name="直線コネクタ 231"/>
        <xdr:cNvCxnSpPr/>
      </xdr:nvCxnSpPr>
      <xdr:spPr>
        <a:xfrm flipV="1">
          <a:off x="3797300" y="15957765"/>
          <a:ext cx="838200" cy="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37622</xdr:rowOff>
    </xdr:from>
    <xdr:ext cx="599010" cy="259045"/>
    <xdr:sp macro="" textlink="">
      <xdr:nvSpPr>
        <xdr:cNvPr id="233" name="扶助費平均値テキスト"/>
        <xdr:cNvSpPr txBox="1"/>
      </xdr:nvSpPr>
      <xdr:spPr>
        <a:xfrm>
          <a:off x="4686300" y="163253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59195</xdr:rowOff>
    </xdr:from>
    <xdr:to>
      <xdr:col>24</xdr:col>
      <xdr:colOff>114300</xdr:colOff>
      <xdr:row>95</xdr:row>
      <xdr:rowOff>160795</xdr:rowOff>
    </xdr:to>
    <xdr:sp macro="" textlink="">
      <xdr:nvSpPr>
        <xdr:cNvPr id="234" name="フローチャート: 判断 233"/>
        <xdr:cNvSpPr/>
      </xdr:nvSpPr>
      <xdr:spPr>
        <a:xfrm>
          <a:off x="4584700" y="1634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14173</xdr:rowOff>
    </xdr:from>
    <xdr:to>
      <xdr:col>19</xdr:col>
      <xdr:colOff>177800</xdr:colOff>
      <xdr:row>93</xdr:row>
      <xdr:rowOff>45669</xdr:rowOff>
    </xdr:to>
    <xdr:cxnSp macro="">
      <xdr:nvCxnSpPr>
        <xdr:cNvPr id="235" name="直線コネクタ 234"/>
        <xdr:cNvCxnSpPr/>
      </xdr:nvCxnSpPr>
      <xdr:spPr>
        <a:xfrm flipV="1">
          <a:off x="2908300" y="15959023"/>
          <a:ext cx="889000" cy="31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50585</xdr:rowOff>
    </xdr:from>
    <xdr:to>
      <xdr:col>20</xdr:col>
      <xdr:colOff>38100</xdr:colOff>
      <xdr:row>95</xdr:row>
      <xdr:rowOff>152185</xdr:rowOff>
    </xdr:to>
    <xdr:sp macro="" textlink="">
      <xdr:nvSpPr>
        <xdr:cNvPr id="236" name="フローチャート: 判断 235"/>
        <xdr:cNvSpPr/>
      </xdr:nvSpPr>
      <xdr:spPr>
        <a:xfrm>
          <a:off x="3746500" y="16338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143312</xdr:rowOff>
    </xdr:from>
    <xdr:ext cx="599010" cy="259045"/>
    <xdr:sp macro="" textlink="">
      <xdr:nvSpPr>
        <xdr:cNvPr id="237" name="テキスト ボックス 236"/>
        <xdr:cNvSpPr txBox="1"/>
      </xdr:nvSpPr>
      <xdr:spPr>
        <a:xfrm>
          <a:off x="3497795" y="16431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45669</xdr:rowOff>
    </xdr:from>
    <xdr:to>
      <xdr:col>15</xdr:col>
      <xdr:colOff>50800</xdr:colOff>
      <xdr:row>93</xdr:row>
      <xdr:rowOff>108026</xdr:rowOff>
    </xdr:to>
    <xdr:cxnSp macro="">
      <xdr:nvCxnSpPr>
        <xdr:cNvPr id="238" name="直線コネクタ 237"/>
        <xdr:cNvCxnSpPr/>
      </xdr:nvCxnSpPr>
      <xdr:spPr>
        <a:xfrm flipV="1">
          <a:off x="2019300" y="15990519"/>
          <a:ext cx="889000" cy="6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76200</xdr:rowOff>
    </xdr:from>
    <xdr:to>
      <xdr:col>15</xdr:col>
      <xdr:colOff>101600</xdr:colOff>
      <xdr:row>96</xdr:row>
      <xdr:rowOff>6350</xdr:rowOff>
    </xdr:to>
    <xdr:sp macro="" textlink="">
      <xdr:nvSpPr>
        <xdr:cNvPr id="239" name="フローチャート: 判断 238"/>
        <xdr:cNvSpPr/>
      </xdr:nvSpPr>
      <xdr:spPr>
        <a:xfrm>
          <a:off x="2857500" y="1636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168927</xdr:rowOff>
    </xdr:from>
    <xdr:ext cx="599010" cy="259045"/>
    <xdr:sp macro="" textlink="">
      <xdr:nvSpPr>
        <xdr:cNvPr id="240" name="テキスト ボックス 239"/>
        <xdr:cNvSpPr txBox="1"/>
      </xdr:nvSpPr>
      <xdr:spPr>
        <a:xfrm>
          <a:off x="2608795" y="16456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108026</xdr:rowOff>
    </xdr:from>
    <xdr:to>
      <xdr:col>10</xdr:col>
      <xdr:colOff>114300</xdr:colOff>
      <xdr:row>94</xdr:row>
      <xdr:rowOff>39</xdr:rowOff>
    </xdr:to>
    <xdr:cxnSp macro="">
      <xdr:nvCxnSpPr>
        <xdr:cNvPr id="241" name="直線コネクタ 240"/>
        <xdr:cNvCxnSpPr/>
      </xdr:nvCxnSpPr>
      <xdr:spPr>
        <a:xfrm flipV="1">
          <a:off x="1130300" y="16052876"/>
          <a:ext cx="889000" cy="63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141732</xdr:rowOff>
    </xdr:from>
    <xdr:to>
      <xdr:col>10</xdr:col>
      <xdr:colOff>165100</xdr:colOff>
      <xdr:row>96</xdr:row>
      <xdr:rowOff>71882</xdr:rowOff>
    </xdr:to>
    <xdr:sp macro="" textlink="">
      <xdr:nvSpPr>
        <xdr:cNvPr id="242" name="フローチャート: 判断 241"/>
        <xdr:cNvSpPr/>
      </xdr:nvSpPr>
      <xdr:spPr>
        <a:xfrm>
          <a:off x="1968500" y="1642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63009</xdr:rowOff>
    </xdr:from>
    <xdr:ext cx="599010" cy="259045"/>
    <xdr:sp macro="" textlink="">
      <xdr:nvSpPr>
        <xdr:cNvPr id="243" name="テキスト ボックス 242"/>
        <xdr:cNvSpPr txBox="1"/>
      </xdr:nvSpPr>
      <xdr:spPr>
        <a:xfrm>
          <a:off x="1719795" y="16522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8052</xdr:rowOff>
    </xdr:from>
    <xdr:to>
      <xdr:col>6</xdr:col>
      <xdr:colOff>38100</xdr:colOff>
      <xdr:row>96</xdr:row>
      <xdr:rowOff>109652</xdr:rowOff>
    </xdr:to>
    <xdr:sp macro="" textlink="">
      <xdr:nvSpPr>
        <xdr:cNvPr id="244" name="フローチャート: 判断 243"/>
        <xdr:cNvSpPr/>
      </xdr:nvSpPr>
      <xdr:spPr>
        <a:xfrm>
          <a:off x="1079500" y="16467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100779</xdr:rowOff>
    </xdr:from>
    <xdr:ext cx="534377" cy="259045"/>
    <xdr:sp macro="" textlink="">
      <xdr:nvSpPr>
        <xdr:cNvPr id="245" name="テキスト ボックス 244"/>
        <xdr:cNvSpPr txBox="1"/>
      </xdr:nvSpPr>
      <xdr:spPr>
        <a:xfrm>
          <a:off x="863111" y="16559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133565</xdr:rowOff>
    </xdr:from>
    <xdr:to>
      <xdr:col>24</xdr:col>
      <xdr:colOff>114300</xdr:colOff>
      <xdr:row>93</xdr:row>
      <xdr:rowOff>63715</xdr:rowOff>
    </xdr:to>
    <xdr:sp macro="" textlink="">
      <xdr:nvSpPr>
        <xdr:cNvPr id="251" name="楕円 250"/>
        <xdr:cNvSpPr/>
      </xdr:nvSpPr>
      <xdr:spPr>
        <a:xfrm>
          <a:off x="4584700" y="1590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156442</xdr:rowOff>
    </xdr:from>
    <xdr:ext cx="599010" cy="259045"/>
    <xdr:sp macro="" textlink="">
      <xdr:nvSpPr>
        <xdr:cNvPr id="252" name="扶助費該当値テキスト"/>
        <xdr:cNvSpPr txBox="1"/>
      </xdr:nvSpPr>
      <xdr:spPr>
        <a:xfrm>
          <a:off x="4686300" y="15758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134823</xdr:rowOff>
    </xdr:from>
    <xdr:to>
      <xdr:col>20</xdr:col>
      <xdr:colOff>38100</xdr:colOff>
      <xdr:row>93</xdr:row>
      <xdr:rowOff>64973</xdr:rowOff>
    </xdr:to>
    <xdr:sp macro="" textlink="">
      <xdr:nvSpPr>
        <xdr:cNvPr id="253" name="楕円 252"/>
        <xdr:cNvSpPr/>
      </xdr:nvSpPr>
      <xdr:spPr>
        <a:xfrm>
          <a:off x="3746500" y="15908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81500</xdr:rowOff>
    </xdr:from>
    <xdr:ext cx="599010" cy="259045"/>
    <xdr:sp macro="" textlink="">
      <xdr:nvSpPr>
        <xdr:cNvPr id="254" name="テキスト ボックス 253"/>
        <xdr:cNvSpPr txBox="1"/>
      </xdr:nvSpPr>
      <xdr:spPr>
        <a:xfrm>
          <a:off x="3497795" y="15683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166319</xdr:rowOff>
    </xdr:from>
    <xdr:to>
      <xdr:col>15</xdr:col>
      <xdr:colOff>101600</xdr:colOff>
      <xdr:row>93</xdr:row>
      <xdr:rowOff>96469</xdr:rowOff>
    </xdr:to>
    <xdr:sp macro="" textlink="">
      <xdr:nvSpPr>
        <xdr:cNvPr id="255" name="楕円 254"/>
        <xdr:cNvSpPr/>
      </xdr:nvSpPr>
      <xdr:spPr>
        <a:xfrm>
          <a:off x="2857500" y="1593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112996</xdr:rowOff>
    </xdr:from>
    <xdr:ext cx="599010" cy="259045"/>
    <xdr:sp macro="" textlink="">
      <xdr:nvSpPr>
        <xdr:cNvPr id="256" name="テキスト ボックス 255"/>
        <xdr:cNvSpPr txBox="1"/>
      </xdr:nvSpPr>
      <xdr:spPr>
        <a:xfrm>
          <a:off x="2608795" y="15714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57226</xdr:rowOff>
    </xdr:from>
    <xdr:to>
      <xdr:col>10</xdr:col>
      <xdr:colOff>165100</xdr:colOff>
      <xdr:row>93</xdr:row>
      <xdr:rowOff>158826</xdr:rowOff>
    </xdr:to>
    <xdr:sp macro="" textlink="">
      <xdr:nvSpPr>
        <xdr:cNvPr id="257" name="楕円 256"/>
        <xdr:cNvSpPr/>
      </xdr:nvSpPr>
      <xdr:spPr>
        <a:xfrm>
          <a:off x="1968500" y="1600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3903</xdr:rowOff>
    </xdr:from>
    <xdr:ext cx="599010" cy="259045"/>
    <xdr:sp macro="" textlink="">
      <xdr:nvSpPr>
        <xdr:cNvPr id="258" name="テキスト ボックス 257"/>
        <xdr:cNvSpPr txBox="1"/>
      </xdr:nvSpPr>
      <xdr:spPr>
        <a:xfrm>
          <a:off x="1719795" y="1577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120689</xdr:rowOff>
    </xdr:from>
    <xdr:to>
      <xdr:col>6</xdr:col>
      <xdr:colOff>38100</xdr:colOff>
      <xdr:row>94</xdr:row>
      <xdr:rowOff>50839</xdr:rowOff>
    </xdr:to>
    <xdr:sp macro="" textlink="">
      <xdr:nvSpPr>
        <xdr:cNvPr id="259" name="楕円 258"/>
        <xdr:cNvSpPr/>
      </xdr:nvSpPr>
      <xdr:spPr>
        <a:xfrm>
          <a:off x="1079500" y="16065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67366</xdr:rowOff>
    </xdr:from>
    <xdr:ext cx="599010" cy="259045"/>
    <xdr:sp macro="" textlink="">
      <xdr:nvSpPr>
        <xdr:cNvPr id="260" name="テキスト ボックス 259"/>
        <xdr:cNvSpPr txBox="1"/>
      </xdr:nvSpPr>
      <xdr:spPr>
        <a:xfrm>
          <a:off x="830795" y="1584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89713</xdr:rowOff>
    </xdr:from>
    <xdr:to>
      <xdr:col>54</xdr:col>
      <xdr:colOff>189865</xdr:colOff>
      <xdr:row>37</xdr:row>
      <xdr:rowOff>105505</xdr:rowOff>
    </xdr:to>
    <xdr:cxnSp macro="">
      <xdr:nvCxnSpPr>
        <xdr:cNvPr id="284" name="直線コネクタ 283"/>
        <xdr:cNvCxnSpPr/>
      </xdr:nvCxnSpPr>
      <xdr:spPr>
        <a:xfrm flipV="1">
          <a:off x="10475595" y="5233213"/>
          <a:ext cx="1270" cy="1215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109332</xdr:rowOff>
    </xdr:from>
    <xdr:ext cx="534377" cy="259045"/>
    <xdr:sp macro="" textlink="">
      <xdr:nvSpPr>
        <xdr:cNvPr id="285" name="補助費等最小値テキスト"/>
        <xdr:cNvSpPr txBox="1"/>
      </xdr:nvSpPr>
      <xdr:spPr>
        <a:xfrm>
          <a:off x="10528300" y="645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105505</xdr:rowOff>
    </xdr:from>
    <xdr:to>
      <xdr:col>55</xdr:col>
      <xdr:colOff>88900</xdr:colOff>
      <xdr:row>37</xdr:row>
      <xdr:rowOff>105505</xdr:rowOff>
    </xdr:to>
    <xdr:cxnSp macro="">
      <xdr:nvCxnSpPr>
        <xdr:cNvPr id="286" name="直線コネクタ 285"/>
        <xdr:cNvCxnSpPr/>
      </xdr:nvCxnSpPr>
      <xdr:spPr>
        <a:xfrm>
          <a:off x="10388600" y="6449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36390</xdr:rowOff>
    </xdr:from>
    <xdr:ext cx="534377" cy="259045"/>
    <xdr:sp macro="" textlink="">
      <xdr:nvSpPr>
        <xdr:cNvPr id="287" name="補助費等最大値テキスト"/>
        <xdr:cNvSpPr txBox="1"/>
      </xdr:nvSpPr>
      <xdr:spPr>
        <a:xfrm>
          <a:off x="10528300" y="5008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89713</xdr:rowOff>
    </xdr:from>
    <xdr:to>
      <xdr:col>55</xdr:col>
      <xdr:colOff>88900</xdr:colOff>
      <xdr:row>30</xdr:row>
      <xdr:rowOff>89713</xdr:rowOff>
    </xdr:to>
    <xdr:cxnSp macro="">
      <xdr:nvCxnSpPr>
        <xdr:cNvPr id="288" name="直線コネクタ 287"/>
        <xdr:cNvCxnSpPr/>
      </xdr:nvCxnSpPr>
      <xdr:spPr>
        <a:xfrm>
          <a:off x="10388600" y="5233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63024</xdr:rowOff>
    </xdr:from>
    <xdr:to>
      <xdr:col>55</xdr:col>
      <xdr:colOff>0</xdr:colOff>
      <xdr:row>35</xdr:row>
      <xdr:rowOff>85865</xdr:rowOff>
    </xdr:to>
    <xdr:cxnSp macro="">
      <xdr:nvCxnSpPr>
        <xdr:cNvPr id="289" name="直線コネクタ 288"/>
        <xdr:cNvCxnSpPr/>
      </xdr:nvCxnSpPr>
      <xdr:spPr>
        <a:xfrm flipV="1">
          <a:off x="9639300" y="6063774"/>
          <a:ext cx="838200" cy="22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89768</xdr:rowOff>
    </xdr:from>
    <xdr:ext cx="534377" cy="259045"/>
    <xdr:sp macro="" textlink="">
      <xdr:nvSpPr>
        <xdr:cNvPr id="290" name="補助費等平均値テキスト"/>
        <xdr:cNvSpPr txBox="1"/>
      </xdr:nvSpPr>
      <xdr:spPr>
        <a:xfrm>
          <a:off x="10528300" y="60905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111341</xdr:rowOff>
    </xdr:from>
    <xdr:to>
      <xdr:col>55</xdr:col>
      <xdr:colOff>50800</xdr:colOff>
      <xdr:row>36</xdr:row>
      <xdr:rowOff>41491</xdr:rowOff>
    </xdr:to>
    <xdr:sp macro="" textlink="">
      <xdr:nvSpPr>
        <xdr:cNvPr id="291" name="フローチャート: 判断 290"/>
        <xdr:cNvSpPr/>
      </xdr:nvSpPr>
      <xdr:spPr>
        <a:xfrm>
          <a:off x="10426700" y="6112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85865</xdr:rowOff>
    </xdr:from>
    <xdr:to>
      <xdr:col>50</xdr:col>
      <xdr:colOff>114300</xdr:colOff>
      <xdr:row>35</xdr:row>
      <xdr:rowOff>107315</xdr:rowOff>
    </xdr:to>
    <xdr:cxnSp macro="">
      <xdr:nvCxnSpPr>
        <xdr:cNvPr id="292" name="直線コネクタ 291"/>
        <xdr:cNvCxnSpPr/>
      </xdr:nvCxnSpPr>
      <xdr:spPr>
        <a:xfrm flipV="1">
          <a:off x="8750300" y="6086615"/>
          <a:ext cx="889000" cy="2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145707</xdr:rowOff>
    </xdr:from>
    <xdr:to>
      <xdr:col>50</xdr:col>
      <xdr:colOff>165100</xdr:colOff>
      <xdr:row>36</xdr:row>
      <xdr:rowOff>75857</xdr:rowOff>
    </xdr:to>
    <xdr:sp macro="" textlink="">
      <xdr:nvSpPr>
        <xdr:cNvPr id="293" name="フローチャート: 判断 292"/>
        <xdr:cNvSpPr/>
      </xdr:nvSpPr>
      <xdr:spPr>
        <a:xfrm>
          <a:off x="9588500" y="6146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66984</xdr:rowOff>
    </xdr:from>
    <xdr:ext cx="534377" cy="259045"/>
    <xdr:sp macro="" textlink="">
      <xdr:nvSpPr>
        <xdr:cNvPr id="294" name="テキスト ボックス 293"/>
        <xdr:cNvSpPr txBox="1"/>
      </xdr:nvSpPr>
      <xdr:spPr>
        <a:xfrm>
          <a:off x="9372111" y="623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70015</xdr:rowOff>
    </xdr:from>
    <xdr:to>
      <xdr:col>45</xdr:col>
      <xdr:colOff>177800</xdr:colOff>
      <xdr:row>35</xdr:row>
      <xdr:rowOff>107315</xdr:rowOff>
    </xdr:to>
    <xdr:cxnSp macro="">
      <xdr:nvCxnSpPr>
        <xdr:cNvPr id="295" name="直線コネクタ 294"/>
        <xdr:cNvCxnSpPr/>
      </xdr:nvCxnSpPr>
      <xdr:spPr>
        <a:xfrm>
          <a:off x="7861300" y="6070765"/>
          <a:ext cx="889000" cy="37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131210</xdr:rowOff>
    </xdr:from>
    <xdr:to>
      <xdr:col>46</xdr:col>
      <xdr:colOff>38100</xdr:colOff>
      <xdr:row>36</xdr:row>
      <xdr:rowOff>61360</xdr:rowOff>
    </xdr:to>
    <xdr:sp macro="" textlink="">
      <xdr:nvSpPr>
        <xdr:cNvPr id="296" name="フローチャート: 判断 295"/>
        <xdr:cNvSpPr/>
      </xdr:nvSpPr>
      <xdr:spPr>
        <a:xfrm>
          <a:off x="8699500" y="613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52487</xdr:rowOff>
    </xdr:from>
    <xdr:ext cx="534377" cy="259045"/>
    <xdr:sp macro="" textlink="">
      <xdr:nvSpPr>
        <xdr:cNvPr id="297" name="テキスト ボックス 296"/>
        <xdr:cNvSpPr txBox="1"/>
      </xdr:nvSpPr>
      <xdr:spPr>
        <a:xfrm>
          <a:off x="8483111" y="6224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13570</xdr:rowOff>
    </xdr:from>
    <xdr:to>
      <xdr:col>41</xdr:col>
      <xdr:colOff>50800</xdr:colOff>
      <xdr:row>35</xdr:row>
      <xdr:rowOff>70015</xdr:rowOff>
    </xdr:to>
    <xdr:cxnSp macro="">
      <xdr:nvCxnSpPr>
        <xdr:cNvPr id="298" name="直線コネクタ 297"/>
        <xdr:cNvCxnSpPr/>
      </xdr:nvCxnSpPr>
      <xdr:spPr>
        <a:xfrm>
          <a:off x="6972300" y="6014320"/>
          <a:ext cx="889000" cy="56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131229</xdr:rowOff>
    </xdr:from>
    <xdr:to>
      <xdr:col>41</xdr:col>
      <xdr:colOff>101600</xdr:colOff>
      <xdr:row>36</xdr:row>
      <xdr:rowOff>61379</xdr:rowOff>
    </xdr:to>
    <xdr:sp macro="" textlink="">
      <xdr:nvSpPr>
        <xdr:cNvPr id="299" name="フローチャート: 判断 298"/>
        <xdr:cNvSpPr/>
      </xdr:nvSpPr>
      <xdr:spPr>
        <a:xfrm>
          <a:off x="7810500" y="613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52506</xdr:rowOff>
    </xdr:from>
    <xdr:ext cx="534377" cy="259045"/>
    <xdr:sp macro="" textlink="">
      <xdr:nvSpPr>
        <xdr:cNvPr id="300" name="テキスト ボックス 299"/>
        <xdr:cNvSpPr txBox="1"/>
      </xdr:nvSpPr>
      <xdr:spPr>
        <a:xfrm>
          <a:off x="7594111" y="622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135306</xdr:rowOff>
    </xdr:from>
    <xdr:to>
      <xdr:col>36</xdr:col>
      <xdr:colOff>165100</xdr:colOff>
      <xdr:row>36</xdr:row>
      <xdr:rowOff>65456</xdr:rowOff>
    </xdr:to>
    <xdr:sp macro="" textlink="">
      <xdr:nvSpPr>
        <xdr:cNvPr id="301" name="フローチャート: 判断 300"/>
        <xdr:cNvSpPr/>
      </xdr:nvSpPr>
      <xdr:spPr>
        <a:xfrm>
          <a:off x="6921500" y="613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56583</xdr:rowOff>
    </xdr:from>
    <xdr:ext cx="534377" cy="259045"/>
    <xdr:sp macro="" textlink="">
      <xdr:nvSpPr>
        <xdr:cNvPr id="302" name="テキスト ボックス 301"/>
        <xdr:cNvSpPr txBox="1"/>
      </xdr:nvSpPr>
      <xdr:spPr>
        <a:xfrm>
          <a:off x="6705111" y="622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12224</xdr:rowOff>
    </xdr:from>
    <xdr:to>
      <xdr:col>55</xdr:col>
      <xdr:colOff>50800</xdr:colOff>
      <xdr:row>35</xdr:row>
      <xdr:rowOff>113824</xdr:rowOff>
    </xdr:to>
    <xdr:sp macro="" textlink="">
      <xdr:nvSpPr>
        <xdr:cNvPr id="308" name="楕円 307"/>
        <xdr:cNvSpPr/>
      </xdr:nvSpPr>
      <xdr:spPr>
        <a:xfrm>
          <a:off x="10426700" y="601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35101</xdr:rowOff>
    </xdr:from>
    <xdr:ext cx="534377" cy="259045"/>
    <xdr:sp macro="" textlink="">
      <xdr:nvSpPr>
        <xdr:cNvPr id="309" name="補助費等該当値テキスト"/>
        <xdr:cNvSpPr txBox="1"/>
      </xdr:nvSpPr>
      <xdr:spPr>
        <a:xfrm>
          <a:off x="10528300" y="586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35065</xdr:rowOff>
    </xdr:from>
    <xdr:to>
      <xdr:col>50</xdr:col>
      <xdr:colOff>165100</xdr:colOff>
      <xdr:row>35</xdr:row>
      <xdr:rowOff>136665</xdr:rowOff>
    </xdr:to>
    <xdr:sp macro="" textlink="">
      <xdr:nvSpPr>
        <xdr:cNvPr id="310" name="楕円 309"/>
        <xdr:cNvSpPr/>
      </xdr:nvSpPr>
      <xdr:spPr>
        <a:xfrm>
          <a:off x="9588500" y="603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153192</xdr:rowOff>
    </xdr:from>
    <xdr:ext cx="534377" cy="259045"/>
    <xdr:sp macro="" textlink="">
      <xdr:nvSpPr>
        <xdr:cNvPr id="311" name="テキスト ボックス 310"/>
        <xdr:cNvSpPr txBox="1"/>
      </xdr:nvSpPr>
      <xdr:spPr>
        <a:xfrm>
          <a:off x="9372111" y="5811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56515</xdr:rowOff>
    </xdr:from>
    <xdr:to>
      <xdr:col>46</xdr:col>
      <xdr:colOff>38100</xdr:colOff>
      <xdr:row>35</xdr:row>
      <xdr:rowOff>158115</xdr:rowOff>
    </xdr:to>
    <xdr:sp macro="" textlink="">
      <xdr:nvSpPr>
        <xdr:cNvPr id="312" name="楕円 311"/>
        <xdr:cNvSpPr/>
      </xdr:nvSpPr>
      <xdr:spPr>
        <a:xfrm>
          <a:off x="8699500" y="605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3192</xdr:rowOff>
    </xdr:from>
    <xdr:ext cx="534377" cy="259045"/>
    <xdr:sp macro="" textlink="">
      <xdr:nvSpPr>
        <xdr:cNvPr id="313" name="テキスト ボックス 312"/>
        <xdr:cNvSpPr txBox="1"/>
      </xdr:nvSpPr>
      <xdr:spPr>
        <a:xfrm>
          <a:off x="8483111" y="5832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19215</xdr:rowOff>
    </xdr:from>
    <xdr:to>
      <xdr:col>41</xdr:col>
      <xdr:colOff>101600</xdr:colOff>
      <xdr:row>35</xdr:row>
      <xdr:rowOff>120815</xdr:rowOff>
    </xdr:to>
    <xdr:sp macro="" textlink="">
      <xdr:nvSpPr>
        <xdr:cNvPr id="314" name="楕円 313"/>
        <xdr:cNvSpPr/>
      </xdr:nvSpPr>
      <xdr:spPr>
        <a:xfrm>
          <a:off x="7810500" y="601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137342</xdr:rowOff>
    </xdr:from>
    <xdr:ext cx="534377" cy="259045"/>
    <xdr:sp macro="" textlink="">
      <xdr:nvSpPr>
        <xdr:cNvPr id="315" name="テキスト ボックス 314"/>
        <xdr:cNvSpPr txBox="1"/>
      </xdr:nvSpPr>
      <xdr:spPr>
        <a:xfrm>
          <a:off x="7594111" y="579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134220</xdr:rowOff>
    </xdr:from>
    <xdr:to>
      <xdr:col>36</xdr:col>
      <xdr:colOff>165100</xdr:colOff>
      <xdr:row>35</xdr:row>
      <xdr:rowOff>64370</xdr:rowOff>
    </xdr:to>
    <xdr:sp macro="" textlink="">
      <xdr:nvSpPr>
        <xdr:cNvPr id="316" name="楕円 315"/>
        <xdr:cNvSpPr/>
      </xdr:nvSpPr>
      <xdr:spPr>
        <a:xfrm>
          <a:off x="6921500" y="596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33</xdr:row>
      <xdr:rowOff>80897</xdr:rowOff>
    </xdr:from>
    <xdr:ext cx="534377" cy="259045"/>
    <xdr:sp macro="" textlink="">
      <xdr:nvSpPr>
        <xdr:cNvPr id="317" name="テキスト ボックス 316"/>
        <xdr:cNvSpPr txBox="1"/>
      </xdr:nvSpPr>
      <xdr:spPr>
        <a:xfrm>
          <a:off x="6705111" y="5738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28" name="テキスト ボックス 327"/>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0" name="テキスト ボックス 329"/>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79483</xdr:rowOff>
    </xdr:from>
    <xdr:to>
      <xdr:col>54</xdr:col>
      <xdr:colOff>189865</xdr:colOff>
      <xdr:row>59</xdr:row>
      <xdr:rowOff>1340</xdr:rowOff>
    </xdr:to>
    <xdr:cxnSp macro="">
      <xdr:nvCxnSpPr>
        <xdr:cNvPr id="342" name="直線コネクタ 341"/>
        <xdr:cNvCxnSpPr/>
      </xdr:nvCxnSpPr>
      <xdr:spPr>
        <a:xfrm flipV="1">
          <a:off x="10475595" y="8823433"/>
          <a:ext cx="1270" cy="1293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5167</xdr:rowOff>
    </xdr:from>
    <xdr:ext cx="534377" cy="259045"/>
    <xdr:sp macro="" textlink="">
      <xdr:nvSpPr>
        <xdr:cNvPr id="343" name="普通建設事業費最小値テキスト"/>
        <xdr:cNvSpPr txBox="1"/>
      </xdr:nvSpPr>
      <xdr:spPr>
        <a:xfrm>
          <a:off x="10528300" y="1012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1340</xdr:rowOff>
    </xdr:from>
    <xdr:to>
      <xdr:col>55</xdr:col>
      <xdr:colOff>88900</xdr:colOff>
      <xdr:row>59</xdr:row>
      <xdr:rowOff>1340</xdr:rowOff>
    </xdr:to>
    <xdr:cxnSp macro="">
      <xdr:nvCxnSpPr>
        <xdr:cNvPr id="344" name="直線コネクタ 343"/>
        <xdr:cNvCxnSpPr/>
      </xdr:nvCxnSpPr>
      <xdr:spPr>
        <a:xfrm>
          <a:off x="10388600" y="10116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26160</xdr:rowOff>
    </xdr:from>
    <xdr:ext cx="534377" cy="259045"/>
    <xdr:sp macro="" textlink="">
      <xdr:nvSpPr>
        <xdr:cNvPr id="345" name="普通建設事業費最大値テキスト"/>
        <xdr:cNvSpPr txBox="1"/>
      </xdr:nvSpPr>
      <xdr:spPr>
        <a:xfrm>
          <a:off x="10528300" y="8598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79483</xdr:rowOff>
    </xdr:from>
    <xdr:to>
      <xdr:col>55</xdr:col>
      <xdr:colOff>88900</xdr:colOff>
      <xdr:row>51</xdr:row>
      <xdr:rowOff>79483</xdr:rowOff>
    </xdr:to>
    <xdr:cxnSp macro="">
      <xdr:nvCxnSpPr>
        <xdr:cNvPr id="346" name="直線コネクタ 345"/>
        <xdr:cNvCxnSpPr/>
      </xdr:nvCxnSpPr>
      <xdr:spPr>
        <a:xfrm>
          <a:off x="10388600" y="8823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51994</xdr:rowOff>
    </xdr:from>
    <xdr:to>
      <xdr:col>55</xdr:col>
      <xdr:colOff>0</xdr:colOff>
      <xdr:row>58</xdr:row>
      <xdr:rowOff>118897</xdr:rowOff>
    </xdr:to>
    <xdr:cxnSp macro="">
      <xdr:nvCxnSpPr>
        <xdr:cNvPr id="347" name="直線コネクタ 346"/>
        <xdr:cNvCxnSpPr/>
      </xdr:nvCxnSpPr>
      <xdr:spPr>
        <a:xfrm>
          <a:off x="9639300" y="9996094"/>
          <a:ext cx="838200" cy="6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26871</xdr:rowOff>
    </xdr:from>
    <xdr:ext cx="534377" cy="259045"/>
    <xdr:sp macro="" textlink="">
      <xdr:nvSpPr>
        <xdr:cNvPr id="348" name="普通建設事業費平均値テキスト"/>
        <xdr:cNvSpPr txBox="1"/>
      </xdr:nvSpPr>
      <xdr:spPr>
        <a:xfrm>
          <a:off x="10528300" y="94566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3994</xdr:rowOff>
    </xdr:from>
    <xdr:to>
      <xdr:col>55</xdr:col>
      <xdr:colOff>50800</xdr:colOff>
      <xdr:row>56</xdr:row>
      <xdr:rowOff>105594</xdr:rowOff>
    </xdr:to>
    <xdr:sp macro="" textlink="">
      <xdr:nvSpPr>
        <xdr:cNvPr id="349" name="フローチャート: 判断 348"/>
        <xdr:cNvSpPr/>
      </xdr:nvSpPr>
      <xdr:spPr>
        <a:xfrm>
          <a:off x="10426700" y="9605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51994</xdr:rowOff>
    </xdr:from>
    <xdr:to>
      <xdr:col>50</xdr:col>
      <xdr:colOff>114300</xdr:colOff>
      <xdr:row>59</xdr:row>
      <xdr:rowOff>17418</xdr:rowOff>
    </xdr:to>
    <xdr:cxnSp macro="">
      <xdr:nvCxnSpPr>
        <xdr:cNvPr id="350" name="直線コネクタ 349"/>
        <xdr:cNvCxnSpPr/>
      </xdr:nvCxnSpPr>
      <xdr:spPr>
        <a:xfrm flipV="1">
          <a:off x="8750300" y="9996094"/>
          <a:ext cx="889000" cy="136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144373</xdr:rowOff>
    </xdr:from>
    <xdr:to>
      <xdr:col>50</xdr:col>
      <xdr:colOff>165100</xdr:colOff>
      <xdr:row>56</xdr:row>
      <xdr:rowOff>74523</xdr:rowOff>
    </xdr:to>
    <xdr:sp macro="" textlink="">
      <xdr:nvSpPr>
        <xdr:cNvPr id="351" name="フローチャート: 判断 350"/>
        <xdr:cNvSpPr/>
      </xdr:nvSpPr>
      <xdr:spPr>
        <a:xfrm>
          <a:off x="9588500" y="957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91050</xdr:rowOff>
    </xdr:from>
    <xdr:ext cx="534377" cy="259045"/>
    <xdr:sp macro="" textlink="">
      <xdr:nvSpPr>
        <xdr:cNvPr id="352" name="テキスト ボックス 351"/>
        <xdr:cNvSpPr txBox="1"/>
      </xdr:nvSpPr>
      <xdr:spPr>
        <a:xfrm>
          <a:off x="9372111" y="934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119888</xdr:rowOff>
    </xdr:from>
    <xdr:to>
      <xdr:col>45</xdr:col>
      <xdr:colOff>177800</xdr:colOff>
      <xdr:row>59</xdr:row>
      <xdr:rowOff>17418</xdr:rowOff>
    </xdr:to>
    <xdr:cxnSp macro="">
      <xdr:nvCxnSpPr>
        <xdr:cNvPr id="353" name="直線コネクタ 352"/>
        <xdr:cNvCxnSpPr/>
      </xdr:nvCxnSpPr>
      <xdr:spPr>
        <a:xfrm>
          <a:off x="7861300" y="10063988"/>
          <a:ext cx="889000" cy="68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5175</xdr:rowOff>
    </xdr:from>
    <xdr:to>
      <xdr:col>46</xdr:col>
      <xdr:colOff>38100</xdr:colOff>
      <xdr:row>56</xdr:row>
      <xdr:rowOff>106775</xdr:rowOff>
    </xdr:to>
    <xdr:sp macro="" textlink="">
      <xdr:nvSpPr>
        <xdr:cNvPr id="354" name="フローチャート: 判断 353"/>
        <xdr:cNvSpPr/>
      </xdr:nvSpPr>
      <xdr:spPr>
        <a:xfrm>
          <a:off x="8699500" y="960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123302</xdr:rowOff>
    </xdr:from>
    <xdr:ext cx="534377" cy="259045"/>
    <xdr:sp macro="" textlink="">
      <xdr:nvSpPr>
        <xdr:cNvPr id="355" name="テキスト ボックス 354"/>
        <xdr:cNvSpPr txBox="1"/>
      </xdr:nvSpPr>
      <xdr:spPr>
        <a:xfrm>
          <a:off x="8483111" y="9381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136671</xdr:rowOff>
    </xdr:from>
    <xdr:to>
      <xdr:col>41</xdr:col>
      <xdr:colOff>50800</xdr:colOff>
      <xdr:row>58</xdr:row>
      <xdr:rowOff>119888</xdr:rowOff>
    </xdr:to>
    <xdr:cxnSp macro="">
      <xdr:nvCxnSpPr>
        <xdr:cNvPr id="356" name="直線コネクタ 355"/>
        <xdr:cNvCxnSpPr/>
      </xdr:nvCxnSpPr>
      <xdr:spPr>
        <a:xfrm>
          <a:off x="6972300" y="9566421"/>
          <a:ext cx="889000" cy="497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91186</xdr:rowOff>
    </xdr:from>
    <xdr:to>
      <xdr:col>41</xdr:col>
      <xdr:colOff>101600</xdr:colOff>
      <xdr:row>56</xdr:row>
      <xdr:rowOff>21336</xdr:rowOff>
    </xdr:to>
    <xdr:sp macro="" textlink="">
      <xdr:nvSpPr>
        <xdr:cNvPr id="357" name="フローチャート: 判断 356"/>
        <xdr:cNvSpPr/>
      </xdr:nvSpPr>
      <xdr:spPr>
        <a:xfrm>
          <a:off x="7810500" y="9520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37863</xdr:rowOff>
    </xdr:from>
    <xdr:ext cx="534377" cy="259045"/>
    <xdr:sp macro="" textlink="">
      <xdr:nvSpPr>
        <xdr:cNvPr id="358" name="テキスト ボックス 357"/>
        <xdr:cNvSpPr txBox="1"/>
      </xdr:nvSpPr>
      <xdr:spPr>
        <a:xfrm>
          <a:off x="7594111" y="9296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77222</xdr:rowOff>
    </xdr:from>
    <xdr:to>
      <xdr:col>36</xdr:col>
      <xdr:colOff>165100</xdr:colOff>
      <xdr:row>56</xdr:row>
      <xdr:rowOff>7372</xdr:rowOff>
    </xdr:to>
    <xdr:sp macro="" textlink="">
      <xdr:nvSpPr>
        <xdr:cNvPr id="359" name="フローチャート: 判断 358"/>
        <xdr:cNvSpPr/>
      </xdr:nvSpPr>
      <xdr:spPr>
        <a:xfrm>
          <a:off x="6921500" y="9506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23899</xdr:rowOff>
    </xdr:from>
    <xdr:ext cx="534377" cy="259045"/>
    <xdr:sp macro="" textlink="">
      <xdr:nvSpPr>
        <xdr:cNvPr id="360" name="テキスト ボックス 359"/>
        <xdr:cNvSpPr txBox="1"/>
      </xdr:nvSpPr>
      <xdr:spPr>
        <a:xfrm>
          <a:off x="6705111" y="9282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68097</xdr:rowOff>
    </xdr:from>
    <xdr:to>
      <xdr:col>55</xdr:col>
      <xdr:colOff>50800</xdr:colOff>
      <xdr:row>58</xdr:row>
      <xdr:rowOff>169697</xdr:rowOff>
    </xdr:to>
    <xdr:sp macro="" textlink="">
      <xdr:nvSpPr>
        <xdr:cNvPr id="366" name="楕円 365"/>
        <xdr:cNvSpPr/>
      </xdr:nvSpPr>
      <xdr:spPr>
        <a:xfrm>
          <a:off x="10426700" y="10012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154474</xdr:rowOff>
    </xdr:from>
    <xdr:ext cx="534377" cy="259045"/>
    <xdr:sp macro="" textlink="">
      <xdr:nvSpPr>
        <xdr:cNvPr id="367" name="普通建設事業費該当値テキスト"/>
        <xdr:cNvSpPr txBox="1"/>
      </xdr:nvSpPr>
      <xdr:spPr>
        <a:xfrm>
          <a:off x="10528300" y="9927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1194</xdr:rowOff>
    </xdr:from>
    <xdr:to>
      <xdr:col>50</xdr:col>
      <xdr:colOff>165100</xdr:colOff>
      <xdr:row>58</xdr:row>
      <xdr:rowOff>102794</xdr:rowOff>
    </xdr:to>
    <xdr:sp macro="" textlink="">
      <xdr:nvSpPr>
        <xdr:cNvPr id="368" name="楕円 367"/>
        <xdr:cNvSpPr/>
      </xdr:nvSpPr>
      <xdr:spPr>
        <a:xfrm>
          <a:off x="9588500" y="994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93921</xdr:rowOff>
    </xdr:from>
    <xdr:ext cx="534377" cy="259045"/>
    <xdr:sp macro="" textlink="">
      <xdr:nvSpPr>
        <xdr:cNvPr id="369" name="テキスト ボックス 368"/>
        <xdr:cNvSpPr txBox="1"/>
      </xdr:nvSpPr>
      <xdr:spPr>
        <a:xfrm>
          <a:off x="9372111" y="10038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138068</xdr:rowOff>
    </xdr:from>
    <xdr:to>
      <xdr:col>46</xdr:col>
      <xdr:colOff>38100</xdr:colOff>
      <xdr:row>59</xdr:row>
      <xdr:rowOff>68218</xdr:rowOff>
    </xdr:to>
    <xdr:sp macro="" textlink="">
      <xdr:nvSpPr>
        <xdr:cNvPr id="370" name="楕円 369"/>
        <xdr:cNvSpPr/>
      </xdr:nvSpPr>
      <xdr:spPr>
        <a:xfrm>
          <a:off x="8699500" y="1008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59345</xdr:rowOff>
    </xdr:from>
    <xdr:ext cx="534377" cy="259045"/>
    <xdr:sp macro="" textlink="">
      <xdr:nvSpPr>
        <xdr:cNvPr id="371" name="テキスト ボックス 370"/>
        <xdr:cNvSpPr txBox="1"/>
      </xdr:nvSpPr>
      <xdr:spPr>
        <a:xfrm>
          <a:off x="8483111" y="10174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69088</xdr:rowOff>
    </xdr:from>
    <xdr:to>
      <xdr:col>41</xdr:col>
      <xdr:colOff>101600</xdr:colOff>
      <xdr:row>58</xdr:row>
      <xdr:rowOff>170688</xdr:rowOff>
    </xdr:to>
    <xdr:sp macro="" textlink="">
      <xdr:nvSpPr>
        <xdr:cNvPr id="372" name="楕円 371"/>
        <xdr:cNvSpPr/>
      </xdr:nvSpPr>
      <xdr:spPr>
        <a:xfrm>
          <a:off x="7810500" y="1001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161815</xdr:rowOff>
    </xdr:from>
    <xdr:ext cx="534377" cy="259045"/>
    <xdr:sp macro="" textlink="">
      <xdr:nvSpPr>
        <xdr:cNvPr id="373" name="テキスト ボックス 372"/>
        <xdr:cNvSpPr txBox="1"/>
      </xdr:nvSpPr>
      <xdr:spPr>
        <a:xfrm>
          <a:off x="7594111" y="1010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85871</xdr:rowOff>
    </xdr:from>
    <xdr:to>
      <xdr:col>36</xdr:col>
      <xdr:colOff>165100</xdr:colOff>
      <xdr:row>56</xdr:row>
      <xdr:rowOff>16021</xdr:rowOff>
    </xdr:to>
    <xdr:sp macro="" textlink="">
      <xdr:nvSpPr>
        <xdr:cNvPr id="374" name="楕円 373"/>
        <xdr:cNvSpPr/>
      </xdr:nvSpPr>
      <xdr:spPr>
        <a:xfrm>
          <a:off x="6921500" y="951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7148</xdr:rowOff>
    </xdr:from>
    <xdr:ext cx="534377" cy="259045"/>
    <xdr:sp macro="" textlink="">
      <xdr:nvSpPr>
        <xdr:cNvPr id="375" name="テキスト ボックス 374"/>
        <xdr:cNvSpPr txBox="1"/>
      </xdr:nvSpPr>
      <xdr:spPr>
        <a:xfrm>
          <a:off x="6705111" y="9608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7" name="テキスト ボックス 396"/>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153089</xdr:rowOff>
    </xdr:from>
    <xdr:to>
      <xdr:col>54</xdr:col>
      <xdr:colOff>189865</xdr:colOff>
      <xdr:row>79</xdr:row>
      <xdr:rowOff>95025</xdr:rowOff>
    </xdr:to>
    <xdr:cxnSp macro="">
      <xdr:nvCxnSpPr>
        <xdr:cNvPr id="401" name="直線コネクタ 400"/>
        <xdr:cNvCxnSpPr/>
      </xdr:nvCxnSpPr>
      <xdr:spPr>
        <a:xfrm flipV="1">
          <a:off x="10475595" y="12154589"/>
          <a:ext cx="1270" cy="1484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98852</xdr:rowOff>
    </xdr:from>
    <xdr:ext cx="378565" cy="259045"/>
    <xdr:sp macro="" textlink="">
      <xdr:nvSpPr>
        <xdr:cNvPr id="402" name="普通建設事業費 （ うち新規整備　）最小値テキスト"/>
        <xdr:cNvSpPr txBox="1"/>
      </xdr:nvSpPr>
      <xdr:spPr>
        <a:xfrm>
          <a:off x="10528300" y="13643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95025</xdr:rowOff>
    </xdr:from>
    <xdr:to>
      <xdr:col>55</xdr:col>
      <xdr:colOff>88900</xdr:colOff>
      <xdr:row>79</xdr:row>
      <xdr:rowOff>95025</xdr:rowOff>
    </xdr:to>
    <xdr:cxnSp macro="">
      <xdr:nvCxnSpPr>
        <xdr:cNvPr id="403" name="直線コネクタ 402"/>
        <xdr:cNvCxnSpPr/>
      </xdr:nvCxnSpPr>
      <xdr:spPr>
        <a:xfrm>
          <a:off x="10388600" y="13639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99766</xdr:rowOff>
    </xdr:from>
    <xdr:ext cx="534377" cy="259045"/>
    <xdr:sp macro="" textlink="">
      <xdr:nvSpPr>
        <xdr:cNvPr id="404" name="普通建設事業費 （ うち新規整備　）最大値テキスト"/>
        <xdr:cNvSpPr txBox="1"/>
      </xdr:nvSpPr>
      <xdr:spPr>
        <a:xfrm>
          <a:off x="10528300" y="11929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153089</xdr:rowOff>
    </xdr:from>
    <xdr:to>
      <xdr:col>55</xdr:col>
      <xdr:colOff>88900</xdr:colOff>
      <xdr:row>70</xdr:row>
      <xdr:rowOff>153089</xdr:rowOff>
    </xdr:to>
    <xdr:cxnSp macro="">
      <xdr:nvCxnSpPr>
        <xdr:cNvPr id="405" name="直線コネクタ 404"/>
        <xdr:cNvCxnSpPr/>
      </xdr:nvCxnSpPr>
      <xdr:spPr>
        <a:xfrm>
          <a:off x="10388600" y="12154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115239</xdr:rowOff>
    </xdr:from>
    <xdr:to>
      <xdr:col>55</xdr:col>
      <xdr:colOff>0</xdr:colOff>
      <xdr:row>79</xdr:row>
      <xdr:rowOff>20665</xdr:rowOff>
    </xdr:to>
    <xdr:cxnSp macro="">
      <xdr:nvCxnSpPr>
        <xdr:cNvPr id="406" name="直線コネクタ 405"/>
        <xdr:cNvCxnSpPr/>
      </xdr:nvCxnSpPr>
      <xdr:spPr>
        <a:xfrm>
          <a:off x="9639300" y="13488339"/>
          <a:ext cx="838200" cy="76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84214</xdr:rowOff>
    </xdr:from>
    <xdr:ext cx="534377" cy="259045"/>
    <xdr:sp macro="" textlink="">
      <xdr:nvSpPr>
        <xdr:cNvPr id="407" name="普通建設事業費 （ うち新規整備　）平均値テキスト"/>
        <xdr:cNvSpPr txBox="1"/>
      </xdr:nvSpPr>
      <xdr:spPr>
        <a:xfrm>
          <a:off x="10528300" y="131144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61337</xdr:rowOff>
    </xdr:from>
    <xdr:to>
      <xdr:col>55</xdr:col>
      <xdr:colOff>50800</xdr:colOff>
      <xdr:row>77</xdr:row>
      <xdr:rowOff>162937</xdr:rowOff>
    </xdr:to>
    <xdr:sp macro="" textlink="">
      <xdr:nvSpPr>
        <xdr:cNvPr id="408" name="フローチャート: 判断 407"/>
        <xdr:cNvSpPr/>
      </xdr:nvSpPr>
      <xdr:spPr>
        <a:xfrm>
          <a:off x="10426700" y="1326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92804</xdr:rowOff>
    </xdr:from>
    <xdr:to>
      <xdr:col>50</xdr:col>
      <xdr:colOff>114300</xdr:colOff>
      <xdr:row>78</xdr:row>
      <xdr:rowOff>115239</xdr:rowOff>
    </xdr:to>
    <xdr:cxnSp macro="">
      <xdr:nvCxnSpPr>
        <xdr:cNvPr id="409" name="直線コネクタ 408"/>
        <xdr:cNvCxnSpPr/>
      </xdr:nvCxnSpPr>
      <xdr:spPr>
        <a:xfrm>
          <a:off x="8750300" y="13465904"/>
          <a:ext cx="889000" cy="22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22019</xdr:rowOff>
    </xdr:from>
    <xdr:to>
      <xdr:col>50</xdr:col>
      <xdr:colOff>165100</xdr:colOff>
      <xdr:row>77</xdr:row>
      <xdr:rowOff>123619</xdr:rowOff>
    </xdr:to>
    <xdr:sp macro="" textlink="">
      <xdr:nvSpPr>
        <xdr:cNvPr id="410" name="フローチャート: 判断 409"/>
        <xdr:cNvSpPr/>
      </xdr:nvSpPr>
      <xdr:spPr>
        <a:xfrm>
          <a:off x="9588500" y="1322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140146</xdr:rowOff>
    </xdr:from>
    <xdr:ext cx="534377" cy="259045"/>
    <xdr:sp macro="" textlink="">
      <xdr:nvSpPr>
        <xdr:cNvPr id="411" name="テキスト ボックス 410"/>
        <xdr:cNvSpPr txBox="1"/>
      </xdr:nvSpPr>
      <xdr:spPr>
        <a:xfrm>
          <a:off x="9372111" y="1299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98258</xdr:rowOff>
    </xdr:from>
    <xdr:to>
      <xdr:col>45</xdr:col>
      <xdr:colOff>177800</xdr:colOff>
      <xdr:row>78</xdr:row>
      <xdr:rowOff>92804</xdr:rowOff>
    </xdr:to>
    <xdr:cxnSp macro="">
      <xdr:nvCxnSpPr>
        <xdr:cNvPr id="412" name="直線コネクタ 411"/>
        <xdr:cNvCxnSpPr/>
      </xdr:nvCxnSpPr>
      <xdr:spPr>
        <a:xfrm>
          <a:off x="7861300" y="13128458"/>
          <a:ext cx="889000" cy="337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142163</xdr:rowOff>
    </xdr:from>
    <xdr:to>
      <xdr:col>46</xdr:col>
      <xdr:colOff>38100</xdr:colOff>
      <xdr:row>77</xdr:row>
      <xdr:rowOff>72313</xdr:rowOff>
    </xdr:to>
    <xdr:sp macro="" textlink="">
      <xdr:nvSpPr>
        <xdr:cNvPr id="413" name="フローチャート: 判断 412"/>
        <xdr:cNvSpPr/>
      </xdr:nvSpPr>
      <xdr:spPr>
        <a:xfrm>
          <a:off x="8699500" y="13172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88840</xdr:rowOff>
    </xdr:from>
    <xdr:ext cx="534377" cy="259045"/>
    <xdr:sp macro="" textlink="">
      <xdr:nvSpPr>
        <xdr:cNvPr id="414" name="テキスト ボックス 413"/>
        <xdr:cNvSpPr txBox="1"/>
      </xdr:nvSpPr>
      <xdr:spPr>
        <a:xfrm>
          <a:off x="8483111" y="1294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136989</xdr:rowOff>
    </xdr:from>
    <xdr:to>
      <xdr:col>41</xdr:col>
      <xdr:colOff>50800</xdr:colOff>
      <xdr:row>76</xdr:row>
      <xdr:rowOff>98258</xdr:rowOff>
    </xdr:to>
    <xdr:cxnSp macro="">
      <xdr:nvCxnSpPr>
        <xdr:cNvPr id="415" name="直線コネクタ 414"/>
        <xdr:cNvCxnSpPr/>
      </xdr:nvCxnSpPr>
      <xdr:spPr>
        <a:xfrm>
          <a:off x="6972300" y="12309939"/>
          <a:ext cx="889000" cy="818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143928</xdr:rowOff>
    </xdr:from>
    <xdr:to>
      <xdr:col>41</xdr:col>
      <xdr:colOff>101600</xdr:colOff>
      <xdr:row>76</xdr:row>
      <xdr:rowOff>74078</xdr:rowOff>
    </xdr:to>
    <xdr:sp macro="" textlink="">
      <xdr:nvSpPr>
        <xdr:cNvPr id="416" name="フローチャート: 判断 415"/>
        <xdr:cNvSpPr/>
      </xdr:nvSpPr>
      <xdr:spPr>
        <a:xfrm>
          <a:off x="7810500" y="1300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90605</xdr:rowOff>
    </xdr:from>
    <xdr:ext cx="534377" cy="259045"/>
    <xdr:sp macro="" textlink="">
      <xdr:nvSpPr>
        <xdr:cNvPr id="417" name="テキスト ボックス 416"/>
        <xdr:cNvSpPr txBox="1"/>
      </xdr:nvSpPr>
      <xdr:spPr>
        <a:xfrm>
          <a:off x="7594111" y="1277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114928</xdr:rowOff>
    </xdr:from>
    <xdr:to>
      <xdr:col>36</xdr:col>
      <xdr:colOff>165100</xdr:colOff>
      <xdr:row>76</xdr:row>
      <xdr:rowOff>45078</xdr:rowOff>
    </xdr:to>
    <xdr:sp macro="" textlink="">
      <xdr:nvSpPr>
        <xdr:cNvPr id="418" name="フローチャート: 判断 417"/>
        <xdr:cNvSpPr/>
      </xdr:nvSpPr>
      <xdr:spPr>
        <a:xfrm>
          <a:off x="6921500" y="12973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36205</xdr:rowOff>
    </xdr:from>
    <xdr:ext cx="534377" cy="259045"/>
    <xdr:sp macro="" textlink="">
      <xdr:nvSpPr>
        <xdr:cNvPr id="419" name="テキスト ボックス 418"/>
        <xdr:cNvSpPr txBox="1"/>
      </xdr:nvSpPr>
      <xdr:spPr>
        <a:xfrm>
          <a:off x="6705111" y="13066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141315</xdr:rowOff>
    </xdr:from>
    <xdr:to>
      <xdr:col>55</xdr:col>
      <xdr:colOff>50800</xdr:colOff>
      <xdr:row>79</xdr:row>
      <xdr:rowOff>71465</xdr:rowOff>
    </xdr:to>
    <xdr:sp macro="" textlink="">
      <xdr:nvSpPr>
        <xdr:cNvPr id="425" name="楕円 424"/>
        <xdr:cNvSpPr/>
      </xdr:nvSpPr>
      <xdr:spPr>
        <a:xfrm>
          <a:off x="10426700" y="1351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56242</xdr:rowOff>
    </xdr:from>
    <xdr:ext cx="469744" cy="259045"/>
    <xdr:sp macro="" textlink="">
      <xdr:nvSpPr>
        <xdr:cNvPr id="426" name="普通建設事業費 （ うち新規整備　）該当値テキスト"/>
        <xdr:cNvSpPr txBox="1"/>
      </xdr:nvSpPr>
      <xdr:spPr>
        <a:xfrm>
          <a:off x="10528300" y="13429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64439</xdr:rowOff>
    </xdr:from>
    <xdr:to>
      <xdr:col>50</xdr:col>
      <xdr:colOff>165100</xdr:colOff>
      <xdr:row>78</xdr:row>
      <xdr:rowOff>166039</xdr:rowOff>
    </xdr:to>
    <xdr:sp macro="" textlink="">
      <xdr:nvSpPr>
        <xdr:cNvPr id="427" name="楕円 426"/>
        <xdr:cNvSpPr/>
      </xdr:nvSpPr>
      <xdr:spPr>
        <a:xfrm>
          <a:off x="9588500" y="1343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157166</xdr:rowOff>
    </xdr:from>
    <xdr:ext cx="469744" cy="259045"/>
    <xdr:sp macro="" textlink="">
      <xdr:nvSpPr>
        <xdr:cNvPr id="428" name="テキスト ボックス 427"/>
        <xdr:cNvSpPr txBox="1"/>
      </xdr:nvSpPr>
      <xdr:spPr>
        <a:xfrm>
          <a:off x="9404428" y="13530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42004</xdr:rowOff>
    </xdr:from>
    <xdr:to>
      <xdr:col>46</xdr:col>
      <xdr:colOff>38100</xdr:colOff>
      <xdr:row>78</xdr:row>
      <xdr:rowOff>143604</xdr:rowOff>
    </xdr:to>
    <xdr:sp macro="" textlink="">
      <xdr:nvSpPr>
        <xdr:cNvPr id="429" name="楕円 428"/>
        <xdr:cNvSpPr/>
      </xdr:nvSpPr>
      <xdr:spPr>
        <a:xfrm>
          <a:off x="8699500" y="13415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134731</xdr:rowOff>
    </xdr:from>
    <xdr:ext cx="469744" cy="259045"/>
    <xdr:sp macro="" textlink="">
      <xdr:nvSpPr>
        <xdr:cNvPr id="430" name="テキスト ボックス 429"/>
        <xdr:cNvSpPr txBox="1"/>
      </xdr:nvSpPr>
      <xdr:spPr>
        <a:xfrm>
          <a:off x="8515428" y="13507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47458</xdr:rowOff>
    </xdr:from>
    <xdr:to>
      <xdr:col>41</xdr:col>
      <xdr:colOff>101600</xdr:colOff>
      <xdr:row>76</xdr:row>
      <xdr:rowOff>149058</xdr:rowOff>
    </xdr:to>
    <xdr:sp macro="" textlink="">
      <xdr:nvSpPr>
        <xdr:cNvPr id="431" name="楕円 430"/>
        <xdr:cNvSpPr/>
      </xdr:nvSpPr>
      <xdr:spPr>
        <a:xfrm>
          <a:off x="7810500" y="13077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140185</xdr:rowOff>
    </xdr:from>
    <xdr:ext cx="534377" cy="259045"/>
    <xdr:sp macro="" textlink="">
      <xdr:nvSpPr>
        <xdr:cNvPr id="432" name="テキスト ボックス 431"/>
        <xdr:cNvSpPr txBox="1"/>
      </xdr:nvSpPr>
      <xdr:spPr>
        <a:xfrm>
          <a:off x="7594111" y="1317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86189</xdr:rowOff>
    </xdr:from>
    <xdr:to>
      <xdr:col>36</xdr:col>
      <xdr:colOff>165100</xdr:colOff>
      <xdr:row>72</xdr:row>
      <xdr:rowOff>16339</xdr:rowOff>
    </xdr:to>
    <xdr:sp macro="" textlink="">
      <xdr:nvSpPr>
        <xdr:cNvPr id="433" name="楕円 432"/>
        <xdr:cNvSpPr/>
      </xdr:nvSpPr>
      <xdr:spPr>
        <a:xfrm>
          <a:off x="6921500" y="1225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32866</xdr:rowOff>
    </xdr:from>
    <xdr:ext cx="534377" cy="259045"/>
    <xdr:sp macro="" textlink="">
      <xdr:nvSpPr>
        <xdr:cNvPr id="434" name="テキスト ボックス 433"/>
        <xdr:cNvSpPr txBox="1"/>
      </xdr:nvSpPr>
      <xdr:spPr>
        <a:xfrm>
          <a:off x="6705111" y="12034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4" name="テキスト ボックス 453"/>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78511</xdr:rowOff>
    </xdr:from>
    <xdr:to>
      <xdr:col>54</xdr:col>
      <xdr:colOff>189865</xdr:colOff>
      <xdr:row>98</xdr:row>
      <xdr:rowOff>75616</xdr:rowOff>
    </xdr:to>
    <xdr:cxnSp macro="">
      <xdr:nvCxnSpPr>
        <xdr:cNvPr id="458" name="直線コネクタ 457"/>
        <xdr:cNvCxnSpPr/>
      </xdr:nvCxnSpPr>
      <xdr:spPr>
        <a:xfrm flipV="1">
          <a:off x="10475595" y="15680461"/>
          <a:ext cx="1270" cy="1197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79443</xdr:rowOff>
    </xdr:from>
    <xdr:ext cx="469744" cy="259045"/>
    <xdr:sp macro="" textlink="">
      <xdr:nvSpPr>
        <xdr:cNvPr id="459" name="普通建設事業費 （ うち更新整備　）最小値テキスト"/>
        <xdr:cNvSpPr txBox="1"/>
      </xdr:nvSpPr>
      <xdr:spPr>
        <a:xfrm>
          <a:off x="10528300" y="16881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75616</xdr:rowOff>
    </xdr:from>
    <xdr:to>
      <xdr:col>55</xdr:col>
      <xdr:colOff>88900</xdr:colOff>
      <xdr:row>98</xdr:row>
      <xdr:rowOff>75616</xdr:rowOff>
    </xdr:to>
    <xdr:cxnSp macro="">
      <xdr:nvCxnSpPr>
        <xdr:cNvPr id="460" name="直線コネクタ 459"/>
        <xdr:cNvCxnSpPr/>
      </xdr:nvCxnSpPr>
      <xdr:spPr>
        <a:xfrm>
          <a:off x="10388600" y="16877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25188</xdr:rowOff>
    </xdr:from>
    <xdr:ext cx="534377" cy="259045"/>
    <xdr:sp macro="" textlink="">
      <xdr:nvSpPr>
        <xdr:cNvPr id="461" name="普通建設事業費 （ うち更新整備　）最大値テキスト"/>
        <xdr:cNvSpPr txBox="1"/>
      </xdr:nvSpPr>
      <xdr:spPr>
        <a:xfrm>
          <a:off x="10528300" y="15455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78511</xdr:rowOff>
    </xdr:from>
    <xdr:to>
      <xdr:col>55</xdr:col>
      <xdr:colOff>88900</xdr:colOff>
      <xdr:row>91</xdr:row>
      <xdr:rowOff>78511</xdr:rowOff>
    </xdr:to>
    <xdr:cxnSp macro="">
      <xdr:nvCxnSpPr>
        <xdr:cNvPr id="462" name="直線コネクタ 461"/>
        <xdr:cNvCxnSpPr/>
      </xdr:nvCxnSpPr>
      <xdr:spPr>
        <a:xfrm>
          <a:off x="10388600" y="15680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21343</xdr:rowOff>
    </xdr:from>
    <xdr:to>
      <xdr:col>55</xdr:col>
      <xdr:colOff>0</xdr:colOff>
      <xdr:row>97</xdr:row>
      <xdr:rowOff>29400</xdr:rowOff>
    </xdr:to>
    <xdr:cxnSp macro="">
      <xdr:nvCxnSpPr>
        <xdr:cNvPr id="463" name="直線コネクタ 462"/>
        <xdr:cNvCxnSpPr/>
      </xdr:nvCxnSpPr>
      <xdr:spPr>
        <a:xfrm flipV="1">
          <a:off x="9639300" y="16651993"/>
          <a:ext cx="838200" cy="8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35958</xdr:rowOff>
    </xdr:from>
    <xdr:ext cx="534377" cy="259045"/>
    <xdr:sp macro="" textlink="">
      <xdr:nvSpPr>
        <xdr:cNvPr id="464" name="普通建設事業費 （ うち更新整備　）平均値テキスト"/>
        <xdr:cNvSpPr txBox="1"/>
      </xdr:nvSpPr>
      <xdr:spPr>
        <a:xfrm>
          <a:off x="10528300" y="16323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13081</xdr:rowOff>
    </xdr:from>
    <xdr:to>
      <xdr:col>55</xdr:col>
      <xdr:colOff>50800</xdr:colOff>
      <xdr:row>96</xdr:row>
      <xdr:rowOff>114681</xdr:rowOff>
    </xdr:to>
    <xdr:sp macro="" textlink="">
      <xdr:nvSpPr>
        <xdr:cNvPr id="465" name="フローチャート: 判断 464"/>
        <xdr:cNvSpPr/>
      </xdr:nvSpPr>
      <xdr:spPr>
        <a:xfrm>
          <a:off x="10426700" y="1647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29400</xdr:rowOff>
    </xdr:from>
    <xdr:to>
      <xdr:col>50</xdr:col>
      <xdr:colOff>114300</xdr:colOff>
      <xdr:row>98</xdr:row>
      <xdr:rowOff>7398</xdr:rowOff>
    </xdr:to>
    <xdr:cxnSp macro="">
      <xdr:nvCxnSpPr>
        <xdr:cNvPr id="466" name="直線コネクタ 465"/>
        <xdr:cNvCxnSpPr/>
      </xdr:nvCxnSpPr>
      <xdr:spPr>
        <a:xfrm flipV="1">
          <a:off x="8750300" y="16660050"/>
          <a:ext cx="889000" cy="149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32493</xdr:rowOff>
    </xdr:from>
    <xdr:to>
      <xdr:col>50</xdr:col>
      <xdr:colOff>165100</xdr:colOff>
      <xdr:row>96</xdr:row>
      <xdr:rowOff>134093</xdr:rowOff>
    </xdr:to>
    <xdr:sp macro="" textlink="">
      <xdr:nvSpPr>
        <xdr:cNvPr id="467" name="フローチャート: 判断 466"/>
        <xdr:cNvSpPr/>
      </xdr:nvSpPr>
      <xdr:spPr>
        <a:xfrm>
          <a:off x="9588500" y="1649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150620</xdr:rowOff>
    </xdr:from>
    <xdr:ext cx="534377" cy="259045"/>
    <xdr:sp macro="" textlink="">
      <xdr:nvSpPr>
        <xdr:cNvPr id="468" name="テキスト ボックス 467"/>
        <xdr:cNvSpPr txBox="1"/>
      </xdr:nvSpPr>
      <xdr:spPr>
        <a:xfrm>
          <a:off x="9372111" y="1626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7398</xdr:rowOff>
    </xdr:from>
    <xdr:to>
      <xdr:col>45</xdr:col>
      <xdr:colOff>177800</xdr:colOff>
      <xdr:row>98</xdr:row>
      <xdr:rowOff>98743</xdr:rowOff>
    </xdr:to>
    <xdr:cxnSp macro="">
      <xdr:nvCxnSpPr>
        <xdr:cNvPr id="469" name="直線コネクタ 468"/>
        <xdr:cNvCxnSpPr/>
      </xdr:nvCxnSpPr>
      <xdr:spPr>
        <a:xfrm flipV="1">
          <a:off x="7861300" y="16809498"/>
          <a:ext cx="889000" cy="91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69241</xdr:rowOff>
    </xdr:from>
    <xdr:to>
      <xdr:col>46</xdr:col>
      <xdr:colOff>38100</xdr:colOff>
      <xdr:row>96</xdr:row>
      <xdr:rowOff>170841</xdr:rowOff>
    </xdr:to>
    <xdr:sp macro="" textlink="">
      <xdr:nvSpPr>
        <xdr:cNvPr id="470" name="フローチャート: 判断 469"/>
        <xdr:cNvSpPr/>
      </xdr:nvSpPr>
      <xdr:spPr>
        <a:xfrm>
          <a:off x="8699500" y="1652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15918</xdr:rowOff>
    </xdr:from>
    <xdr:ext cx="534377" cy="259045"/>
    <xdr:sp macro="" textlink="">
      <xdr:nvSpPr>
        <xdr:cNvPr id="471" name="テキスト ボックス 470"/>
        <xdr:cNvSpPr txBox="1"/>
      </xdr:nvSpPr>
      <xdr:spPr>
        <a:xfrm>
          <a:off x="8483111" y="1630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98743</xdr:rowOff>
    </xdr:from>
    <xdr:to>
      <xdr:col>41</xdr:col>
      <xdr:colOff>50800</xdr:colOff>
      <xdr:row>98</xdr:row>
      <xdr:rowOff>141300</xdr:rowOff>
    </xdr:to>
    <xdr:cxnSp macro="">
      <xdr:nvCxnSpPr>
        <xdr:cNvPr id="472" name="直線コネクタ 471"/>
        <xdr:cNvCxnSpPr/>
      </xdr:nvCxnSpPr>
      <xdr:spPr>
        <a:xfrm flipV="1">
          <a:off x="6972300" y="16900843"/>
          <a:ext cx="889000" cy="42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76175</xdr:rowOff>
    </xdr:from>
    <xdr:to>
      <xdr:col>41</xdr:col>
      <xdr:colOff>101600</xdr:colOff>
      <xdr:row>97</xdr:row>
      <xdr:rowOff>6325</xdr:rowOff>
    </xdr:to>
    <xdr:sp macro="" textlink="">
      <xdr:nvSpPr>
        <xdr:cNvPr id="473" name="フローチャート: 判断 472"/>
        <xdr:cNvSpPr/>
      </xdr:nvSpPr>
      <xdr:spPr>
        <a:xfrm>
          <a:off x="7810500" y="1653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22852</xdr:rowOff>
    </xdr:from>
    <xdr:ext cx="534377" cy="259045"/>
    <xdr:sp macro="" textlink="">
      <xdr:nvSpPr>
        <xdr:cNvPr id="474" name="テキスト ボックス 473"/>
        <xdr:cNvSpPr txBox="1"/>
      </xdr:nvSpPr>
      <xdr:spPr>
        <a:xfrm>
          <a:off x="7594111" y="16310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86995</xdr:rowOff>
    </xdr:from>
    <xdr:to>
      <xdr:col>36</xdr:col>
      <xdr:colOff>165100</xdr:colOff>
      <xdr:row>97</xdr:row>
      <xdr:rowOff>17145</xdr:rowOff>
    </xdr:to>
    <xdr:sp macro="" textlink="">
      <xdr:nvSpPr>
        <xdr:cNvPr id="475" name="フローチャート: 判断 474"/>
        <xdr:cNvSpPr/>
      </xdr:nvSpPr>
      <xdr:spPr>
        <a:xfrm>
          <a:off x="6921500" y="1654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33672</xdr:rowOff>
    </xdr:from>
    <xdr:ext cx="534377" cy="259045"/>
    <xdr:sp macro="" textlink="">
      <xdr:nvSpPr>
        <xdr:cNvPr id="476" name="テキスト ボックス 475"/>
        <xdr:cNvSpPr txBox="1"/>
      </xdr:nvSpPr>
      <xdr:spPr>
        <a:xfrm>
          <a:off x="6705111" y="1632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141993</xdr:rowOff>
    </xdr:from>
    <xdr:to>
      <xdr:col>55</xdr:col>
      <xdr:colOff>50800</xdr:colOff>
      <xdr:row>97</xdr:row>
      <xdr:rowOff>72143</xdr:rowOff>
    </xdr:to>
    <xdr:sp macro="" textlink="">
      <xdr:nvSpPr>
        <xdr:cNvPr id="482" name="楕円 481"/>
        <xdr:cNvSpPr/>
      </xdr:nvSpPr>
      <xdr:spPr>
        <a:xfrm>
          <a:off x="10426700" y="1660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120420</xdr:rowOff>
    </xdr:from>
    <xdr:ext cx="534377" cy="259045"/>
    <xdr:sp macro="" textlink="">
      <xdr:nvSpPr>
        <xdr:cNvPr id="483" name="普通建設事業費 （ うち更新整備　）該当値テキスト"/>
        <xdr:cNvSpPr txBox="1"/>
      </xdr:nvSpPr>
      <xdr:spPr>
        <a:xfrm>
          <a:off x="10528300" y="16579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150050</xdr:rowOff>
    </xdr:from>
    <xdr:to>
      <xdr:col>50</xdr:col>
      <xdr:colOff>165100</xdr:colOff>
      <xdr:row>97</xdr:row>
      <xdr:rowOff>80200</xdr:rowOff>
    </xdr:to>
    <xdr:sp macro="" textlink="">
      <xdr:nvSpPr>
        <xdr:cNvPr id="484" name="楕円 483"/>
        <xdr:cNvSpPr/>
      </xdr:nvSpPr>
      <xdr:spPr>
        <a:xfrm>
          <a:off x="9588500" y="1660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71327</xdr:rowOff>
    </xdr:from>
    <xdr:ext cx="534377" cy="259045"/>
    <xdr:sp macro="" textlink="">
      <xdr:nvSpPr>
        <xdr:cNvPr id="485" name="テキスト ボックス 484"/>
        <xdr:cNvSpPr txBox="1"/>
      </xdr:nvSpPr>
      <xdr:spPr>
        <a:xfrm>
          <a:off x="9372111" y="16701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128048</xdr:rowOff>
    </xdr:from>
    <xdr:to>
      <xdr:col>46</xdr:col>
      <xdr:colOff>38100</xdr:colOff>
      <xdr:row>98</xdr:row>
      <xdr:rowOff>58198</xdr:rowOff>
    </xdr:to>
    <xdr:sp macro="" textlink="">
      <xdr:nvSpPr>
        <xdr:cNvPr id="486" name="楕円 485"/>
        <xdr:cNvSpPr/>
      </xdr:nvSpPr>
      <xdr:spPr>
        <a:xfrm>
          <a:off x="8699500" y="16758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49325</xdr:rowOff>
    </xdr:from>
    <xdr:ext cx="534377" cy="259045"/>
    <xdr:sp macro="" textlink="">
      <xdr:nvSpPr>
        <xdr:cNvPr id="487" name="テキスト ボックス 486"/>
        <xdr:cNvSpPr txBox="1"/>
      </xdr:nvSpPr>
      <xdr:spPr>
        <a:xfrm>
          <a:off x="8483111" y="16851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47943</xdr:rowOff>
    </xdr:from>
    <xdr:to>
      <xdr:col>41</xdr:col>
      <xdr:colOff>101600</xdr:colOff>
      <xdr:row>98</xdr:row>
      <xdr:rowOff>149543</xdr:rowOff>
    </xdr:to>
    <xdr:sp macro="" textlink="">
      <xdr:nvSpPr>
        <xdr:cNvPr id="488" name="楕円 487"/>
        <xdr:cNvSpPr/>
      </xdr:nvSpPr>
      <xdr:spPr>
        <a:xfrm>
          <a:off x="7810500" y="1685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140670</xdr:rowOff>
    </xdr:from>
    <xdr:ext cx="469744" cy="259045"/>
    <xdr:sp macro="" textlink="">
      <xdr:nvSpPr>
        <xdr:cNvPr id="489" name="テキスト ボックス 488"/>
        <xdr:cNvSpPr txBox="1"/>
      </xdr:nvSpPr>
      <xdr:spPr>
        <a:xfrm>
          <a:off x="7626428" y="16942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90500</xdr:rowOff>
    </xdr:from>
    <xdr:to>
      <xdr:col>36</xdr:col>
      <xdr:colOff>165100</xdr:colOff>
      <xdr:row>99</xdr:row>
      <xdr:rowOff>20650</xdr:rowOff>
    </xdr:to>
    <xdr:sp macro="" textlink="">
      <xdr:nvSpPr>
        <xdr:cNvPr id="490" name="楕円 489"/>
        <xdr:cNvSpPr/>
      </xdr:nvSpPr>
      <xdr:spPr>
        <a:xfrm>
          <a:off x="6921500" y="1689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11777</xdr:rowOff>
    </xdr:from>
    <xdr:ext cx="469744" cy="259045"/>
    <xdr:sp macro="" textlink="">
      <xdr:nvSpPr>
        <xdr:cNvPr id="491" name="テキスト ボックス 490"/>
        <xdr:cNvSpPr txBox="1"/>
      </xdr:nvSpPr>
      <xdr:spPr>
        <a:xfrm>
          <a:off x="6737428" y="1698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3" name="テキスト ボックス 502"/>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5" name="テキスト ボックス 50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1" name="テキスト ボックス 510"/>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99809</xdr:rowOff>
    </xdr:from>
    <xdr:to>
      <xdr:col>85</xdr:col>
      <xdr:colOff>126364</xdr:colOff>
      <xdr:row>39</xdr:row>
      <xdr:rowOff>44450</xdr:rowOff>
    </xdr:to>
    <xdr:cxnSp macro="">
      <xdr:nvCxnSpPr>
        <xdr:cNvPr id="515" name="直線コネクタ 514"/>
        <xdr:cNvCxnSpPr/>
      </xdr:nvCxnSpPr>
      <xdr:spPr>
        <a:xfrm flipV="1">
          <a:off x="16317595" y="5414759"/>
          <a:ext cx="1269" cy="1316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6"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7" name="直線コネクタ 516"/>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46486</xdr:rowOff>
    </xdr:from>
    <xdr:ext cx="534377" cy="259045"/>
    <xdr:sp macro="" textlink="">
      <xdr:nvSpPr>
        <xdr:cNvPr id="518" name="災害復旧事業費最大値テキスト"/>
        <xdr:cNvSpPr txBox="1"/>
      </xdr:nvSpPr>
      <xdr:spPr>
        <a:xfrm>
          <a:off x="16370300" y="5189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99809</xdr:rowOff>
    </xdr:from>
    <xdr:to>
      <xdr:col>86</xdr:col>
      <xdr:colOff>25400</xdr:colOff>
      <xdr:row>31</xdr:row>
      <xdr:rowOff>99809</xdr:rowOff>
    </xdr:to>
    <xdr:cxnSp macro="">
      <xdr:nvCxnSpPr>
        <xdr:cNvPr id="519" name="直線コネクタ 518"/>
        <xdr:cNvCxnSpPr/>
      </xdr:nvCxnSpPr>
      <xdr:spPr>
        <a:xfrm>
          <a:off x="16230600" y="5414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43955</xdr:rowOff>
    </xdr:from>
    <xdr:to>
      <xdr:col>85</xdr:col>
      <xdr:colOff>127000</xdr:colOff>
      <xdr:row>39</xdr:row>
      <xdr:rowOff>44069</xdr:rowOff>
    </xdr:to>
    <xdr:cxnSp macro="">
      <xdr:nvCxnSpPr>
        <xdr:cNvPr id="520" name="直線コネクタ 519"/>
        <xdr:cNvCxnSpPr/>
      </xdr:nvCxnSpPr>
      <xdr:spPr>
        <a:xfrm flipV="1">
          <a:off x="15481300" y="6730505"/>
          <a:ext cx="8382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106291</xdr:rowOff>
    </xdr:from>
    <xdr:ext cx="469744" cy="259045"/>
    <xdr:sp macro="" textlink="">
      <xdr:nvSpPr>
        <xdr:cNvPr id="521" name="災害復旧事業費平均値テキスト"/>
        <xdr:cNvSpPr txBox="1"/>
      </xdr:nvSpPr>
      <xdr:spPr>
        <a:xfrm>
          <a:off x="16370300" y="64499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83414</xdr:rowOff>
    </xdr:from>
    <xdr:to>
      <xdr:col>85</xdr:col>
      <xdr:colOff>177800</xdr:colOff>
      <xdr:row>39</xdr:row>
      <xdr:rowOff>13564</xdr:rowOff>
    </xdr:to>
    <xdr:sp macro="" textlink="">
      <xdr:nvSpPr>
        <xdr:cNvPr id="522" name="フローチャート: 判断 521"/>
        <xdr:cNvSpPr/>
      </xdr:nvSpPr>
      <xdr:spPr>
        <a:xfrm>
          <a:off x="162687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43612</xdr:rowOff>
    </xdr:from>
    <xdr:to>
      <xdr:col>81</xdr:col>
      <xdr:colOff>50800</xdr:colOff>
      <xdr:row>39</xdr:row>
      <xdr:rowOff>44069</xdr:rowOff>
    </xdr:to>
    <xdr:cxnSp macro="">
      <xdr:nvCxnSpPr>
        <xdr:cNvPr id="523" name="直線コネクタ 522"/>
        <xdr:cNvCxnSpPr/>
      </xdr:nvCxnSpPr>
      <xdr:spPr>
        <a:xfrm>
          <a:off x="14592300" y="6730162"/>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112560</xdr:rowOff>
    </xdr:from>
    <xdr:to>
      <xdr:col>81</xdr:col>
      <xdr:colOff>101600</xdr:colOff>
      <xdr:row>39</xdr:row>
      <xdr:rowOff>42710</xdr:rowOff>
    </xdr:to>
    <xdr:sp macro="" textlink="">
      <xdr:nvSpPr>
        <xdr:cNvPr id="524" name="フローチャート: 判断 523"/>
        <xdr:cNvSpPr/>
      </xdr:nvSpPr>
      <xdr:spPr>
        <a:xfrm>
          <a:off x="15430500" y="662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59237</xdr:rowOff>
    </xdr:from>
    <xdr:ext cx="469744" cy="259045"/>
    <xdr:sp macro="" textlink="">
      <xdr:nvSpPr>
        <xdr:cNvPr id="525" name="テキスト ボックス 524"/>
        <xdr:cNvSpPr txBox="1"/>
      </xdr:nvSpPr>
      <xdr:spPr>
        <a:xfrm>
          <a:off x="15246428" y="640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37135</xdr:rowOff>
    </xdr:from>
    <xdr:to>
      <xdr:col>76</xdr:col>
      <xdr:colOff>114300</xdr:colOff>
      <xdr:row>39</xdr:row>
      <xdr:rowOff>43612</xdr:rowOff>
    </xdr:to>
    <xdr:cxnSp macro="">
      <xdr:nvCxnSpPr>
        <xdr:cNvPr id="526" name="直線コネクタ 525"/>
        <xdr:cNvCxnSpPr/>
      </xdr:nvCxnSpPr>
      <xdr:spPr>
        <a:xfrm>
          <a:off x="13703300" y="6723685"/>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113017</xdr:rowOff>
    </xdr:from>
    <xdr:to>
      <xdr:col>76</xdr:col>
      <xdr:colOff>165100</xdr:colOff>
      <xdr:row>39</xdr:row>
      <xdr:rowOff>43167</xdr:rowOff>
    </xdr:to>
    <xdr:sp macro="" textlink="">
      <xdr:nvSpPr>
        <xdr:cNvPr id="527" name="フローチャート: 判断 526"/>
        <xdr:cNvSpPr/>
      </xdr:nvSpPr>
      <xdr:spPr>
        <a:xfrm>
          <a:off x="14541500" y="6628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59694</xdr:rowOff>
    </xdr:from>
    <xdr:ext cx="469744" cy="259045"/>
    <xdr:sp macro="" textlink="">
      <xdr:nvSpPr>
        <xdr:cNvPr id="528" name="テキスト ボックス 527"/>
        <xdr:cNvSpPr txBox="1"/>
      </xdr:nvSpPr>
      <xdr:spPr>
        <a:xfrm>
          <a:off x="14357428" y="6403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1969</xdr:rowOff>
    </xdr:from>
    <xdr:to>
      <xdr:col>71</xdr:col>
      <xdr:colOff>177800</xdr:colOff>
      <xdr:row>39</xdr:row>
      <xdr:rowOff>37135</xdr:rowOff>
    </xdr:to>
    <xdr:cxnSp macro="">
      <xdr:nvCxnSpPr>
        <xdr:cNvPr id="529" name="直線コネクタ 528"/>
        <xdr:cNvCxnSpPr/>
      </xdr:nvCxnSpPr>
      <xdr:spPr>
        <a:xfrm>
          <a:off x="12814300" y="6688519"/>
          <a:ext cx="889000" cy="3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125933</xdr:rowOff>
    </xdr:from>
    <xdr:to>
      <xdr:col>72</xdr:col>
      <xdr:colOff>38100</xdr:colOff>
      <xdr:row>39</xdr:row>
      <xdr:rowOff>56083</xdr:rowOff>
    </xdr:to>
    <xdr:sp macro="" textlink="">
      <xdr:nvSpPr>
        <xdr:cNvPr id="530" name="フローチャート: 判断 529"/>
        <xdr:cNvSpPr/>
      </xdr:nvSpPr>
      <xdr:spPr>
        <a:xfrm>
          <a:off x="13652500" y="6641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72610</xdr:rowOff>
    </xdr:from>
    <xdr:ext cx="469744" cy="259045"/>
    <xdr:sp macro="" textlink="">
      <xdr:nvSpPr>
        <xdr:cNvPr id="531" name="テキスト ボックス 530"/>
        <xdr:cNvSpPr txBox="1"/>
      </xdr:nvSpPr>
      <xdr:spPr>
        <a:xfrm>
          <a:off x="13468428" y="6416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128333</xdr:rowOff>
    </xdr:from>
    <xdr:to>
      <xdr:col>67</xdr:col>
      <xdr:colOff>101600</xdr:colOff>
      <xdr:row>39</xdr:row>
      <xdr:rowOff>58483</xdr:rowOff>
    </xdr:to>
    <xdr:sp macro="" textlink="">
      <xdr:nvSpPr>
        <xdr:cNvPr id="532" name="フローチャート: 判断 531"/>
        <xdr:cNvSpPr/>
      </xdr:nvSpPr>
      <xdr:spPr>
        <a:xfrm>
          <a:off x="12763500" y="6643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49610</xdr:rowOff>
    </xdr:from>
    <xdr:ext cx="378565" cy="259045"/>
    <xdr:sp macro="" textlink="">
      <xdr:nvSpPr>
        <xdr:cNvPr id="533" name="テキスト ボックス 532"/>
        <xdr:cNvSpPr txBox="1"/>
      </xdr:nvSpPr>
      <xdr:spPr>
        <a:xfrm>
          <a:off x="12625017" y="6736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164605</xdr:rowOff>
    </xdr:from>
    <xdr:to>
      <xdr:col>85</xdr:col>
      <xdr:colOff>177800</xdr:colOff>
      <xdr:row>39</xdr:row>
      <xdr:rowOff>94755</xdr:rowOff>
    </xdr:to>
    <xdr:sp macro="" textlink="">
      <xdr:nvSpPr>
        <xdr:cNvPr id="539" name="楕円 538"/>
        <xdr:cNvSpPr/>
      </xdr:nvSpPr>
      <xdr:spPr>
        <a:xfrm>
          <a:off x="16268700" y="667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79532</xdr:rowOff>
    </xdr:from>
    <xdr:ext cx="313932" cy="259045"/>
    <xdr:sp macro="" textlink="">
      <xdr:nvSpPr>
        <xdr:cNvPr id="540" name="災害復旧事業費該当値テキスト"/>
        <xdr:cNvSpPr txBox="1"/>
      </xdr:nvSpPr>
      <xdr:spPr>
        <a:xfrm>
          <a:off x="16370300" y="65946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164719</xdr:rowOff>
    </xdr:from>
    <xdr:to>
      <xdr:col>81</xdr:col>
      <xdr:colOff>101600</xdr:colOff>
      <xdr:row>39</xdr:row>
      <xdr:rowOff>94869</xdr:rowOff>
    </xdr:to>
    <xdr:sp macro="" textlink="">
      <xdr:nvSpPr>
        <xdr:cNvPr id="541" name="楕円 540"/>
        <xdr:cNvSpPr/>
      </xdr:nvSpPr>
      <xdr:spPr>
        <a:xfrm>
          <a:off x="15430500" y="667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85996</xdr:rowOff>
    </xdr:from>
    <xdr:ext cx="313932" cy="259045"/>
    <xdr:sp macro="" textlink="">
      <xdr:nvSpPr>
        <xdr:cNvPr id="542" name="テキスト ボックス 541"/>
        <xdr:cNvSpPr txBox="1"/>
      </xdr:nvSpPr>
      <xdr:spPr>
        <a:xfrm>
          <a:off x="15324333" y="67725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164262</xdr:rowOff>
    </xdr:from>
    <xdr:to>
      <xdr:col>76</xdr:col>
      <xdr:colOff>165100</xdr:colOff>
      <xdr:row>39</xdr:row>
      <xdr:rowOff>94412</xdr:rowOff>
    </xdr:to>
    <xdr:sp macro="" textlink="">
      <xdr:nvSpPr>
        <xdr:cNvPr id="543" name="楕円 542"/>
        <xdr:cNvSpPr/>
      </xdr:nvSpPr>
      <xdr:spPr>
        <a:xfrm>
          <a:off x="14541500" y="667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85539</xdr:rowOff>
    </xdr:from>
    <xdr:ext cx="313932" cy="259045"/>
    <xdr:sp macro="" textlink="">
      <xdr:nvSpPr>
        <xdr:cNvPr id="544" name="テキスト ボックス 543"/>
        <xdr:cNvSpPr txBox="1"/>
      </xdr:nvSpPr>
      <xdr:spPr>
        <a:xfrm>
          <a:off x="14435333" y="67720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157785</xdr:rowOff>
    </xdr:from>
    <xdr:to>
      <xdr:col>72</xdr:col>
      <xdr:colOff>38100</xdr:colOff>
      <xdr:row>39</xdr:row>
      <xdr:rowOff>87935</xdr:rowOff>
    </xdr:to>
    <xdr:sp macro="" textlink="">
      <xdr:nvSpPr>
        <xdr:cNvPr id="545" name="楕円 544"/>
        <xdr:cNvSpPr/>
      </xdr:nvSpPr>
      <xdr:spPr>
        <a:xfrm>
          <a:off x="13652500" y="667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79062</xdr:rowOff>
    </xdr:from>
    <xdr:ext cx="378565" cy="259045"/>
    <xdr:sp macro="" textlink="">
      <xdr:nvSpPr>
        <xdr:cNvPr id="546" name="テキスト ボックス 545"/>
        <xdr:cNvSpPr txBox="1"/>
      </xdr:nvSpPr>
      <xdr:spPr>
        <a:xfrm>
          <a:off x="13514017" y="67656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122619</xdr:rowOff>
    </xdr:from>
    <xdr:to>
      <xdr:col>67</xdr:col>
      <xdr:colOff>101600</xdr:colOff>
      <xdr:row>39</xdr:row>
      <xdr:rowOff>52769</xdr:rowOff>
    </xdr:to>
    <xdr:sp macro="" textlink="">
      <xdr:nvSpPr>
        <xdr:cNvPr id="547" name="楕円 546"/>
        <xdr:cNvSpPr/>
      </xdr:nvSpPr>
      <xdr:spPr>
        <a:xfrm>
          <a:off x="12763500" y="6637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69295</xdr:rowOff>
    </xdr:from>
    <xdr:ext cx="469744" cy="259045"/>
    <xdr:sp macro="" textlink="">
      <xdr:nvSpPr>
        <xdr:cNvPr id="548" name="テキスト ボックス 547"/>
        <xdr:cNvSpPr txBox="1"/>
      </xdr:nvSpPr>
      <xdr:spPr>
        <a:xfrm>
          <a:off x="12579428" y="6412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8" name="テキスト ボックス 607"/>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09" name="直線コネクタ 608"/>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0" name="テキスト ボックス 609"/>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3" name="直線コネクタ 612"/>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4" name="テキスト ボックス 613"/>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6" name="テキスト ボックス 615"/>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83007</xdr:rowOff>
    </xdr:from>
    <xdr:to>
      <xdr:col>85</xdr:col>
      <xdr:colOff>126364</xdr:colOff>
      <xdr:row>78</xdr:row>
      <xdr:rowOff>143387</xdr:rowOff>
    </xdr:to>
    <xdr:cxnSp macro="">
      <xdr:nvCxnSpPr>
        <xdr:cNvPr id="618" name="直線コネクタ 617"/>
        <xdr:cNvCxnSpPr/>
      </xdr:nvCxnSpPr>
      <xdr:spPr>
        <a:xfrm flipV="1">
          <a:off x="16317595" y="12084507"/>
          <a:ext cx="1269" cy="1431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147214</xdr:rowOff>
    </xdr:from>
    <xdr:ext cx="534377" cy="259045"/>
    <xdr:sp macro="" textlink="">
      <xdr:nvSpPr>
        <xdr:cNvPr id="619" name="公債費最小値テキスト"/>
        <xdr:cNvSpPr txBox="1"/>
      </xdr:nvSpPr>
      <xdr:spPr>
        <a:xfrm>
          <a:off x="16370300" y="13520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143387</xdr:rowOff>
    </xdr:from>
    <xdr:to>
      <xdr:col>86</xdr:col>
      <xdr:colOff>25400</xdr:colOff>
      <xdr:row>78</xdr:row>
      <xdr:rowOff>143387</xdr:rowOff>
    </xdr:to>
    <xdr:cxnSp macro="">
      <xdr:nvCxnSpPr>
        <xdr:cNvPr id="620" name="直線コネクタ 619"/>
        <xdr:cNvCxnSpPr/>
      </xdr:nvCxnSpPr>
      <xdr:spPr>
        <a:xfrm>
          <a:off x="16230600" y="13516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29684</xdr:rowOff>
    </xdr:from>
    <xdr:ext cx="534377" cy="259045"/>
    <xdr:sp macro="" textlink="">
      <xdr:nvSpPr>
        <xdr:cNvPr id="621" name="公債費最大値テキスト"/>
        <xdr:cNvSpPr txBox="1"/>
      </xdr:nvSpPr>
      <xdr:spPr>
        <a:xfrm>
          <a:off x="16370300" y="11859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83007</xdr:rowOff>
    </xdr:from>
    <xdr:to>
      <xdr:col>86</xdr:col>
      <xdr:colOff>25400</xdr:colOff>
      <xdr:row>70</xdr:row>
      <xdr:rowOff>83007</xdr:rowOff>
    </xdr:to>
    <xdr:cxnSp macro="">
      <xdr:nvCxnSpPr>
        <xdr:cNvPr id="622" name="直線コネクタ 621"/>
        <xdr:cNvCxnSpPr/>
      </xdr:nvCxnSpPr>
      <xdr:spPr>
        <a:xfrm>
          <a:off x="16230600" y="12084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169561</xdr:rowOff>
    </xdr:from>
    <xdr:to>
      <xdr:col>85</xdr:col>
      <xdr:colOff>127000</xdr:colOff>
      <xdr:row>72</xdr:row>
      <xdr:rowOff>36373</xdr:rowOff>
    </xdr:to>
    <xdr:cxnSp macro="">
      <xdr:nvCxnSpPr>
        <xdr:cNvPr id="623" name="直線コネクタ 622"/>
        <xdr:cNvCxnSpPr/>
      </xdr:nvCxnSpPr>
      <xdr:spPr>
        <a:xfrm>
          <a:off x="15481300" y="12342511"/>
          <a:ext cx="838200" cy="38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124391</xdr:rowOff>
    </xdr:from>
    <xdr:ext cx="534377" cy="259045"/>
    <xdr:sp macro="" textlink="">
      <xdr:nvSpPr>
        <xdr:cNvPr id="624" name="公債費平均値テキスト"/>
        <xdr:cNvSpPr txBox="1"/>
      </xdr:nvSpPr>
      <xdr:spPr>
        <a:xfrm>
          <a:off x="16370300" y="128116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145964</xdr:rowOff>
    </xdr:from>
    <xdr:to>
      <xdr:col>85</xdr:col>
      <xdr:colOff>177800</xdr:colOff>
      <xdr:row>75</xdr:row>
      <xdr:rowOff>76114</xdr:rowOff>
    </xdr:to>
    <xdr:sp macro="" textlink="">
      <xdr:nvSpPr>
        <xdr:cNvPr id="625" name="フローチャート: 判断 624"/>
        <xdr:cNvSpPr/>
      </xdr:nvSpPr>
      <xdr:spPr>
        <a:xfrm>
          <a:off x="16268700" y="1283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114268</xdr:rowOff>
    </xdr:from>
    <xdr:to>
      <xdr:col>81</xdr:col>
      <xdr:colOff>50800</xdr:colOff>
      <xdr:row>71</xdr:row>
      <xdr:rowOff>169561</xdr:rowOff>
    </xdr:to>
    <xdr:cxnSp macro="">
      <xdr:nvCxnSpPr>
        <xdr:cNvPr id="626" name="直線コネクタ 625"/>
        <xdr:cNvCxnSpPr/>
      </xdr:nvCxnSpPr>
      <xdr:spPr>
        <a:xfrm>
          <a:off x="14592300" y="12287218"/>
          <a:ext cx="889000" cy="55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144793</xdr:rowOff>
    </xdr:from>
    <xdr:to>
      <xdr:col>81</xdr:col>
      <xdr:colOff>101600</xdr:colOff>
      <xdr:row>75</xdr:row>
      <xdr:rowOff>74943</xdr:rowOff>
    </xdr:to>
    <xdr:sp macro="" textlink="">
      <xdr:nvSpPr>
        <xdr:cNvPr id="627" name="フローチャート: 判断 626"/>
        <xdr:cNvSpPr/>
      </xdr:nvSpPr>
      <xdr:spPr>
        <a:xfrm>
          <a:off x="15430500" y="1283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66070</xdr:rowOff>
    </xdr:from>
    <xdr:ext cx="534377" cy="259045"/>
    <xdr:sp macro="" textlink="">
      <xdr:nvSpPr>
        <xdr:cNvPr id="628" name="テキスト ボックス 627"/>
        <xdr:cNvSpPr txBox="1"/>
      </xdr:nvSpPr>
      <xdr:spPr>
        <a:xfrm>
          <a:off x="15214111" y="12924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114268</xdr:rowOff>
    </xdr:from>
    <xdr:to>
      <xdr:col>76</xdr:col>
      <xdr:colOff>114300</xdr:colOff>
      <xdr:row>71</xdr:row>
      <xdr:rowOff>151216</xdr:rowOff>
    </xdr:to>
    <xdr:cxnSp macro="">
      <xdr:nvCxnSpPr>
        <xdr:cNvPr id="629" name="直線コネクタ 628"/>
        <xdr:cNvCxnSpPr/>
      </xdr:nvCxnSpPr>
      <xdr:spPr>
        <a:xfrm flipV="1">
          <a:off x="13703300" y="12287218"/>
          <a:ext cx="889000" cy="3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134048</xdr:rowOff>
    </xdr:from>
    <xdr:to>
      <xdr:col>76</xdr:col>
      <xdr:colOff>165100</xdr:colOff>
      <xdr:row>75</xdr:row>
      <xdr:rowOff>64198</xdr:rowOff>
    </xdr:to>
    <xdr:sp macro="" textlink="">
      <xdr:nvSpPr>
        <xdr:cNvPr id="630" name="フローチャート: 判断 629"/>
        <xdr:cNvSpPr/>
      </xdr:nvSpPr>
      <xdr:spPr>
        <a:xfrm>
          <a:off x="14541500" y="12821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55325</xdr:rowOff>
    </xdr:from>
    <xdr:ext cx="534377" cy="259045"/>
    <xdr:sp macro="" textlink="">
      <xdr:nvSpPr>
        <xdr:cNvPr id="631" name="テキスト ボックス 630"/>
        <xdr:cNvSpPr txBox="1"/>
      </xdr:nvSpPr>
      <xdr:spPr>
        <a:xfrm>
          <a:off x="14325111" y="12914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148672</xdr:rowOff>
    </xdr:from>
    <xdr:to>
      <xdr:col>71</xdr:col>
      <xdr:colOff>177800</xdr:colOff>
      <xdr:row>71</xdr:row>
      <xdr:rowOff>151216</xdr:rowOff>
    </xdr:to>
    <xdr:cxnSp macro="">
      <xdr:nvCxnSpPr>
        <xdr:cNvPr id="632" name="直線コネクタ 631"/>
        <xdr:cNvCxnSpPr/>
      </xdr:nvCxnSpPr>
      <xdr:spPr>
        <a:xfrm>
          <a:off x="12814300" y="12321622"/>
          <a:ext cx="889000" cy="2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129162</xdr:rowOff>
    </xdr:from>
    <xdr:to>
      <xdr:col>72</xdr:col>
      <xdr:colOff>38100</xdr:colOff>
      <xdr:row>75</xdr:row>
      <xdr:rowOff>59312</xdr:rowOff>
    </xdr:to>
    <xdr:sp macro="" textlink="">
      <xdr:nvSpPr>
        <xdr:cNvPr id="633" name="フローチャート: 判断 632"/>
        <xdr:cNvSpPr/>
      </xdr:nvSpPr>
      <xdr:spPr>
        <a:xfrm>
          <a:off x="13652500" y="12816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50439</xdr:rowOff>
    </xdr:from>
    <xdr:ext cx="534377" cy="259045"/>
    <xdr:sp macro="" textlink="">
      <xdr:nvSpPr>
        <xdr:cNvPr id="634" name="テキスト ボックス 633"/>
        <xdr:cNvSpPr txBox="1"/>
      </xdr:nvSpPr>
      <xdr:spPr>
        <a:xfrm>
          <a:off x="13436111" y="12909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65983</xdr:rowOff>
    </xdr:from>
    <xdr:to>
      <xdr:col>67</xdr:col>
      <xdr:colOff>101600</xdr:colOff>
      <xdr:row>74</xdr:row>
      <xdr:rowOff>167583</xdr:rowOff>
    </xdr:to>
    <xdr:sp macro="" textlink="">
      <xdr:nvSpPr>
        <xdr:cNvPr id="635" name="フローチャート: 判断 634"/>
        <xdr:cNvSpPr/>
      </xdr:nvSpPr>
      <xdr:spPr>
        <a:xfrm>
          <a:off x="12763500" y="12753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158710</xdr:rowOff>
    </xdr:from>
    <xdr:ext cx="534377" cy="259045"/>
    <xdr:sp macro="" textlink="">
      <xdr:nvSpPr>
        <xdr:cNvPr id="636" name="テキスト ボックス 635"/>
        <xdr:cNvSpPr txBox="1"/>
      </xdr:nvSpPr>
      <xdr:spPr>
        <a:xfrm>
          <a:off x="12547111" y="1284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157023</xdr:rowOff>
    </xdr:from>
    <xdr:to>
      <xdr:col>85</xdr:col>
      <xdr:colOff>177800</xdr:colOff>
      <xdr:row>72</xdr:row>
      <xdr:rowOff>87173</xdr:rowOff>
    </xdr:to>
    <xdr:sp macro="" textlink="">
      <xdr:nvSpPr>
        <xdr:cNvPr id="642" name="楕円 641"/>
        <xdr:cNvSpPr/>
      </xdr:nvSpPr>
      <xdr:spPr>
        <a:xfrm>
          <a:off x="16268700" y="12329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8450</xdr:rowOff>
    </xdr:from>
    <xdr:ext cx="534377" cy="259045"/>
    <xdr:sp macro="" textlink="">
      <xdr:nvSpPr>
        <xdr:cNvPr id="643" name="公債費該当値テキスト"/>
        <xdr:cNvSpPr txBox="1"/>
      </xdr:nvSpPr>
      <xdr:spPr>
        <a:xfrm>
          <a:off x="16370300" y="12181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118761</xdr:rowOff>
    </xdr:from>
    <xdr:to>
      <xdr:col>81</xdr:col>
      <xdr:colOff>101600</xdr:colOff>
      <xdr:row>72</xdr:row>
      <xdr:rowOff>48911</xdr:rowOff>
    </xdr:to>
    <xdr:sp macro="" textlink="">
      <xdr:nvSpPr>
        <xdr:cNvPr id="644" name="楕円 643"/>
        <xdr:cNvSpPr/>
      </xdr:nvSpPr>
      <xdr:spPr>
        <a:xfrm>
          <a:off x="15430500" y="1229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70</xdr:row>
      <xdr:rowOff>65438</xdr:rowOff>
    </xdr:from>
    <xdr:ext cx="534377" cy="259045"/>
    <xdr:sp macro="" textlink="">
      <xdr:nvSpPr>
        <xdr:cNvPr id="645" name="テキスト ボックス 644"/>
        <xdr:cNvSpPr txBox="1"/>
      </xdr:nvSpPr>
      <xdr:spPr>
        <a:xfrm>
          <a:off x="15214111" y="1206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63468</xdr:rowOff>
    </xdr:from>
    <xdr:to>
      <xdr:col>76</xdr:col>
      <xdr:colOff>165100</xdr:colOff>
      <xdr:row>71</xdr:row>
      <xdr:rowOff>165068</xdr:rowOff>
    </xdr:to>
    <xdr:sp macro="" textlink="">
      <xdr:nvSpPr>
        <xdr:cNvPr id="646" name="楕円 645"/>
        <xdr:cNvSpPr/>
      </xdr:nvSpPr>
      <xdr:spPr>
        <a:xfrm>
          <a:off x="14541500" y="12236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70</xdr:row>
      <xdr:rowOff>10145</xdr:rowOff>
    </xdr:from>
    <xdr:ext cx="534377" cy="259045"/>
    <xdr:sp macro="" textlink="">
      <xdr:nvSpPr>
        <xdr:cNvPr id="647" name="テキスト ボックス 646"/>
        <xdr:cNvSpPr txBox="1"/>
      </xdr:nvSpPr>
      <xdr:spPr>
        <a:xfrm>
          <a:off x="14325111" y="12011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71</xdr:row>
      <xdr:rowOff>100416</xdr:rowOff>
    </xdr:from>
    <xdr:to>
      <xdr:col>72</xdr:col>
      <xdr:colOff>38100</xdr:colOff>
      <xdr:row>72</xdr:row>
      <xdr:rowOff>30566</xdr:rowOff>
    </xdr:to>
    <xdr:sp macro="" textlink="">
      <xdr:nvSpPr>
        <xdr:cNvPr id="648" name="楕円 647"/>
        <xdr:cNvSpPr/>
      </xdr:nvSpPr>
      <xdr:spPr>
        <a:xfrm>
          <a:off x="13652500" y="1227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70</xdr:row>
      <xdr:rowOff>47093</xdr:rowOff>
    </xdr:from>
    <xdr:ext cx="534377" cy="259045"/>
    <xdr:sp macro="" textlink="">
      <xdr:nvSpPr>
        <xdr:cNvPr id="649" name="テキスト ボックス 648"/>
        <xdr:cNvSpPr txBox="1"/>
      </xdr:nvSpPr>
      <xdr:spPr>
        <a:xfrm>
          <a:off x="13436111" y="12048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97872</xdr:rowOff>
    </xdr:from>
    <xdr:to>
      <xdr:col>67</xdr:col>
      <xdr:colOff>101600</xdr:colOff>
      <xdr:row>72</xdr:row>
      <xdr:rowOff>28022</xdr:rowOff>
    </xdr:to>
    <xdr:sp macro="" textlink="">
      <xdr:nvSpPr>
        <xdr:cNvPr id="650" name="楕円 649"/>
        <xdr:cNvSpPr/>
      </xdr:nvSpPr>
      <xdr:spPr>
        <a:xfrm>
          <a:off x="12763500" y="1227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70</xdr:row>
      <xdr:rowOff>44549</xdr:rowOff>
    </xdr:from>
    <xdr:ext cx="534377" cy="259045"/>
    <xdr:sp macro="" textlink="">
      <xdr:nvSpPr>
        <xdr:cNvPr id="651" name="テキスト ボックス 650"/>
        <xdr:cNvSpPr txBox="1"/>
      </xdr:nvSpPr>
      <xdr:spPr>
        <a:xfrm>
          <a:off x="12547111" y="1204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2" name="直線コネクタ 661"/>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3" name="テキスト ボックス 662"/>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4" name="直線コネクタ 663"/>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5" name="テキスト ボックス 664"/>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6" name="直線コネクタ 665"/>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7" name="テキスト ボックス 666"/>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8" name="直線コネクタ 667"/>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9" name="テキスト ボックス 668"/>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1" name="テキスト ボックス 67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159817</xdr:rowOff>
    </xdr:from>
    <xdr:to>
      <xdr:col>85</xdr:col>
      <xdr:colOff>126364</xdr:colOff>
      <xdr:row>98</xdr:row>
      <xdr:rowOff>120817</xdr:rowOff>
    </xdr:to>
    <xdr:cxnSp macro="">
      <xdr:nvCxnSpPr>
        <xdr:cNvPr id="673" name="直線コネクタ 672"/>
        <xdr:cNvCxnSpPr/>
      </xdr:nvCxnSpPr>
      <xdr:spPr>
        <a:xfrm flipV="1">
          <a:off x="16317595" y="15590317"/>
          <a:ext cx="1269" cy="1332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124644</xdr:rowOff>
    </xdr:from>
    <xdr:ext cx="378565" cy="259045"/>
    <xdr:sp macro="" textlink="">
      <xdr:nvSpPr>
        <xdr:cNvPr id="674" name="積立金最小値テキスト"/>
        <xdr:cNvSpPr txBox="1"/>
      </xdr:nvSpPr>
      <xdr:spPr>
        <a:xfrm>
          <a:off x="16370300" y="169267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120817</xdr:rowOff>
    </xdr:from>
    <xdr:to>
      <xdr:col>86</xdr:col>
      <xdr:colOff>25400</xdr:colOff>
      <xdr:row>98</xdr:row>
      <xdr:rowOff>120817</xdr:rowOff>
    </xdr:to>
    <xdr:cxnSp macro="">
      <xdr:nvCxnSpPr>
        <xdr:cNvPr id="675" name="直線コネクタ 674"/>
        <xdr:cNvCxnSpPr/>
      </xdr:nvCxnSpPr>
      <xdr:spPr>
        <a:xfrm>
          <a:off x="16230600" y="1692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106494</xdr:rowOff>
    </xdr:from>
    <xdr:ext cx="534377" cy="259045"/>
    <xdr:sp macro="" textlink="">
      <xdr:nvSpPr>
        <xdr:cNvPr id="676" name="積立金最大値テキスト"/>
        <xdr:cNvSpPr txBox="1"/>
      </xdr:nvSpPr>
      <xdr:spPr>
        <a:xfrm>
          <a:off x="16370300" y="15365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159817</xdr:rowOff>
    </xdr:from>
    <xdr:to>
      <xdr:col>86</xdr:col>
      <xdr:colOff>25400</xdr:colOff>
      <xdr:row>90</xdr:row>
      <xdr:rowOff>159817</xdr:rowOff>
    </xdr:to>
    <xdr:cxnSp macro="">
      <xdr:nvCxnSpPr>
        <xdr:cNvPr id="677" name="直線コネクタ 676"/>
        <xdr:cNvCxnSpPr/>
      </xdr:nvCxnSpPr>
      <xdr:spPr>
        <a:xfrm>
          <a:off x="16230600" y="15590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141712</xdr:rowOff>
    </xdr:from>
    <xdr:to>
      <xdr:col>85</xdr:col>
      <xdr:colOff>127000</xdr:colOff>
      <xdr:row>98</xdr:row>
      <xdr:rowOff>110119</xdr:rowOff>
    </xdr:to>
    <xdr:cxnSp macro="">
      <xdr:nvCxnSpPr>
        <xdr:cNvPr id="678" name="直線コネクタ 677"/>
        <xdr:cNvCxnSpPr/>
      </xdr:nvCxnSpPr>
      <xdr:spPr>
        <a:xfrm>
          <a:off x="15481300" y="16600912"/>
          <a:ext cx="838200" cy="31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12839</xdr:rowOff>
    </xdr:from>
    <xdr:ext cx="469744" cy="259045"/>
    <xdr:sp macro="" textlink="">
      <xdr:nvSpPr>
        <xdr:cNvPr id="679" name="積立金平均値テキスト"/>
        <xdr:cNvSpPr txBox="1"/>
      </xdr:nvSpPr>
      <xdr:spPr>
        <a:xfrm>
          <a:off x="16370300" y="16472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161412</xdr:rowOff>
    </xdr:from>
    <xdr:to>
      <xdr:col>85</xdr:col>
      <xdr:colOff>177800</xdr:colOff>
      <xdr:row>97</xdr:row>
      <xdr:rowOff>91562</xdr:rowOff>
    </xdr:to>
    <xdr:sp macro="" textlink="">
      <xdr:nvSpPr>
        <xdr:cNvPr id="680" name="フローチャート: 判断 679"/>
        <xdr:cNvSpPr/>
      </xdr:nvSpPr>
      <xdr:spPr>
        <a:xfrm>
          <a:off x="16268700" y="1662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141712</xdr:rowOff>
    </xdr:from>
    <xdr:to>
      <xdr:col>81</xdr:col>
      <xdr:colOff>50800</xdr:colOff>
      <xdr:row>98</xdr:row>
      <xdr:rowOff>24166</xdr:rowOff>
    </xdr:to>
    <xdr:cxnSp macro="">
      <xdr:nvCxnSpPr>
        <xdr:cNvPr id="681" name="直線コネクタ 680"/>
        <xdr:cNvCxnSpPr/>
      </xdr:nvCxnSpPr>
      <xdr:spPr>
        <a:xfrm flipV="1">
          <a:off x="14592300" y="16600912"/>
          <a:ext cx="889000" cy="22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2673</xdr:rowOff>
    </xdr:from>
    <xdr:to>
      <xdr:col>81</xdr:col>
      <xdr:colOff>101600</xdr:colOff>
      <xdr:row>97</xdr:row>
      <xdr:rowOff>104273</xdr:rowOff>
    </xdr:to>
    <xdr:sp macro="" textlink="">
      <xdr:nvSpPr>
        <xdr:cNvPr id="682" name="フローチャート: 判断 681"/>
        <xdr:cNvSpPr/>
      </xdr:nvSpPr>
      <xdr:spPr>
        <a:xfrm>
          <a:off x="15430500" y="16633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95400</xdr:rowOff>
    </xdr:from>
    <xdr:ext cx="469744" cy="259045"/>
    <xdr:sp macro="" textlink="">
      <xdr:nvSpPr>
        <xdr:cNvPr id="683" name="テキスト ボックス 682"/>
        <xdr:cNvSpPr txBox="1"/>
      </xdr:nvSpPr>
      <xdr:spPr>
        <a:xfrm>
          <a:off x="15246428" y="16726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24166</xdr:rowOff>
    </xdr:from>
    <xdr:to>
      <xdr:col>76</xdr:col>
      <xdr:colOff>114300</xdr:colOff>
      <xdr:row>98</xdr:row>
      <xdr:rowOff>105776</xdr:rowOff>
    </xdr:to>
    <xdr:cxnSp macro="">
      <xdr:nvCxnSpPr>
        <xdr:cNvPr id="684" name="直線コネクタ 683"/>
        <xdr:cNvCxnSpPr/>
      </xdr:nvCxnSpPr>
      <xdr:spPr>
        <a:xfrm flipV="1">
          <a:off x="13703300" y="16826266"/>
          <a:ext cx="889000" cy="81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139740</xdr:rowOff>
    </xdr:from>
    <xdr:to>
      <xdr:col>76</xdr:col>
      <xdr:colOff>165100</xdr:colOff>
      <xdr:row>97</xdr:row>
      <xdr:rowOff>69890</xdr:rowOff>
    </xdr:to>
    <xdr:sp macro="" textlink="">
      <xdr:nvSpPr>
        <xdr:cNvPr id="685" name="フローチャート: 判断 684"/>
        <xdr:cNvSpPr/>
      </xdr:nvSpPr>
      <xdr:spPr>
        <a:xfrm>
          <a:off x="14541500" y="1659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86417</xdr:rowOff>
    </xdr:from>
    <xdr:ext cx="469744" cy="259045"/>
    <xdr:sp macro="" textlink="">
      <xdr:nvSpPr>
        <xdr:cNvPr id="686" name="テキスト ボックス 685"/>
        <xdr:cNvSpPr txBox="1"/>
      </xdr:nvSpPr>
      <xdr:spPr>
        <a:xfrm>
          <a:off x="14357428" y="16374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105776</xdr:rowOff>
    </xdr:from>
    <xdr:to>
      <xdr:col>71</xdr:col>
      <xdr:colOff>177800</xdr:colOff>
      <xdr:row>98</xdr:row>
      <xdr:rowOff>126259</xdr:rowOff>
    </xdr:to>
    <xdr:cxnSp macro="">
      <xdr:nvCxnSpPr>
        <xdr:cNvPr id="687" name="直線コネクタ 686"/>
        <xdr:cNvCxnSpPr/>
      </xdr:nvCxnSpPr>
      <xdr:spPr>
        <a:xfrm flipV="1">
          <a:off x="12814300" y="16907876"/>
          <a:ext cx="889000" cy="2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121362</xdr:rowOff>
    </xdr:from>
    <xdr:to>
      <xdr:col>72</xdr:col>
      <xdr:colOff>38100</xdr:colOff>
      <xdr:row>97</xdr:row>
      <xdr:rowOff>51512</xdr:rowOff>
    </xdr:to>
    <xdr:sp macro="" textlink="">
      <xdr:nvSpPr>
        <xdr:cNvPr id="688" name="フローチャート: 判断 687"/>
        <xdr:cNvSpPr/>
      </xdr:nvSpPr>
      <xdr:spPr>
        <a:xfrm>
          <a:off x="13652500" y="1658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68039</xdr:rowOff>
    </xdr:from>
    <xdr:ext cx="469744" cy="259045"/>
    <xdr:sp macro="" textlink="">
      <xdr:nvSpPr>
        <xdr:cNvPr id="689" name="テキスト ボックス 688"/>
        <xdr:cNvSpPr txBox="1"/>
      </xdr:nvSpPr>
      <xdr:spPr>
        <a:xfrm>
          <a:off x="13468428" y="16355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40391</xdr:rowOff>
    </xdr:from>
    <xdr:to>
      <xdr:col>67</xdr:col>
      <xdr:colOff>101600</xdr:colOff>
      <xdr:row>96</xdr:row>
      <xdr:rowOff>141991</xdr:rowOff>
    </xdr:to>
    <xdr:sp macro="" textlink="">
      <xdr:nvSpPr>
        <xdr:cNvPr id="690" name="フローチャート: 判断 689"/>
        <xdr:cNvSpPr/>
      </xdr:nvSpPr>
      <xdr:spPr>
        <a:xfrm>
          <a:off x="12763500" y="1649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158518</xdr:rowOff>
    </xdr:from>
    <xdr:ext cx="469744" cy="259045"/>
    <xdr:sp macro="" textlink="">
      <xdr:nvSpPr>
        <xdr:cNvPr id="691" name="テキスト ボックス 690"/>
        <xdr:cNvSpPr txBox="1"/>
      </xdr:nvSpPr>
      <xdr:spPr>
        <a:xfrm>
          <a:off x="12579428" y="16274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59319</xdr:rowOff>
    </xdr:from>
    <xdr:to>
      <xdr:col>85</xdr:col>
      <xdr:colOff>177800</xdr:colOff>
      <xdr:row>98</xdr:row>
      <xdr:rowOff>160919</xdr:rowOff>
    </xdr:to>
    <xdr:sp macro="" textlink="">
      <xdr:nvSpPr>
        <xdr:cNvPr id="697" name="楕円 696"/>
        <xdr:cNvSpPr/>
      </xdr:nvSpPr>
      <xdr:spPr>
        <a:xfrm>
          <a:off x="16268700" y="16861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145696</xdr:rowOff>
    </xdr:from>
    <xdr:ext cx="378565" cy="259045"/>
    <xdr:sp macro="" textlink="">
      <xdr:nvSpPr>
        <xdr:cNvPr id="698" name="積立金該当値テキスト"/>
        <xdr:cNvSpPr txBox="1"/>
      </xdr:nvSpPr>
      <xdr:spPr>
        <a:xfrm>
          <a:off x="16370300" y="16776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90912</xdr:rowOff>
    </xdr:from>
    <xdr:to>
      <xdr:col>81</xdr:col>
      <xdr:colOff>101600</xdr:colOff>
      <xdr:row>97</xdr:row>
      <xdr:rowOff>21062</xdr:rowOff>
    </xdr:to>
    <xdr:sp macro="" textlink="">
      <xdr:nvSpPr>
        <xdr:cNvPr id="699" name="楕円 698"/>
        <xdr:cNvSpPr/>
      </xdr:nvSpPr>
      <xdr:spPr>
        <a:xfrm>
          <a:off x="15430500" y="1655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37589</xdr:rowOff>
    </xdr:from>
    <xdr:ext cx="469744" cy="259045"/>
    <xdr:sp macro="" textlink="">
      <xdr:nvSpPr>
        <xdr:cNvPr id="700" name="テキスト ボックス 699"/>
        <xdr:cNvSpPr txBox="1"/>
      </xdr:nvSpPr>
      <xdr:spPr>
        <a:xfrm>
          <a:off x="15246428" y="16325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144816</xdr:rowOff>
    </xdr:from>
    <xdr:to>
      <xdr:col>76</xdr:col>
      <xdr:colOff>165100</xdr:colOff>
      <xdr:row>98</xdr:row>
      <xdr:rowOff>74966</xdr:rowOff>
    </xdr:to>
    <xdr:sp macro="" textlink="">
      <xdr:nvSpPr>
        <xdr:cNvPr id="701" name="楕円 700"/>
        <xdr:cNvSpPr/>
      </xdr:nvSpPr>
      <xdr:spPr>
        <a:xfrm>
          <a:off x="14541500" y="16775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66093</xdr:rowOff>
    </xdr:from>
    <xdr:ext cx="469744" cy="259045"/>
    <xdr:sp macro="" textlink="">
      <xdr:nvSpPr>
        <xdr:cNvPr id="702" name="テキスト ボックス 701"/>
        <xdr:cNvSpPr txBox="1"/>
      </xdr:nvSpPr>
      <xdr:spPr>
        <a:xfrm>
          <a:off x="14357428" y="1686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54976</xdr:rowOff>
    </xdr:from>
    <xdr:to>
      <xdr:col>72</xdr:col>
      <xdr:colOff>38100</xdr:colOff>
      <xdr:row>98</xdr:row>
      <xdr:rowOff>156576</xdr:rowOff>
    </xdr:to>
    <xdr:sp macro="" textlink="">
      <xdr:nvSpPr>
        <xdr:cNvPr id="703" name="楕円 702"/>
        <xdr:cNvSpPr/>
      </xdr:nvSpPr>
      <xdr:spPr>
        <a:xfrm>
          <a:off x="13652500" y="1685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98</xdr:row>
      <xdr:rowOff>147703</xdr:rowOff>
    </xdr:from>
    <xdr:ext cx="378565" cy="259045"/>
    <xdr:sp macro="" textlink="">
      <xdr:nvSpPr>
        <xdr:cNvPr id="704" name="テキスト ボックス 703"/>
        <xdr:cNvSpPr txBox="1"/>
      </xdr:nvSpPr>
      <xdr:spPr>
        <a:xfrm>
          <a:off x="13514017" y="169498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75459</xdr:rowOff>
    </xdr:from>
    <xdr:to>
      <xdr:col>67</xdr:col>
      <xdr:colOff>101600</xdr:colOff>
      <xdr:row>99</xdr:row>
      <xdr:rowOff>5609</xdr:rowOff>
    </xdr:to>
    <xdr:sp macro="" textlink="">
      <xdr:nvSpPr>
        <xdr:cNvPr id="705" name="楕円 704"/>
        <xdr:cNvSpPr/>
      </xdr:nvSpPr>
      <xdr:spPr>
        <a:xfrm>
          <a:off x="12763500" y="1687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98</xdr:row>
      <xdr:rowOff>168186</xdr:rowOff>
    </xdr:from>
    <xdr:ext cx="378565" cy="259045"/>
    <xdr:sp macro="" textlink="">
      <xdr:nvSpPr>
        <xdr:cNvPr id="706" name="テキスト ボックス 705"/>
        <xdr:cNvSpPr txBox="1"/>
      </xdr:nvSpPr>
      <xdr:spPr>
        <a:xfrm>
          <a:off x="12625017" y="169702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7" name="直線コネクタ 716"/>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8" name="テキスト ボックス 717"/>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9" name="直線コネクタ 718"/>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0" name="テキスト ボックス 719"/>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1" name="直線コネクタ 720"/>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2" name="テキスト ボックス 721"/>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3" name="直線コネクタ 722"/>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4" name="テキスト ボックス 723"/>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5" name="直線コネクタ 724"/>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6" name="テキスト ボックス 725"/>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7" name="直線コネクタ 726"/>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8" name="テキスト ボックス 727"/>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67854</xdr:rowOff>
    </xdr:from>
    <xdr:to>
      <xdr:col>116</xdr:col>
      <xdr:colOff>62864</xdr:colOff>
      <xdr:row>39</xdr:row>
      <xdr:rowOff>98878</xdr:rowOff>
    </xdr:to>
    <xdr:cxnSp macro="">
      <xdr:nvCxnSpPr>
        <xdr:cNvPr id="732" name="直線コネクタ 731"/>
        <xdr:cNvCxnSpPr/>
      </xdr:nvCxnSpPr>
      <xdr:spPr>
        <a:xfrm flipV="1">
          <a:off x="22159595" y="5211354"/>
          <a:ext cx="1269" cy="1574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3"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4" name="直線コネクタ 733"/>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14531</xdr:rowOff>
    </xdr:from>
    <xdr:ext cx="469744" cy="259045"/>
    <xdr:sp macro="" textlink="">
      <xdr:nvSpPr>
        <xdr:cNvPr id="735" name="投資及び出資金最大値テキスト"/>
        <xdr:cNvSpPr txBox="1"/>
      </xdr:nvSpPr>
      <xdr:spPr>
        <a:xfrm>
          <a:off x="22212300" y="4986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67854</xdr:rowOff>
    </xdr:from>
    <xdr:to>
      <xdr:col>116</xdr:col>
      <xdr:colOff>152400</xdr:colOff>
      <xdr:row>30</xdr:row>
      <xdr:rowOff>67854</xdr:rowOff>
    </xdr:to>
    <xdr:cxnSp macro="">
      <xdr:nvCxnSpPr>
        <xdr:cNvPr id="736" name="直線コネクタ 735"/>
        <xdr:cNvCxnSpPr/>
      </xdr:nvCxnSpPr>
      <xdr:spPr>
        <a:xfrm>
          <a:off x="22072600" y="5211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11194</xdr:rowOff>
    </xdr:from>
    <xdr:to>
      <xdr:col>116</xdr:col>
      <xdr:colOff>63500</xdr:colOff>
      <xdr:row>39</xdr:row>
      <xdr:rowOff>98552</xdr:rowOff>
    </xdr:to>
    <xdr:cxnSp macro="">
      <xdr:nvCxnSpPr>
        <xdr:cNvPr id="737" name="直線コネクタ 736"/>
        <xdr:cNvCxnSpPr/>
      </xdr:nvCxnSpPr>
      <xdr:spPr>
        <a:xfrm>
          <a:off x="21323300" y="6697744"/>
          <a:ext cx="838200" cy="8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74058</xdr:rowOff>
    </xdr:from>
    <xdr:ext cx="469744" cy="259045"/>
    <xdr:sp macro="" textlink="">
      <xdr:nvSpPr>
        <xdr:cNvPr id="738" name="投資及び出資金平均値テキスト"/>
        <xdr:cNvSpPr txBox="1"/>
      </xdr:nvSpPr>
      <xdr:spPr>
        <a:xfrm>
          <a:off x="22212300" y="62462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51181</xdr:rowOff>
    </xdr:from>
    <xdr:to>
      <xdr:col>116</xdr:col>
      <xdr:colOff>114300</xdr:colOff>
      <xdr:row>37</xdr:row>
      <xdr:rowOff>152781</xdr:rowOff>
    </xdr:to>
    <xdr:sp macro="" textlink="">
      <xdr:nvSpPr>
        <xdr:cNvPr id="739" name="フローチャート: 判断 738"/>
        <xdr:cNvSpPr/>
      </xdr:nvSpPr>
      <xdr:spPr>
        <a:xfrm>
          <a:off x="22110700" y="639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11194</xdr:rowOff>
    </xdr:from>
    <xdr:to>
      <xdr:col>111</xdr:col>
      <xdr:colOff>177800</xdr:colOff>
      <xdr:row>39</xdr:row>
      <xdr:rowOff>98552</xdr:rowOff>
    </xdr:to>
    <xdr:cxnSp macro="">
      <xdr:nvCxnSpPr>
        <xdr:cNvPr id="740" name="直線コネクタ 739"/>
        <xdr:cNvCxnSpPr/>
      </xdr:nvCxnSpPr>
      <xdr:spPr>
        <a:xfrm flipV="1">
          <a:off x="20434300" y="6697744"/>
          <a:ext cx="889000" cy="8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74531</xdr:rowOff>
    </xdr:from>
    <xdr:to>
      <xdr:col>112</xdr:col>
      <xdr:colOff>38100</xdr:colOff>
      <xdr:row>38</xdr:row>
      <xdr:rowOff>4680</xdr:rowOff>
    </xdr:to>
    <xdr:sp macro="" textlink="">
      <xdr:nvSpPr>
        <xdr:cNvPr id="741" name="フローチャート: 判断 740"/>
        <xdr:cNvSpPr/>
      </xdr:nvSpPr>
      <xdr:spPr>
        <a:xfrm>
          <a:off x="21272500" y="641818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21208</xdr:rowOff>
    </xdr:from>
    <xdr:ext cx="469744" cy="259045"/>
    <xdr:sp macro="" textlink="">
      <xdr:nvSpPr>
        <xdr:cNvPr id="742" name="テキスト ボックス 741"/>
        <xdr:cNvSpPr txBox="1"/>
      </xdr:nvSpPr>
      <xdr:spPr>
        <a:xfrm>
          <a:off x="21088428" y="6193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98389</xdr:rowOff>
    </xdr:from>
    <xdr:to>
      <xdr:col>107</xdr:col>
      <xdr:colOff>50800</xdr:colOff>
      <xdr:row>39</xdr:row>
      <xdr:rowOff>98552</xdr:rowOff>
    </xdr:to>
    <xdr:cxnSp macro="">
      <xdr:nvCxnSpPr>
        <xdr:cNvPr id="743" name="直線コネクタ 742"/>
        <xdr:cNvCxnSpPr/>
      </xdr:nvCxnSpPr>
      <xdr:spPr>
        <a:xfrm>
          <a:off x="19545300" y="6784939"/>
          <a:ext cx="8890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79266</xdr:rowOff>
    </xdr:from>
    <xdr:to>
      <xdr:col>107</xdr:col>
      <xdr:colOff>101600</xdr:colOff>
      <xdr:row>38</xdr:row>
      <xdr:rowOff>9416</xdr:rowOff>
    </xdr:to>
    <xdr:sp macro="" textlink="">
      <xdr:nvSpPr>
        <xdr:cNvPr id="744" name="フローチャート: 判断 743"/>
        <xdr:cNvSpPr/>
      </xdr:nvSpPr>
      <xdr:spPr>
        <a:xfrm>
          <a:off x="20383500" y="642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25943</xdr:rowOff>
    </xdr:from>
    <xdr:ext cx="469744" cy="259045"/>
    <xdr:sp macro="" textlink="">
      <xdr:nvSpPr>
        <xdr:cNvPr id="745" name="テキスト ボックス 744"/>
        <xdr:cNvSpPr txBox="1"/>
      </xdr:nvSpPr>
      <xdr:spPr>
        <a:xfrm>
          <a:off x="20199428" y="6198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98389</xdr:rowOff>
    </xdr:from>
    <xdr:to>
      <xdr:col>102</xdr:col>
      <xdr:colOff>114300</xdr:colOff>
      <xdr:row>39</xdr:row>
      <xdr:rowOff>98389</xdr:rowOff>
    </xdr:to>
    <xdr:cxnSp macro="">
      <xdr:nvCxnSpPr>
        <xdr:cNvPr id="746" name="直線コネクタ 745"/>
        <xdr:cNvCxnSpPr/>
      </xdr:nvCxnSpPr>
      <xdr:spPr>
        <a:xfrm>
          <a:off x="18656300" y="67849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91186</xdr:rowOff>
    </xdr:from>
    <xdr:to>
      <xdr:col>102</xdr:col>
      <xdr:colOff>165100</xdr:colOff>
      <xdr:row>38</xdr:row>
      <xdr:rowOff>21336</xdr:rowOff>
    </xdr:to>
    <xdr:sp macro="" textlink="">
      <xdr:nvSpPr>
        <xdr:cNvPr id="747" name="フローチャート: 判断 746"/>
        <xdr:cNvSpPr/>
      </xdr:nvSpPr>
      <xdr:spPr>
        <a:xfrm>
          <a:off x="19494500" y="643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37863</xdr:rowOff>
    </xdr:from>
    <xdr:ext cx="469744" cy="259045"/>
    <xdr:sp macro="" textlink="">
      <xdr:nvSpPr>
        <xdr:cNvPr id="748" name="テキスト ボックス 747"/>
        <xdr:cNvSpPr txBox="1"/>
      </xdr:nvSpPr>
      <xdr:spPr>
        <a:xfrm>
          <a:off x="19310428" y="621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71918</xdr:rowOff>
    </xdr:from>
    <xdr:to>
      <xdr:col>98</xdr:col>
      <xdr:colOff>38100</xdr:colOff>
      <xdr:row>38</xdr:row>
      <xdr:rowOff>2068</xdr:rowOff>
    </xdr:to>
    <xdr:sp macro="" textlink="">
      <xdr:nvSpPr>
        <xdr:cNvPr id="749" name="フローチャート: 判断 748"/>
        <xdr:cNvSpPr/>
      </xdr:nvSpPr>
      <xdr:spPr>
        <a:xfrm>
          <a:off x="18605500" y="6415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18595</xdr:rowOff>
    </xdr:from>
    <xdr:ext cx="469744" cy="259045"/>
    <xdr:sp macro="" textlink="">
      <xdr:nvSpPr>
        <xdr:cNvPr id="750" name="テキスト ボックス 749"/>
        <xdr:cNvSpPr txBox="1"/>
      </xdr:nvSpPr>
      <xdr:spPr>
        <a:xfrm>
          <a:off x="18421428" y="6190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47752</xdr:rowOff>
    </xdr:from>
    <xdr:to>
      <xdr:col>116</xdr:col>
      <xdr:colOff>114300</xdr:colOff>
      <xdr:row>39</xdr:row>
      <xdr:rowOff>149352</xdr:rowOff>
    </xdr:to>
    <xdr:sp macro="" textlink="">
      <xdr:nvSpPr>
        <xdr:cNvPr id="756" name="楕円 755"/>
        <xdr:cNvSpPr/>
      </xdr:nvSpPr>
      <xdr:spPr>
        <a:xfrm>
          <a:off x="22110700" y="673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134129</xdr:rowOff>
    </xdr:from>
    <xdr:ext cx="249299" cy="259045"/>
    <xdr:sp macro="" textlink="">
      <xdr:nvSpPr>
        <xdr:cNvPr id="757" name="投資及び出資金該当値テキスト"/>
        <xdr:cNvSpPr txBox="1"/>
      </xdr:nvSpPr>
      <xdr:spPr>
        <a:xfrm>
          <a:off x="22212300" y="66492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131844</xdr:rowOff>
    </xdr:from>
    <xdr:to>
      <xdr:col>112</xdr:col>
      <xdr:colOff>38100</xdr:colOff>
      <xdr:row>39</xdr:row>
      <xdr:rowOff>61994</xdr:rowOff>
    </xdr:to>
    <xdr:sp macro="" textlink="">
      <xdr:nvSpPr>
        <xdr:cNvPr id="758" name="楕円 757"/>
        <xdr:cNvSpPr/>
      </xdr:nvSpPr>
      <xdr:spPr>
        <a:xfrm>
          <a:off x="21272500" y="664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53121</xdr:rowOff>
    </xdr:from>
    <xdr:ext cx="378565" cy="259045"/>
    <xdr:sp macro="" textlink="">
      <xdr:nvSpPr>
        <xdr:cNvPr id="759" name="テキスト ボックス 758"/>
        <xdr:cNvSpPr txBox="1"/>
      </xdr:nvSpPr>
      <xdr:spPr>
        <a:xfrm>
          <a:off x="21134017" y="67396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47752</xdr:rowOff>
    </xdr:from>
    <xdr:to>
      <xdr:col>107</xdr:col>
      <xdr:colOff>101600</xdr:colOff>
      <xdr:row>39</xdr:row>
      <xdr:rowOff>149352</xdr:rowOff>
    </xdr:to>
    <xdr:sp macro="" textlink="">
      <xdr:nvSpPr>
        <xdr:cNvPr id="760" name="楕円 759"/>
        <xdr:cNvSpPr/>
      </xdr:nvSpPr>
      <xdr:spPr>
        <a:xfrm>
          <a:off x="20383500" y="673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140479</xdr:rowOff>
    </xdr:from>
    <xdr:ext cx="249299" cy="259045"/>
    <xdr:sp macro="" textlink="">
      <xdr:nvSpPr>
        <xdr:cNvPr id="761" name="テキスト ボックス 760"/>
        <xdr:cNvSpPr txBox="1"/>
      </xdr:nvSpPr>
      <xdr:spPr>
        <a:xfrm>
          <a:off x="20309650" y="68270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47589</xdr:rowOff>
    </xdr:from>
    <xdr:to>
      <xdr:col>102</xdr:col>
      <xdr:colOff>165100</xdr:colOff>
      <xdr:row>39</xdr:row>
      <xdr:rowOff>149189</xdr:rowOff>
    </xdr:to>
    <xdr:sp macro="" textlink="">
      <xdr:nvSpPr>
        <xdr:cNvPr id="762" name="楕円 761"/>
        <xdr:cNvSpPr/>
      </xdr:nvSpPr>
      <xdr:spPr>
        <a:xfrm>
          <a:off x="19494500" y="673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140316</xdr:rowOff>
    </xdr:from>
    <xdr:ext cx="249299" cy="259045"/>
    <xdr:sp macro="" textlink="">
      <xdr:nvSpPr>
        <xdr:cNvPr id="763" name="テキスト ボックス 762"/>
        <xdr:cNvSpPr txBox="1"/>
      </xdr:nvSpPr>
      <xdr:spPr>
        <a:xfrm>
          <a:off x="19420650" y="68268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47589</xdr:rowOff>
    </xdr:from>
    <xdr:to>
      <xdr:col>98</xdr:col>
      <xdr:colOff>38100</xdr:colOff>
      <xdr:row>39</xdr:row>
      <xdr:rowOff>149189</xdr:rowOff>
    </xdr:to>
    <xdr:sp macro="" textlink="">
      <xdr:nvSpPr>
        <xdr:cNvPr id="764" name="楕円 763"/>
        <xdr:cNvSpPr/>
      </xdr:nvSpPr>
      <xdr:spPr>
        <a:xfrm>
          <a:off x="18605500" y="673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140316</xdr:rowOff>
    </xdr:from>
    <xdr:ext cx="249299" cy="259045"/>
    <xdr:sp macro="" textlink="">
      <xdr:nvSpPr>
        <xdr:cNvPr id="765" name="テキスト ボックス 764"/>
        <xdr:cNvSpPr txBox="1"/>
      </xdr:nvSpPr>
      <xdr:spPr>
        <a:xfrm>
          <a:off x="18531650" y="68268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6" name="直線コネクタ 775"/>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7" name="テキスト ボックス 776"/>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8" name="直線コネクタ 777"/>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9" name="テキスト ボックス 778"/>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0" name="直線コネクタ 779"/>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1" name="テキスト ボックス 780"/>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2" name="直線コネクタ 781"/>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3" name="テキスト ボックス 782"/>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4" name="直線コネクタ 783"/>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5" name="テキスト ボックス 784"/>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6" name="直線コネクタ 785"/>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7" name="テキスト ボックス 786"/>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35262</xdr:rowOff>
    </xdr:from>
    <xdr:to>
      <xdr:col>116</xdr:col>
      <xdr:colOff>62864</xdr:colOff>
      <xdr:row>59</xdr:row>
      <xdr:rowOff>96821</xdr:rowOff>
    </xdr:to>
    <xdr:cxnSp macro="">
      <xdr:nvCxnSpPr>
        <xdr:cNvPr id="791" name="直線コネクタ 790"/>
        <xdr:cNvCxnSpPr/>
      </xdr:nvCxnSpPr>
      <xdr:spPr>
        <a:xfrm flipV="1">
          <a:off x="22159595" y="8607762"/>
          <a:ext cx="1269" cy="1604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100648</xdr:rowOff>
    </xdr:from>
    <xdr:ext cx="313932" cy="259045"/>
    <xdr:sp macro="" textlink="">
      <xdr:nvSpPr>
        <xdr:cNvPr id="792" name="貸付金最小値テキスト"/>
        <xdr:cNvSpPr txBox="1"/>
      </xdr:nvSpPr>
      <xdr:spPr>
        <a:xfrm>
          <a:off x="22212300" y="102161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96821</xdr:rowOff>
    </xdr:from>
    <xdr:to>
      <xdr:col>116</xdr:col>
      <xdr:colOff>152400</xdr:colOff>
      <xdr:row>59</xdr:row>
      <xdr:rowOff>96821</xdr:rowOff>
    </xdr:to>
    <xdr:cxnSp macro="">
      <xdr:nvCxnSpPr>
        <xdr:cNvPr id="793" name="直線コネクタ 792"/>
        <xdr:cNvCxnSpPr/>
      </xdr:nvCxnSpPr>
      <xdr:spPr>
        <a:xfrm>
          <a:off x="22072600" y="10212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153389</xdr:rowOff>
    </xdr:from>
    <xdr:ext cx="534377" cy="259045"/>
    <xdr:sp macro="" textlink="">
      <xdr:nvSpPr>
        <xdr:cNvPr id="794" name="貸付金最大値テキスト"/>
        <xdr:cNvSpPr txBox="1"/>
      </xdr:nvSpPr>
      <xdr:spPr>
        <a:xfrm>
          <a:off x="22212300" y="838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35262</xdr:rowOff>
    </xdr:from>
    <xdr:to>
      <xdr:col>116</xdr:col>
      <xdr:colOff>152400</xdr:colOff>
      <xdr:row>50</xdr:row>
      <xdr:rowOff>35262</xdr:rowOff>
    </xdr:to>
    <xdr:cxnSp macro="">
      <xdr:nvCxnSpPr>
        <xdr:cNvPr id="795" name="直線コネクタ 794"/>
        <xdr:cNvCxnSpPr/>
      </xdr:nvCxnSpPr>
      <xdr:spPr>
        <a:xfrm>
          <a:off x="22072600" y="8607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36863</xdr:rowOff>
    </xdr:from>
    <xdr:to>
      <xdr:col>116</xdr:col>
      <xdr:colOff>63500</xdr:colOff>
      <xdr:row>59</xdr:row>
      <xdr:rowOff>42251</xdr:rowOff>
    </xdr:to>
    <xdr:cxnSp macro="">
      <xdr:nvCxnSpPr>
        <xdr:cNvPr id="796" name="直線コネクタ 795"/>
        <xdr:cNvCxnSpPr/>
      </xdr:nvCxnSpPr>
      <xdr:spPr>
        <a:xfrm>
          <a:off x="21323300" y="10152413"/>
          <a:ext cx="838200" cy="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23766</xdr:rowOff>
    </xdr:from>
    <xdr:ext cx="469744" cy="259045"/>
    <xdr:sp macro="" textlink="">
      <xdr:nvSpPr>
        <xdr:cNvPr id="797" name="貸付金平均値テキスト"/>
        <xdr:cNvSpPr txBox="1"/>
      </xdr:nvSpPr>
      <xdr:spPr>
        <a:xfrm>
          <a:off x="22212300" y="97964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xdr:rowOff>
    </xdr:from>
    <xdr:to>
      <xdr:col>116</xdr:col>
      <xdr:colOff>114300</xdr:colOff>
      <xdr:row>58</xdr:row>
      <xdr:rowOff>102489</xdr:rowOff>
    </xdr:to>
    <xdr:sp macro="" textlink="">
      <xdr:nvSpPr>
        <xdr:cNvPr id="798" name="フローチャート: 判断 797"/>
        <xdr:cNvSpPr/>
      </xdr:nvSpPr>
      <xdr:spPr>
        <a:xfrm>
          <a:off x="22110700" y="994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23734</xdr:rowOff>
    </xdr:from>
    <xdr:to>
      <xdr:col>111</xdr:col>
      <xdr:colOff>177800</xdr:colOff>
      <xdr:row>59</xdr:row>
      <xdr:rowOff>36863</xdr:rowOff>
    </xdr:to>
    <xdr:cxnSp macro="">
      <xdr:nvCxnSpPr>
        <xdr:cNvPr id="799" name="直線コネクタ 798"/>
        <xdr:cNvCxnSpPr/>
      </xdr:nvCxnSpPr>
      <xdr:spPr>
        <a:xfrm>
          <a:off x="20434300" y="10139284"/>
          <a:ext cx="889000" cy="13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158688</xdr:rowOff>
    </xdr:from>
    <xdr:to>
      <xdr:col>112</xdr:col>
      <xdr:colOff>38100</xdr:colOff>
      <xdr:row>58</xdr:row>
      <xdr:rowOff>88838</xdr:rowOff>
    </xdr:to>
    <xdr:sp macro="" textlink="">
      <xdr:nvSpPr>
        <xdr:cNvPr id="800" name="フローチャート: 判断 799"/>
        <xdr:cNvSpPr/>
      </xdr:nvSpPr>
      <xdr:spPr>
        <a:xfrm>
          <a:off x="21272500" y="993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105365</xdr:rowOff>
    </xdr:from>
    <xdr:ext cx="469744" cy="259045"/>
    <xdr:sp macro="" textlink="">
      <xdr:nvSpPr>
        <xdr:cNvPr id="801" name="テキスト ボックス 800"/>
        <xdr:cNvSpPr txBox="1"/>
      </xdr:nvSpPr>
      <xdr:spPr>
        <a:xfrm>
          <a:off x="21088428" y="9706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23734</xdr:rowOff>
    </xdr:from>
    <xdr:to>
      <xdr:col>107</xdr:col>
      <xdr:colOff>50800</xdr:colOff>
      <xdr:row>59</xdr:row>
      <xdr:rowOff>28862</xdr:rowOff>
    </xdr:to>
    <xdr:cxnSp macro="">
      <xdr:nvCxnSpPr>
        <xdr:cNvPr id="802" name="直線コネクタ 801"/>
        <xdr:cNvCxnSpPr/>
      </xdr:nvCxnSpPr>
      <xdr:spPr>
        <a:xfrm flipV="1">
          <a:off x="19545300" y="10139284"/>
          <a:ext cx="889000" cy="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133575</xdr:rowOff>
    </xdr:from>
    <xdr:to>
      <xdr:col>107</xdr:col>
      <xdr:colOff>101600</xdr:colOff>
      <xdr:row>58</xdr:row>
      <xdr:rowOff>63725</xdr:rowOff>
    </xdr:to>
    <xdr:sp macro="" textlink="">
      <xdr:nvSpPr>
        <xdr:cNvPr id="803" name="フローチャート: 判断 802"/>
        <xdr:cNvSpPr/>
      </xdr:nvSpPr>
      <xdr:spPr>
        <a:xfrm>
          <a:off x="20383500" y="990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80252</xdr:rowOff>
    </xdr:from>
    <xdr:ext cx="469744" cy="259045"/>
    <xdr:sp macro="" textlink="">
      <xdr:nvSpPr>
        <xdr:cNvPr id="804" name="テキスト ボックス 803"/>
        <xdr:cNvSpPr txBox="1"/>
      </xdr:nvSpPr>
      <xdr:spPr>
        <a:xfrm>
          <a:off x="20199428" y="968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28862</xdr:rowOff>
    </xdr:from>
    <xdr:to>
      <xdr:col>102</xdr:col>
      <xdr:colOff>114300</xdr:colOff>
      <xdr:row>59</xdr:row>
      <xdr:rowOff>32650</xdr:rowOff>
    </xdr:to>
    <xdr:cxnSp macro="">
      <xdr:nvCxnSpPr>
        <xdr:cNvPr id="805" name="直線コネクタ 804"/>
        <xdr:cNvCxnSpPr/>
      </xdr:nvCxnSpPr>
      <xdr:spPr>
        <a:xfrm flipV="1">
          <a:off x="18656300" y="10144412"/>
          <a:ext cx="889000" cy="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131714</xdr:rowOff>
    </xdr:from>
    <xdr:to>
      <xdr:col>102</xdr:col>
      <xdr:colOff>165100</xdr:colOff>
      <xdr:row>58</xdr:row>
      <xdr:rowOff>61864</xdr:rowOff>
    </xdr:to>
    <xdr:sp macro="" textlink="">
      <xdr:nvSpPr>
        <xdr:cNvPr id="806" name="フローチャート: 判断 805"/>
        <xdr:cNvSpPr/>
      </xdr:nvSpPr>
      <xdr:spPr>
        <a:xfrm>
          <a:off x="19494500" y="990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78391</xdr:rowOff>
    </xdr:from>
    <xdr:ext cx="469744" cy="259045"/>
    <xdr:sp macro="" textlink="">
      <xdr:nvSpPr>
        <xdr:cNvPr id="807" name="テキスト ボックス 806"/>
        <xdr:cNvSpPr txBox="1"/>
      </xdr:nvSpPr>
      <xdr:spPr>
        <a:xfrm>
          <a:off x="19310428" y="9679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91251</xdr:rowOff>
    </xdr:from>
    <xdr:to>
      <xdr:col>98</xdr:col>
      <xdr:colOff>38100</xdr:colOff>
      <xdr:row>58</xdr:row>
      <xdr:rowOff>21401</xdr:rowOff>
    </xdr:to>
    <xdr:sp macro="" textlink="">
      <xdr:nvSpPr>
        <xdr:cNvPr id="808" name="フローチャート: 判断 807"/>
        <xdr:cNvSpPr/>
      </xdr:nvSpPr>
      <xdr:spPr>
        <a:xfrm>
          <a:off x="18605500" y="9863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37928</xdr:rowOff>
    </xdr:from>
    <xdr:ext cx="469744" cy="259045"/>
    <xdr:sp macro="" textlink="">
      <xdr:nvSpPr>
        <xdr:cNvPr id="809" name="テキスト ボックス 808"/>
        <xdr:cNvSpPr txBox="1"/>
      </xdr:nvSpPr>
      <xdr:spPr>
        <a:xfrm>
          <a:off x="18421428" y="9639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162901</xdr:rowOff>
    </xdr:from>
    <xdr:to>
      <xdr:col>116</xdr:col>
      <xdr:colOff>114300</xdr:colOff>
      <xdr:row>59</xdr:row>
      <xdr:rowOff>93051</xdr:rowOff>
    </xdr:to>
    <xdr:sp macro="" textlink="">
      <xdr:nvSpPr>
        <xdr:cNvPr id="815" name="楕円 814"/>
        <xdr:cNvSpPr/>
      </xdr:nvSpPr>
      <xdr:spPr>
        <a:xfrm>
          <a:off x="22110700" y="1010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77828</xdr:rowOff>
    </xdr:from>
    <xdr:ext cx="469744" cy="259045"/>
    <xdr:sp macro="" textlink="">
      <xdr:nvSpPr>
        <xdr:cNvPr id="816" name="貸付金該当値テキスト"/>
        <xdr:cNvSpPr txBox="1"/>
      </xdr:nvSpPr>
      <xdr:spPr>
        <a:xfrm>
          <a:off x="22212300" y="10021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157513</xdr:rowOff>
    </xdr:from>
    <xdr:to>
      <xdr:col>112</xdr:col>
      <xdr:colOff>38100</xdr:colOff>
      <xdr:row>59</xdr:row>
      <xdr:rowOff>87663</xdr:rowOff>
    </xdr:to>
    <xdr:sp macro="" textlink="">
      <xdr:nvSpPr>
        <xdr:cNvPr id="817" name="楕円 816"/>
        <xdr:cNvSpPr/>
      </xdr:nvSpPr>
      <xdr:spPr>
        <a:xfrm>
          <a:off x="21272500" y="10101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78790</xdr:rowOff>
    </xdr:from>
    <xdr:ext cx="469744" cy="259045"/>
    <xdr:sp macro="" textlink="">
      <xdr:nvSpPr>
        <xdr:cNvPr id="818" name="テキスト ボックス 817"/>
        <xdr:cNvSpPr txBox="1"/>
      </xdr:nvSpPr>
      <xdr:spPr>
        <a:xfrm>
          <a:off x="21088428" y="10194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144384</xdr:rowOff>
    </xdr:from>
    <xdr:to>
      <xdr:col>107</xdr:col>
      <xdr:colOff>101600</xdr:colOff>
      <xdr:row>59</xdr:row>
      <xdr:rowOff>74534</xdr:rowOff>
    </xdr:to>
    <xdr:sp macro="" textlink="">
      <xdr:nvSpPr>
        <xdr:cNvPr id="819" name="楕円 818"/>
        <xdr:cNvSpPr/>
      </xdr:nvSpPr>
      <xdr:spPr>
        <a:xfrm>
          <a:off x="20383500" y="1008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65661</xdr:rowOff>
    </xdr:from>
    <xdr:ext cx="469744" cy="259045"/>
    <xdr:sp macro="" textlink="">
      <xdr:nvSpPr>
        <xdr:cNvPr id="820" name="テキスト ボックス 819"/>
        <xdr:cNvSpPr txBox="1"/>
      </xdr:nvSpPr>
      <xdr:spPr>
        <a:xfrm>
          <a:off x="20199428" y="10181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149512</xdr:rowOff>
    </xdr:from>
    <xdr:to>
      <xdr:col>102</xdr:col>
      <xdr:colOff>165100</xdr:colOff>
      <xdr:row>59</xdr:row>
      <xdr:rowOff>79662</xdr:rowOff>
    </xdr:to>
    <xdr:sp macro="" textlink="">
      <xdr:nvSpPr>
        <xdr:cNvPr id="821" name="楕円 820"/>
        <xdr:cNvSpPr/>
      </xdr:nvSpPr>
      <xdr:spPr>
        <a:xfrm>
          <a:off x="19494500" y="1009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70789</xdr:rowOff>
    </xdr:from>
    <xdr:ext cx="469744" cy="259045"/>
    <xdr:sp macro="" textlink="">
      <xdr:nvSpPr>
        <xdr:cNvPr id="822" name="テキスト ボックス 821"/>
        <xdr:cNvSpPr txBox="1"/>
      </xdr:nvSpPr>
      <xdr:spPr>
        <a:xfrm>
          <a:off x="19310428" y="10186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153300</xdr:rowOff>
    </xdr:from>
    <xdr:to>
      <xdr:col>98</xdr:col>
      <xdr:colOff>38100</xdr:colOff>
      <xdr:row>59</xdr:row>
      <xdr:rowOff>83450</xdr:rowOff>
    </xdr:to>
    <xdr:sp macro="" textlink="">
      <xdr:nvSpPr>
        <xdr:cNvPr id="823" name="楕円 822"/>
        <xdr:cNvSpPr/>
      </xdr:nvSpPr>
      <xdr:spPr>
        <a:xfrm>
          <a:off x="18605500" y="1009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74577</xdr:rowOff>
    </xdr:from>
    <xdr:ext cx="469744" cy="259045"/>
    <xdr:sp macro="" textlink="">
      <xdr:nvSpPr>
        <xdr:cNvPr id="824" name="テキスト ボックス 823"/>
        <xdr:cNvSpPr txBox="1"/>
      </xdr:nvSpPr>
      <xdr:spPr>
        <a:xfrm>
          <a:off x="18421428" y="1019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168504</xdr:rowOff>
    </xdr:from>
    <xdr:to>
      <xdr:col>116</xdr:col>
      <xdr:colOff>62864</xdr:colOff>
      <xdr:row>78</xdr:row>
      <xdr:rowOff>133719</xdr:rowOff>
    </xdr:to>
    <xdr:cxnSp macro="">
      <xdr:nvCxnSpPr>
        <xdr:cNvPr id="849" name="直線コネクタ 848"/>
        <xdr:cNvCxnSpPr/>
      </xdr:nvCxnSpPr>
      <xdr:spPr>
        <a:xfrm flipV="1">
          <a:off x="22159595" y="12170004"/>
          <a:ext cx="1269" cy="1336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137546</xdr:rowOff>
    </xdr:from>
    <xdr:ext cx="534377" cy="259045"/>
    <xdr:sp macro="" textlink="">
      <xdr:nvSpPr>
        <xdr:cNvPr id="850" name="繰出金最小値テキスト"/>
        <xdr:cNvSpPr txBox="1"/>
      </xdr:nvSpPr>
      <xdr:spPr>
        <a:xfrm>
          <a:off x="22212300" y="13510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133719</xdr:rowOff>
    </xdr:from>
    <xdr:to>
      <xdr:col>116</xdr:col>
      <xdr:colOff>152400</xdr:colOff>
      <xdr:row>78</xdr:row>
      <xdr:rowOff>133719</xdr:rowOff>
    </xdr:to>
    <xdr:cxnSp macro="">
      <xdr:nvCxnSpPr>
        <xdr:cNvPr id="851" name="直線コネクタ 850"/>
        <xdr:cNvCxnSpPr/>
      </xdr:nvCxnSpPr>
      <xdr:spPr>
        <a:xfrm>
          <a:off x="22072600" y="13506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115181</xdr:rowOff>
    </xdr:from>
    <xdr:ext cx="534377" cy="259045"/>
    <xdr:sp macro="" textlink="">
      <xdr:nvSpPr>
        <xdr:cNvPr id="852" name="繰出金最大値テキスト"/>
        <xdr:cNvSpPr txBox="1"/>
      </xdr:nvSpPr>
      <xdr:spPr>
        <a:xfrm>
          <a:off x="22212300" y="11945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168504</xdr:rowOff>
    </xdr:from>
    <xdr:to>
      <xdr:col>116</xdr:col>
      <xdr:colOff>152400</xdr:colOff>
      <xdr:row>70</xdr:row>
      <xdr:rowOff>168504</xdr:rowOff>
    </xdr:to>
    <xdr:cxnSp macro="">
      <xdr:nvCxnSpPr>
        <xdr:cNvPr id="853" name="直線コネクタ 852"/>
        <xdr:cNvCxnSpPr/>
      </xdr:nvCxnSpPr>
      <xdr:spPr>
        <a:xfrm>
          <a:off x="22072600" y="12170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69862</xdr:rowOff>
    </xdr:from>
    <xdr:to>
      <xdr:col>116</xdr:col>
      <xdr:colOff>63500</xdr:colOff>
      <xdr:row>73</xdr:row>
      <xdr:rowOff>117373</xdr:rowOff>
    </xdr:to>
    <xdr:cxnSp macro="">
      <xdr:nvCxnSpPr>
        <xdr:cNvPr id="854" name="直線コネクタ 853"/>
        <xdr:cNvCxnSpPr/>
      </xdr:nvCxnSpPr>
      <xdr:spPr>
        <a:xfrm flipV="1">
          <a:off x="21323300" y="12585712"/>
          <a:ext cx="838200" cy="4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61650</xdr:rowOff>
    </xdr:from>
    <xdr:ext cx="534377" cy="259045"/>
    <xdr:sp macro="" textlink="">
      <xdr:nvSpPr>
        <xdr:cNvPr id="855" name="繰出金平均値テキスト"/>
        <xdr:cNvSpPr txBox="1"/>
      </xdr:nvSpPr>
      <xdr:spPr>
        <a:xfrm>
          <a:off x="22212300" y="12920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83223</xdr:rowOff>
    </xdr:from>
    <xdr:to>
      <xdr:col>116</xdr:col>
      <xdr:colOff>114300</xdr:colOff>
      <xdr:row>76</xdr:row>
      <xdr:rowOff>13373</xdr:rowOff>
    </xdr:to>
    <xdr:sp macro="" textlink="">
      <xdr:nvSpPr>
        <xdr:cNvPr id="856" name="フローチャート: 判断 855"/>
        <xdr:cNvSpPr/>
      </xdr:nvSpPr>
      <xdr:spPr>
        <a:xfrm>
          <a:off x="22110700" y="1294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117373</xdr:rowOff>
    </xdr:from>
    <xdr:to>
      <xdr:col>111</xdr:col>
      <xdr:colOff>177800</xdr:colOff>
      <xdr:row>74</xdr:row>
      <xdr:rowOff>17094</xdr:rowOff>
    </xdr:to>
    <xdr:cxnSp macro="">
      <xdr:nvCxnSpPr>
        <xdr:cNvPr id="857" name="直線コネクタ 856"/>
        <xdr:cNvCxnSpPr/>
      </xdr:nvCxnSpPr>
      <xdr:spPr>
        <a:xfrm flipV="1">
          <a:off x="20434300" y="12633223"/>
          <a:ext cx="889000" cy="71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52057</xdr:rowOff>
    </xdr:from>
    <xdr:to>
      <xdr:col>112</xdr:col>
      <xdr:colOff>38100</xdr:colOff>
      <xdr:row>75</xdr:row>
      <xdr:rowOff>153657</xdr:rowOff>
    </xdr:to>
    <xdr:sp macro="" textlink="">
      <xdr:nvSpPr>
        <xdr:cNvPr id="858" name="フローチャート: 判断 857"/>
        <xdr:cNvSpPr/>
      </xdr:nvSpPr>
      <xdr:spPr>
        <a:xfrm>
          <a:off x="21272500" y="12910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144784</xdr:rowOff>
    </xdr:from>
    <xdr:ext cx="534377" cy="259045"/>
    <xdr:sp macro="" textlink="">
      <xdr:nvSpPr>
        <xdr:cNvPr id="859" name="テキスト ボックス 858"/>
        <xdr:cNvSpPr txBox="1"/>
      </xdr:nvSpPr>
      <xdr:spPr>
        <a:xfrm>
          <a:off x="21056111" y="1300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17094</xdr:rowOff>
    </xdr:from>
    <xdr:to>
      <xdr:col>107</xdr:col>
      <xdr:colOff>50800</xdr:colOff>
      <xdr:row>74</xdr:row>
      <xdr:rowOff>58738</xdr:rowOff>
    </xdr:to>
    <xdr:cxnSp macro="">
      <xdr:nvCxnSpPr>
        <xdr:cNvPr id="860" name="直線コネクタ 859"/>
        <xdr:cNvCxnSpPr/>
      </xdr:nvCxnSpPr>
      <xdr:spPr>
        <a:xfrm flipV="1">
          <a:off x="19545300" y="12704394"/>
          <a:ext cx="889000" cy="4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59830</xdr:rowOff>
    </xdr:from>
    <xdr:to>
      <xdr:col>107</xdr:col>
      <xdr:colOff>101600</xdr:colOff>
      <xdr:row>75</xdr:row>
      <xdr:rowOff>161429</xdr:rowOff>
    </xdr:to>
    <xdr:sp macro="" textlink="">
      <xdr:nvSpPr>
        <xdr:cNvPr id="861" name="フローチャート: 判断 860"/>
        <xdr:cNvSpPr/>
      </xdr:nvSpPr>
      <xdr:spPr>
        <a:xfrm>
          <a:off x="20383500" y="1291858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152557</xdr:rowOff>
    </xdr:from>
    <xdr:ext cx="534377" cy="259045"/>
    <xdr:sp macro="" textlink="">
      <xdr:nvSpPr>
        <xdr:cNvPr id="862" name="テキスト ボックス 861"/>
        <xdr:cNvSpPr txBox="1"/>
      </xdr:nvSpPr>
      <xdr:spPr>
        <a:xfrm>
          <a:off x="20167111" y="13011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58738</xdr:rowOff>
    </xdr:from>
    <xdr:to>
      <xdr:col>102</xdr:col>
      <xdr:colOff>114300</xdr:colOff>
      <xdr:row>74</xdr:row>
      <xdr:rowOff>134442</xdr:rowOff>
    </xdr:to>
    <xdr:cxnSp macro="">
      <xdr:nvCxnSpPr>
        <xdr:cNvPr id="863" name="直線コネクタ 862"/>
        <xdr:cNvCxnSpPr/>
      </xdr:nvCxnSpPr>
      <xdr:spPr>
        <a:xfrm flipV="1">
          <a:off x="18656300" y="12746038"/>
          <a:ext cx="889000" cy="7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65163</xdr:rowOff>
    </xdr:from>
    <xdr:to>
      <xdr:col>102</xdr:col>
      <xdr:colOff>165100</xdr:colOff>
      <xdr:row>75</xdr:row>
      <xdr:rowOff>166763</xdr:rowOff>
    </xdr:to>
    <xdr:sp macro="" textlink="">
      <xdr:nvSpPr>
        <xdr:cNvPr id="864" name="フローチャート: 判断 863"/>
        <xdr:cNvSpPr/>
      </xdr:nvSpPr>
      <xdr:spPr>
        <a:xfrm>
          <a:off x="19494500" y="12923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157890</xdr:rowOff>
    </xdr:from>
    <xdr:ext cx="534377" cy="259045"/>
    <xdr:sp macro="" textlink="">
      <xdr:nvSpPr>
        <xdr:cNvPr id="865" name="テキスト ボックス 864"/>
        <xdr:cNvSpPr txBox="1"/>
      </xdr:nvSpPr>
      <xdr:spPr>
        <a:xfrm>
          <a:off x="19278111" y="1301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160680</xdr:rowOff>
    </xdr:from>
    <xdr:to>
      <xdr:col>98</xdr:col>
      <xdr:colOff>38100</xdr:colOff>
      <xdr:row>76</xdr:row>
      <xdr:rowOff>90830</xdr:rowOff>
    </xdr:to>
    <xdr:sp macro="" textlink="">
      <xdr:nvSpPr>
        <xdr:cNvPr id="866" name="フローチャート: 判断 865"/>
        <xdr:cNvSpPr/>
      </xdr:nvSpPr>
      <xdr:spPr>
        <a:xfrm>
          <a:off x="18605500" y="1301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81957</xdr:rowOff>
    </xdr:from>
    <xdr:ext cx="534377" cy="259045"/>
    <xdr:sp macro="" textlink="">
      <xdr:nvSpPr>
        <xdr:cNvPr id="867" name="テキスト ボックス 866"/>
        <xdr:cNvSpPr txBox="1"/>
      </xdr:nvSpPr>
      <xdr:spPr>
        <a:xfrm>
          <a:off x="18389111" y="1311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19062</xdr:rowOff>
    </xdr:from>
    <xdr:to>
      <xdr:col>116</xdr:col>
      <xdr:colOff>114300</xdr:colOff>
      <xdr:row>73</xdr:row>
      <xdr:rowOff>120662</xdr:rowOff>
    </xdr:to>
    <xdr:sp macro="" textlink="">
      <xdr:nvSpPr>
        <xdr:cNvPr id="873" name="楕円 872"/>
        <xdr:cNvSpPr/>
      </xdr:nvSpPr>
      <xdr:spPr>
        <a:xfrm>
          <a:off x="22110700" y="12534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41939</xdr:rowOff>
    </xdr:from>
    <xdr:ext cx="534377" cy="259045"/>
    <xdr:sp macro="" textlink="">
      <xdr:nvSpPr>
        <xdr:cNvPr id="874" name="繰出金該当値テキスト"/>
        <xdr:cNvSpPr txBox="1"/>
      </xdr:nvSpPr>
      <xdr:spPr>
        <a:xfrm>
          <a:off x="22212300" y="1238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66573</xdr:rowOff>
    </xdr:from>
    <xdr:to>
      <xdr:col>112</xdr:col>
      <xdr:colOff>38100</xdr:colOff>
      <xdr:row>73</xdr:row>
      <xdr:rowOff>168173</xdr:rowOff>
    </xdr:to>
    <xdr:sp macro="" textlink="">
      <xdr:nvSpPr>
        <xdr:cNvPr id="875" name="楕円 874"/>
        <xdr:cNvSpPr/>
      </xdr:nvSpPr>
      <xdr:spPr>
        <a:xfrm>
          <a:off x="21272500" y="1258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13250</xdr:rowOff>
    </xdr:from>
    <xdr:ext cx="534377" cy="259045"/>
    <xdr:sp macro="" textlink="">
      <xdr:nvSpPr>
        <xdr:cNvPr id="876" name="テキスト ボックス 875"/>
        <xdr:cNvSpPr txBox="1"/>
      </xdr:nvSpPr>
      <xdr:spPr>
        <a:xfrm>
          <a:off x="21056111" y="1235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137744</xdr:rowOff>
    </xdr:from>
    <xdr:to>
      <xdr:col>107</xdr:col>
      <xdr:colOff>101600</xdr:colOff>
      <xdr:row>74</xdr:row>
      <xdr:rowOff>67894</xdr:rowOff>
    </xdr:to>
    <xdr:sp macro="" textlink="">
      <xdr:nvSpPr>
        <xdr:cNvPr id="877" name="楕円 876"/>
        <xdr:cNvSpPr/>
      </xdr:nvSpPr>
      <xdr:spPr>
        <a:xfrm>
          <a:off x="20383500" y="12653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84421</xdr:rowOff>
    </xdr:from>
    <xdr:ext cx="534377" cy="259045"/>
    <xdr:sp macro="" textlink="">
      <xdr:nvSpPr>
        <xdr:cNvPr id="878" name="テキスト ボックス 877"/>
        <xdr:cNvSpPr txBox="1"/>
      </xdr:nvSpPr>
      <xdr:spPr>
        <a:xfrm>
          <a:off x="20167111" y="1242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7938</xdr:rowOff>
    </xdr:from>
    <xdr:to>
      <xdr:col>102</xdr:col>
      <xdr:colOff>165100</xdr:colOff>
      <xdr:row>74</xdr:row>
      <xdr:rowOff>109538</xdr:rowOff>
    </xdr:to>
    <xdr:sp macro="" textlink="">
      <xdr:nvSpPr>
        <xdr:cNvPr id="879" name="楕円 878"/>
        <xdr:cNvSpPr/>
      </xdr:nvSpPr>
      <xdr:spPr>
        <a:xfrm>
          <a:off x="19494500" y="1269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126065</xdr:rowOff>
    </xdr:from>
    <xdr:ext cx="534377" cy="259045"/>
    <xdr:sp macro="" textlink="">
      <xdr:nvSpPr>
        <xdr:cNvPr id="880" name="テキスト ボックス 879"/>
        <xdr:cNvSpPr txBox="1"/>
      </xdr:nvSpPr>
      <xdr:spPr>
        <a:xfrm>
          <a:off x="19278111" y="1247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83642</xdr:rowOff>
    </xdr:from>
    <xdr:to>
      <xdr:col>98</xdr:col>
      <xdr:colOff>38100</xdr:colOff>
      <xdr:row>75</xdr:row>
      <xdr:rowOff>13792</xdr:rowOff>
    </xdr:to>
    <xdr:sp macro="" textlink="">
      <xdr:nvSpPr>
        <xdr:cNvPr id="881" name="楕円 880"/>
        <xdr:cNvSpPr/>
      </xdr:nvSpPr>
      <xdr:spPr>
        <a:xfrm>
          <a:off x="18605500" y="12770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30319</xdr:rowOff>
    </xdr:from>
    <xdr:ext cx="534377" cy="259045"/>
    <xdr:sp macro="" textlink="">
      <xdr:nvSpPr>
        <xdr:cNvPr id="882" name="テキスト ボックス 881"/>
        <xdr:cNvSpPr txBox="1"/>
      </xdr:nvSpPr>
      <xdr:spPr>
        <a:xfrm>
          <a:off x="18389111" y="1254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歳出決算総額は、住民一人当たり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413,665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円となっている。主な構成項目である人件費は、住民一人当たり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40,895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となっており、類似団体の中でも最も低くなっている。これは、定員管理計画に基づく職員数の削減の取組等によるものであり、今後も、定員管理計画を基本としながら、施設の管理体制の見直し、指定管理者制度の導入、アウトソーシングの活用など行財政改革の取組を推進し、適正な定員管理を継続し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青森県青森市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284,531
283,530
824.61
119,224,658
117,700,566
1,225,069
66,644,875
139,381,587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15.2
97.5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59690</xdr:rowOff>
    </xdr:from>
    <xdr:to>
      <xdr:col>24</xdr:col>
      <xdr:colOff>62865</xdr:colOff>
      <xdr:row>39</xdr:row>
      <xdr:rowOff>61867</xdr:rowOff>
    </xdr:to>
    <xdr:cxnSp macro="">
      <xdr:nvCxnSpPr>
        <xdr:cNvPr id="58" name="直線コネクタ 57"/>
        <xdr:cNvCxnSpPr/>
      </xdr:nvCxnSpPr>
      <xdr:spPr>
        <a:xfrm flipV="1">
          <a:off x="4633595" y="5374640"/>
          <a:ext cx="1270" cy="1373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65694</xdr:rowOff>
    </xdr:from>
    <xdr:ext cx="469744" cy="259045"/>
    <xdr:sp macro="" textlink="">
      <xdr:nvSpPr>
        <xdr:cNvPr id="59" name="議会費最小値テキスト"/>
        <xdr:cNvSpPr txBox="1"/>
      </xdr:nvSpPr>
      <xdr:spPr>
        <a:xfrm>
          <a:off x="4686300" y="6752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61867</xdr:rowOff>
    </xdr:from>
    <xdr:to>
      <xdr:col>24</xdr:col>
      <xdr:colOff>152400</xdr:colOff>
      <xdr:row>39</xdr:row>
      <xdr:rowOff>61867</xdr:rowOff>
    </xdr:to>
    <xdr:cxnSp macro="">
      <xdr:nvCxnSpPr>
        <xdr:cNvPr id="60" name="直線コネクタ 59"/>
        <xdr:cNvCxnSpPr/>
      </xdr:nvCxnSpPr>
      <xdr:spPr>
        <a:xfrm>
          <a:off x="4546600" y="6748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6367</xdr:rowOff>
    </xdr:from>
    <xdr:ext cx="469744" cy="259045"/>
    <xdr:sp macro="" textlink="">
      <xdr:nvSpPr>
        <xdr:cNvPr id="61" name="議会費最大値テキスト"/>
        <xdr:cNvSpPr txBox="1"/>
      </xdr:nvSpPr>
      <xdr:spPr>
        <a:xfrm>
          <a:off x="4686300" y="5149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59690</xdr:rowOff>
    </xdr:from>
    <xdr:to>
      <xdr:col>24</xdr:col>
      <xdr:colOff>152400</xdr:colOff>
      <xdr:row>31</xdr:row>
      <xdr:rowOff>59690</xdr:rowOff>
    </xdr:to>
    <xdr:cxnSp macro="">
      <xdr:nvCxnSpPr>
        <xdr:cNvPr id="62" name="直線コネクタ 61"/>
        <xdr:cNvCxnSpPr/>
      </xdr:nvCxnSpPr>
      <xdr:spPr>
        <a:xfrm>
          <a:off x="4546600" y="5374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33564</xdr:rowOff>
    </xdr:from>
    <xdr:to>
      <xdr:col>24</xdr:col>
      <xdr:colOff>63500</xdr:colOff>
      <xdr:row>33</xdr:row>
      <xdr:rowOff>155484</xdr:rowOff>
    </xdr:to>
    <xdr:cxnSp macro="">
      <xdr:nvCxnSpPr>
        <xdr:cNvPr id="63" name="直線コネクタ 62"/>
        <xdr:cNvCxnSpPr/>
      </xdr:nvCxnSpPr>
      <xdr:spPr>
        <a:xfrm flipV="1">
          <a:off x="3797300" y="5691414"/>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1469</xdr:rowOff>
    </xdr:from>
    <xdr:ext cx="469744" cy="259045"/>
    <xdr:sp macro="" textlink="">
      <xdr:nvSpPr>
        <xdr:cNvPr id="64" name="議会費平均値テキスト"/>
        <xdr:cNvSpPr txBox="1"/>
      </xdr:nvSpPr>
      <xdr:spPr>
        <a:xfrm>
          <a:off x="4686300" y="60022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23042</xdr:rowOff>
    </xdr:from>
    <xdr:to>
      <xdr:col>24</xdr:col>
      <xdr:colOff>114300</xdr:colOff>
      <xdr:row>35</xdr:row>
      <xdr:rowOff>124642</xdr:rowOff>
    </xdr:to>
    <xdr:sp macro="" textlink="">
      <xdr:nvSpPr>
        <xdr:cNvPr id="65" name="フローチャート: 判断 64"/>
        <xdr:cNvSpPr/>
      </xdr:nvSpPr>
      <xdr:spPr>
        <a:xfrm>
          <a:off x="4584700" y="602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93436</xdr:rowOff>
    </xdr:from>
    <xdr:to>
      <xdr:col>19</xdr:col>
      <xdr:colOff>177800</xdr:colOff>
      <xdr:row>33</xdr:row>
      <xdr:rowOff>155484</xdr:rowOff>
    </xdr:to>
    <xdr:cxnSp macro="">
      <xdr:nvCxnSpPr>
        <xdr:cNvPr id="66" name="直線コネクタ 65"/>
        <xdr:cNvCxnSpPr/>
      </xdr:nvCxnSpPr>
      <xdr:spPr>
        <a:xfrm>
          <a:off x="2908300" y="5751286"/>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17599</xdr:rowOff>
    </xdr:from>
    <xdr:to>
      <xdr:col>20</xdr:col>
      <xdr:colOff>38100</xdr:colOff>
      <xdr:row>35</xdr:row>
      <xdr:rowOff>119199</xdr:rowOff>
    </xdr:to>
    <xdr:sp macro="" textlink="">
      <xdr:nvSpPr>
        <xdr:cNvPr id="67" name="フローチャート: 判断 66"/>
        <xdr:cNvSpPr/>
      </xdr:nvSpPr>
      <xdr:spPr>
        <a:xfrm>
          <a:off x="3746500" y="601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110326</xdr:rowOff>
    </xdr:from>
    <xdr:ext cx="469744" cy="259045"/>
    <xdr:sp macro="" textlink="">
      <xdr:nvSpPr>
        <xdr:cNvPr id="68" name="テキスト ボックス 67"/>
        <xdr:cNvSpPr txBox="1"/>
      </xdr:nvSpPr>
      <xdr:spPr>
        <a:xfrm>
          <a:off x="3562428" y="6111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82006</xdr:rowOff>
    </xdr:from>
    <xdr:to>
      <xdr:col>15</xdr:col>
      <xdr:colOff>50800</xdr:colOff>
      <xdr:row>33</xdr:row>
      <xdr:rowOff>93436</xdr:rowOff>
    </xdr:to>
    <xdr:cxnSp macro="">
      <xdr:nvCxnSpPr>
        <xdr:cNvPr id="69" name="直線コネクタ 68"/>
        <xdr:cNvCxnSpPr/>
      </xdr:nvCxnSpPr>
      <xdr:spPr>
        <a:xfrm>
          <a:off x="2019300" y="5568406"/>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17599</xdr:rowOff>
    </xdr:from>
    <xdr:to>
      <xdr:col>15</xdr:col>
      <xdr:colOff>101600</xdr:colOff>
      <xdr:row>35</xdr:row>
      <xdr:rowOff>119199</xdr:rowOff>
    </xdr:to>
    <xdr:sp macro="" textlink="">
      <xdr:nvSpPr>
        <xdr:cNvPr id="70" name="フローチャート: 判断 69"/>
        <xdr:cNvSpPr/>
      </xdr:nvSpPr>
      <xdr:spPr>
        <a:xfrm>
          <a:off x="2857500" y="601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110326</xdr:rowOff>
    </xdr:from>
    <xdr:ext cx="469744" cy="259045"/>
    <xdr:sp macro="" textlink="">
      <xdr:nvSpPr>
        <xdr:cNvPr id="71" name="テキスト ボックス 70"/>
        <xdr:cNvSpPr txBox="1"/>
      </xdr:nvSpPr>
      <xdr:spPr>
        <a:xfrm>
          <a:off x="2673428" y="6111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134801</xdr:rowOff>
    </xdr:from>
    <xdr:to>
      <xdr:col>10</xdr:col>
      <xdr:colOff>114300</xdr:colOff>
      <xdr:row>32</xdr:row>
      <xdr:rowOff>82006</xdr:rowOff>
    </xdr:to>
    <xdr:cxnSp macro="">
      <xdr:nvCxnSpPr>
        <xdr:cNvPr id="72" name="直線コネクタ 71"/>
        <xdr:cNvCxnSpPr/>
      </xdr:nvCxnSpPr>
      <xdr:spPr>
        <a:xfrm>
          <a:off x="1130300" y="5449751"/>
          <a:ext cx="889000" cy="118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51889</xdr:rowOff>
    </xdr:from>
    <xdr:to>
      <xdr:col>10</xdr:col>
      <xdr:colOff>165100</xdr:colOff>
      <xdr:row>34</xdr:row>
      <xdr:rowOff>153489</xdr:rowOff>
    </xdr:to>
    <xdr:sp macro="" textlink="">
      <xdr:nvSpPr>
        <xdr:cNvPr id="73" name="フローチャート: 判断 72"/>
        <xdr:cNvSpPr/>
      </xdr:nvSpPr>
      <xdr:spPr>
        <a:xfrm>
          <a:off x="1968500" y="588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144616</xdr:rowOff>
    </xdr:from>
    <xdr:ext cx="469744" cy="259045"/>
    <xdr:sp macro="" textlink="">
      <xdr:nvSpPr>
        <xdr:cNvPr id="74" name="テキスト ボックス 73"/>
        <xdr:cNvSpPr txBox="1"/>
      </xdr:nvSpPr>
      <xdr:spPr>
        <a:xfrm>
          <a:off x="1784428" y="5973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93254</xdr:rowOff>
    </xdr:from>
    <xdr:to>
      <xdr:col>6</xdr:col>
      <xdr:colOff>38100</xdr:colOff>
      <xdr:row>35</xdr:row>
      <xdr:rowOff>23404</xdr:rowOff>
    </xdr:to>
    <xdr:sp macro="" textlink="">
      <xdr:nvSpPr>
        <xdr:cNvPr id="75" name="フローチャート: 判断 74"/>
        <xdr:cNvSpPr/>
      </xdr:nvSpPr>
      <xdr:spPr>
        <a:xfrm>
          <a:off x="1079500" y="59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14531</xdr:rowOff>
    </xdr:from>
    <xdr:ext cx="469744" cy="259045"/>
    <xdr:sp macro="" textlink="">
      <xdr:nvSpPr>
        <xdr:cNvPr id="76" name="テキスト ボックス 75"/>
        <xdr:cNvSpPr txBox="1"/>
      </xdr:nvSpPr>
      <xdr:spPr>
        <a:xfrm>
          <a:off x="895428" y="6015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154214</xdr:rowOff>
    </xdr:from>
    <xdr:to>
      <xdr:col>24</xdr:col>
      <xdr:colOff>114300</xdr:colOff>
      <xdr:row>33</xdr:row>
      <xdr:rowOff>84364</xdr:rowOff>
    </xdr:to>
    <xdr:sp macro="" textlink="">
      <xdr:nvSpPr>
        <xdr:cNvPr id="82" name="楕円 81"/>
        <xdr:cNvSpPr/>
      </xdr:nvSpPr>
      <xdr:spPr>
        <a:xfrm>
          <a:off x="4584700" y="5640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5641</xdr:rowOff>
    </xdr:from>
    <xdr:ext cx="469744" cy="259045"/>
    <xdr:sp macro="" textlink="">
      <xdr:nvSpPr>
        <xdr:cNvPr id="83" name="議会費該当値テキスト"/>
        <xdr:cNvSpPr txBox="1"/>
      </xdr:nvSpPr>
      <xdr:spPr>
        <a:xfrm>
          <a:off x="4686300" y="5492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104684</xdr:rowOff>
    </xdr:from>
    <xdr:to>
      <xdr:col>20</xdr:col>
      <xdr:colOff>38100</xdr:colOff>
      <xdr:row>34</xdr:row>
      <xdr:rowOff>34834</xdr:rowOff>
    </xdr:to>
    <xdr:sp macro="" textlink="">
      <xdr:nvSpPr>
        <xdr:cNvPr id="84" name="楕円 83"/>
        <xdr:cNvSpPr/>
      </xdr:nvSpPr>
      <xdr:spPr>
        <a:xfrm>
          <a:off x="3746500" y="576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51361</xdr:rowOff>
    </xdr:from>
    <xdr:ext cx="469744" cy="259045"/>
    <xdr:sp macro="" textlink="">
      <xdr:nvSpPr>
        <xdr:cNvPr id="85" name="テキスト ボックス 84"/>
        <xdr:cNvSpPr txBox="1"/>
      </xdr:nvSpPr>
      <xdr:spPr>
        <a:xfrm>
          <a:off x="3562428" y="553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42636</xdr:rowOff>
    </xdr:from>
    <xdr:to>
      <xdr:col>15</xdr:col>
      <xdr:colOff>101600</xdr:colOff>
      <xdr:row>33</xdr:row>
      <xdr:rowOff>144236</xdr:rowOff>
    </xdr:to>
    <xdr:sp macro="" textlink="">
      <xdr:nvSpPr>
        <xdr:cNvPr id="86" name="楕円 85"/>
        <xdr:cNvSpPr/>
      </xdr:nvSpPr>
      <xdr:spPr>
        <a:xfrm>
          <a:off x="2857500" y="570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160763</xdr:rowOff>
    </xdr:from>
    <xdr:ext cx="469744" cy="259045"/>
    <xdr:sp macro="" textlink="">
      <xdr:nvSpPr>
        <xdr:cNvPr id="87" name="テキスト ボックス 86"/>
        <xdr:cNvSpPr txBox="1"/>
      </xdr:nvSpPr>
      <xdr:spPr>
        <a:xfrm>
          <a:off x="2673428" y="5475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31206</xdr:rowOff>
    </xdr:from>
    <xdr:to>
      <xdr:col>10</xdr:col>
      <xdr:colOff>165100</xdr:colOff>
      <xdr:row>32</xdr:row>
      <xdr:rowOff>132806</xdr:rowOff>
    </xdr:to>
    <xdr:sp macro="" textlink="">
      <xdr:nvSpPr>
        <xdr:cNvPr id="88" name="楕円 87"/>
        <xdr:cNvSpPr/>
      </xdr:nvSpPr>
      <xdr:spPr>
        <a:xfrm>
          <a:off x="1968500" y="551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149333</xdr:rowOff>
    </xdr:from>
    <xdr:ext cx="469744" cy="259045"/>
    <xdr:sp macro="" textlink="">
      <xdr:nvSpPr>
        <xdr:cNvPr id="89" name="テキスト ボックス 88"/>
        <xdr:cNvSpPr txBox="1"/>
      </xdr:nvSpPr>
      <xdr:spPr>
        <a:xfrm>
          <a:off x="1784428" y="5292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84001</xdr:rowOff>
    </xdr:from>
    <xdr:to>
      <xdr:col>6</xdr:col>
      <xdr:colOff>38100</xdr:colOff>
      <xdr:row>32</xdr:row>
      <xdr:rowOff>14151</xdr:rowOff>
    </xdr:to>
    <xdr:sp macro="" textlink="">
      <xdr:nvSpPr>
        <xdr:cNvPr id="90" name="楕円 89"/>
        <xdr:cNvSpPr/>
      </xdr:nvSpPr>
      <xdr:spPr>
        <a:xfrm>
          <a:off x="1079500" y="539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30678</xdr:rowOff>
    </xdr:from>
    <xdr:ext cx="469744" cy="259045"/>
    <xdr:sp macro="" textlink="">
      <xdr:nvSpPr>
        <xdr:cNvPr id="91" name="テキスト ボックス 90"/>
        <xdr:cNvSpPr txBox="1"/>
      </xdr:nvSpPr>
      <xdr:spPr>
        <a:xfrm>
          <a:off x="895428" y="5174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6" name="テキスト ボックス 105"/>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8" name="テキスト ボックス 107"/>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10" name="テキスト ボックス 109"/>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73292</xdr:rowOff>
    </xdr:from>
    <xdr:to>
      <xdr:col>24</xdr:col>
      <xdr:colOff>62865</xdr:colOff>
      <xdr:row>58</xdr:row>
      <xdr:rowOff>114326</xdr:rowOff>
    </xdr:to>
    <xdr:cxnSp macro="">
      <xdr:nvCxnSpPr>
        <xdr:cNvPr id="114" name="直線コネクタ 113"/>
        <xdr:cNvCxnSpPr/>
      </xdr:nvCxnSpPr>
      <xdr:spPr>
        <a:xfrm flipV="1">
          <a:off x="4633595" y="8817242"/>
          <a:ext cx="1270" cy="1241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118153</xdr:rowOff>
    </xdr:from>
    <xdr:ext cx="534377" cy="259045"/>
    <xdr:sp macro="" textlink="">
      <xdr:nvSpPr>
        <xdr:cNvPr id="115" name="総務費最小値テキスト"/>
        <xdr:cNvSpPr txBox="1"/>
      </xdr:nvSpPr>
      <xdr:spPr>
        <a:xfrm>
          <a:off x="4686300" y="10062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114326</xdr:rowOff>
    </xdr:from>
    <xdr:to>
      <xdr:col>24</xdr:col>
      <xdr:colOff>152400</xdr:colOff>
      <xdr:row>58</xdr:row>
      <xdr:rowOff>114326</xdr:rowOff>
    </xdr:to>
    <xdr:cxnSp macro="">
      <xdr:nvCxnSpPr>
        <xdr:cNvPr id="116" name="直線コネクタ 115"/>
        <xdr:cNvCxnSpPr/>
      </xdr:nvCxnSpPr>
      <xdr:spPr>
        <a:xfrm>
          <a:off x="4546600" y="10058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19969</xdr:rowOff>
    </xdr:from>
    <xdr:ext cx="534377" cy="259045"/>
    <xdr:sp macro="" textlink="">
      <xdr:nvSpPr>
        <xdr:cNvPr id="117" name="総務費最大値テキスト"/>
        <xdr:cNvSpPr txBox="1"/>
      </xdr:nvSpPr>
      <xdr:spPr>
        <a:xfrm>
          <a:off x="4686300" y="8592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75,405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73292</xdr:rowOff>
    </xdr:from>
    <xdr:to>
      <xdr:col>24</xdr:col>
      <xdr:colOff>152400</xdr:colOff>
      <xdr:row>51</xdr:row>
      <xdr:rowOff>73292</xdr:rowOff>
    </xdr:to>
    <xdr:cxnSp macro="">
      <xdr:nvCxnSpPr>
        <xdr:cNvPr id="118" name="直線コネクタ 117"/>
        <xdr:cNvCxnSpPr/>
      </xdr:nvCxnSpPr>
      <xdr:spPr>
        <a:xfrm>
          <a:off x="4546600" y="8817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159748</xdr:rowOff>
    </xdr:from>
    <xdr:to>
      <xdr:col>24</xdr:col>
      <xdr:colOff>63500</xdr:colOff>
      <xdr:row>57</xdr:row>
      <xdr:rowOff>917</xdr:rowOff>
    </xdr:to>
    <xdr:cxnSp macro="">
      <xdr:nvCxnSpPr>
        <xdr:cNvPr id="119" name="直線コネクタ 118"/>
        <xdr:cNvCxnSpPr/>
      </xdr:nvCxnSpPr>
      <xdr:spPr>
        <a:xfrm>
          <a:off x="3797300" y="9589498"/>
          <a:ext cx="838200" cy="184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95021</xdr:rowOff>
    </xdr:from>
    <xdr:ext cx="534377" cy="259045"/>
    <xdr:sp macro="" textlink="">
      <xdr:nvSpPr>
        <xdr:cNvPr id="120" name="総務費平均値テキスト"/>
        <xdr:cNvSpPr txBox="1"/>
      </xdr:nvSpPr>
      <xdr:spPr>
        <a:xfrm>
          <a:off x="4686300" y="9524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72144</xdr:rowOff>
    </xdr:from>
    <xdr:to>
      <xdr:col>24</xdr:col>
      <xdr:colOff>114300</xdr:colOff>
      <xdr:row>57</xdr:row>
      <xdr:rowOff>2294</xdr:rowOff>
    </xdr:to>
    <xdr:sp macro="" textlink="">
      <xdr:nvSpPr>
        <xdr:cNvPr id="121" name="フローチャート: 判断 120"/>
        <xdr:cNvSpPr/>
      </xdr:nvSpPr>
      <xdr:spPr>
        <a:xfrm>
          <a:off x="4584700" y="967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159748</xdr:rowOff>
    </xdr:from>
    <xdr:to>
      <xdr:col>19</xdr:col>
      <xdr:colOff>177800</xdr:colOff>
      <xdr:row>57</xdr:row>
      <xdr:rowOff>31229</xdr:rowOff>
    </xdr:to>
    <xdr:cxnSp macro="">
      <xdr:nvCxnSpPr>
        <xdr:cNvPr id="122" name="直線コネクタ 121"/>
        <xdr:cNvCxnSpPr/>
      </xdr:nvCxnSpPr>
      <xdr:spPr>
        <a:xfrm flipV="1">
          <a:off x="2908300" y="9589498"/>
          <a:ext cx="889000" cy="21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91415</xdr:rowOff>
    </xdr:from>
    <xdr:to>
      <xdr:col>20</xdr:col>
      <xdr:colOff>38100</xdr:colOff>
      <xdr:row>57</xdr:row>
      <xdr:rowOff>21565</xdr:rowOff>
    </xdr:to>
    <xdr:sp macro="" textlink="">
      <xdr:nvSpPr>
        <xdr:cNvPr id="123" name="フローチャート: 判断 122"/>
        <xdr:cNvSpPr/>
      </xdr:nvSpPr>
      <xdr:spPr>
        <a:xfrm>
          <a:off x="3746500" y="969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12692</xdr:rowOff>
    </xdr:from>
    <xdr:ext cx="534377" cy="259045"/>
    <xdr:sp macro="" textlink="">
      <xdr:nvSpPr>
        <xdr:cNvPr id="124" name="テキスト ボックス 123"/>
        <xdr:cNvSpPr txBox="1"/>
      </xdr:nvSpPr>
      <xdr:spPr>
        <a:xfrm>
          <a:off x="3530111" y="978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31229</xdr:rowOff>
    </xdr:from>
    <xdr:to>
      <xdr:col>15</xdr:col>
      <xdr:colOff>50800</xdr:colOff>
      <xdr:row>57</xdr:row>
      <xdr:rowOff>58364</xdr:rowOff>
    </xdr:to>
    <xdr:cxnSp macro="">
      <xdr:nvCxnSpPr>
        <xdr:cNvPr id="125" name="直線コネクタ 124"/>
        <xdr:cNvCxnSpPr/>
      </xdr:nvCxnSpPr>
      <xdr:spPr>
        <a:xfrm flipV="1">
          <a:off x="2019300" y="9803879"/>
          <a:ext cx="889000" cy="27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52781</xdr:rowOff>
    </xdr:from>
    <xdr:to>
      <xdr:col>15</xdr:col>
      <xdr:colOff>101600</xdr:colOff>
      <xdr:row>56</xdr:row>
      <xdr:rowOff>154381</xdr:rowOff>
    </xdr:to>
    <xdr:sp macro="" textlink="">
      <xdr:nvSpPr>
        <xdr:cNvPr id="126" name="フローチャート: 判断 125"/>
        <xdr:cNvSpPr/>
      </xdr:nvSpPr>
      <xdr:spPr>
        <a:xfrm>
          <a:off x="2857500" y="9653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170908</xdr:rowOff>
    </xdr:from>
    <xdr:ext cx="534377" cy="259045"/>
    <xdr:sp macro="" textlink="">
      <xdr:nvSpPr>
        <xdr:cNvPr id="127" name="テキスト ボックス 126"/>
        <xdr:cNvSpPr txBox="1"/>
      </xdr:nvSpPr>
      <xdr:spPr>
        <a:xfrm>
          <a:off x="2641111" y="9429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107741</xdr:rowOff>
    </xdr:from>
    <xdr:to>
      <xdr:col>10</xdr:col>
      <xdr:colOff>114300</xdr:colOff>
      <xdr:row>57</xdr:row>
      <xdr:rowOff>58364</xdr:rowOff>
    </xdr:to>
    <xdr:cxnSp macro="">
      <xdr:nvCxnSpPr>
        <xdr:cNvPr id="128" name="直線コネクタ 127"/>
        <xdr:cNvCxnSpPr/>
      </xdr:nvCxnSpPr>
      <xdr:spPr>
        <a:xfrm>
          <a:off x="1130300" y="9708941"/>
          <a:ext cx="889000" cy="122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35682</xdr:rowOff>
    </xdr:from>
    <xdr:to>
      <xdr:col>10</xdr:col>
      <xdr:colOff>165100</xdr:colOff>
      <xdr:row>56</xdr:row>
      <xdr:rowOff>137282</xdr:rowOff>
    </xdr:to>
    <xdr:sp macro="" textlink="">
      <xdr:nvSpPr>
        <xdr:cNvPr id="129" name="フローチャート: 判断 128"/>
        <xdr:cNvSpPr/>
      </xdr:nvSpPr>
      <xdr:spPr>
        <a:xfrm>
          <a:off x="1968500" y="9636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153809</xdr:rowOff>
    </xdr:from>
    <xdr:ext cx="534377" cy="259045"/>
    <xdr:sp macro="" textlink="">
      <xdr:nvSpPr>
        <xdr:cNvPr id="130" name="テキスト ボックス 129"/>
        <xdr:cNvSpPr txBox="1"/>
      </xdr:nvSpPr>
      <xdr:spPr>
        <a:xfrm>
          <a:off x="1752111" y="941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31728</xdr:rowOff>
    </xdr:from>
    <xdr:to>
      <xdr:col>6</xdr:col>
      <xdr:colOff>38100</xdr:colOff>
      <xdr:row>56</xdr:row>
      <xdr:rowOff>133328</xdr:rowOff>
    </xdr:to>
    <xdr:sp macro="" textlink="">
      <xdr:nvSpPr>
        <xdr:cNvPr id="131" name="フローチャート: 判断 130"/>
        <xdr:cNvSpPr/>
      </xdr:nvSpPr>
      <xdr:spPr>
        <a:xfrm>
          <a:off x="1079500" y="963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149855</xdr:rowOff>
    </xdr:from>
    <xdr:ext cx="534377" cy="259045"/>
    <xdr:sp macro="" textlink="">
      <xdr:nvSpPr>
        <xdr:cNvPr id="132" name="テキスト ボックス 131"/>
        <xdr:cNvSpPr txBox="1"/>
      </xdr:nvSpPr>
      <xdr:spPr>
        <a:xfrm>
          <a:off x="863111" y="9408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121567</xdr:rowOff>
    </xdr:from>
    <xdr:to>
      <xdr:col>24</xdr:col>
      <xdr:colOff>114300</xdr:colOff>
      <xdr:row>57</xdr:row>
      <xdr:rowOff>51717</xdr:rowOff>
    </xdr:to>
    <xdr:sp macro="" textlink="">
      <xdr:nvSpPr>
        <xdr:cNvPr id="138" name="楕円 137"/>
        <xdr:cNvSpPr/>
      </xdr:nvSpPr>
      <xdr:spPr>
        <a:xfrm>
          <a:off x="4584700" y="9722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99994</xdr:rowOff>
    </xdr:from>
    <xdr:ext cx="534377" cy="259045"/>
    <xdr:sp macro="" textlink="">
      <xdr:nvSpPr>
        <xdr:cNvPr id="139" name="総務費該当値テキスト"/>
        <xdr:cNvSpPr txBox="1"/>
      </xdr:nvSpPr>
      <xdr:spPr>
        <a:xfrm>
          <a:off x="4686300" y="9701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108948</xdr:rowOff>
    </xdr:from>
    <xdr:to>
      <xdr:col>20</xdr:col>
      <xdr:colOff>38100</xdr:colOff>
      <xdr:row>56</xdr:row>
      <xdr:rowOff>39098</xdr:rowOff>
    </xdr:to>
    <xdr:sp macro="" textlink="">
      <xdr:nvSpPr>
        <xdr:cNvPr id="140" name="楕円 139"/>
        <xdr:cNvSpPr/>
      </xdr:nvSpPr>
      <xdr:spPr>
        <a:xfrm>
          <a:off x="3746500" y="9538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55625</xdr:rowOff>
    </xdr:from>
    <xdr:ext cx="534377" cy="259045"/>
    <xdr:sp macro="" textlink="">
      <xdr:nvSpPr>
        <xdr:cNvPr id="141" name="テキスト ボックス 140"/>
        <xdr:cNvSpPr txBox="1"/>
      </xdr:nvSpPr>
      <xdr:spPr>
        <a:xfrm>
          <a:off x="3530111" y="9313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151879</xdr:rowOff>
    </xdr:from>
    <xdr:to>
      <xdr:col>15</xdr:col>
      <xdr:colOff>101600</xdr:colOff>
      <xdr:row>57</xdr:row>
      <xdr:rowOff>82029</xdr:rowOff>
    </xdr:to>
    <xdr:sp macro="" textlink="">
      <xdr:nvSpPr>
        <xdr:cNvPr id="142" name="楕円 141"/>
        <xdr:cNvSpPr/>
      </xdr:nvSpPr>
      <xdr:spPr>
        <a:xfrm>
          <a:off x="2857500" y="9753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73156</xdr:rowOff>
    </xdr:from>
    <xdr:ext cx="534377" cy="259045"/>
    <xdr:sp macro="" textlink="">
      <xdr:nvSpPr>
        <xdr:cNvPr id="143" name="テキスト ボックス 142"/>
        <xdr:cNvSpPr txBox="1"/>
      </xdr:nvSpPr>
      <xdr:spPr>
        <a:xfrm>
          <a:off x="2641111" y="9845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7564</xdr:rowOff>
    </xdr:from>
    <xdr:to>
      <xdr:col>10</xdr:col>
      <xdr:colOff>165100</xdr:colOff>
      <xdr:row>57</xdr:row>
      <xdr:rowOff>109164</xdr:rowOff>
    </xdr:to>
    <xdr:sp macro="" textlink="">
      <xdr:nvSpPr>
        <xdr:cNvPr id="144" name="楕円 143"/>
        <xdr:cNvSpPr/>
      </xdr:nvSpPr>
      <xdr:spPr>
        <a:xfrm>
          <a:off x="1968500" y="978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100291</xdr:rowOff>
    </xdr:from>
    <xdr:ext cx="534377" cy="259045"/>
    <xdr:sp macro="" textlink="">
      <xdr:nvSpPr>
        <xdr:cNvPr id="145" name="テキスト ボックス 144"/>
        <xdr:cNvSpPr txBox="1"/>
      </xdr:nvSpPr>
      <xdr:spPr>
        <a:xfrm>
          <a:off x="1752111" y="9872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56941</xdr:rowOff>
    </xdr:from>
    <xdr:to>
      <xdr:col>6</xdr:col>
      <xdr:colOff>38100</xdr:colOff>
      <xdr:row>56</xdr:row>
      <xdr:rowOff>158541</xdr:rowOff>
    </xdr:to>
    <xdr:sp macro="" textlink="">
      <xdr:nvSpPr>
        <xdr:cNvPr id="146" name="楕円 145"/>
        <xdr:cNvSpPr/>
      </xdr:nvSpPr>
      <xdr:spPr>
        <a:xfrm>
          <a:off x="1079500" y="9658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149668</xdr:rowOff>
    </xdr:from>
    <xdr:ext cx="534377" cy="259045"/>
    <xdr:sp macro="" textlink="">
      <xdr:nvSpPr>
        <xdr:cNvPr id="147" name="テキスト ボックス 146"/>
        <xdr:cNvSpPr txBox="1"/>
      </xdr:nvSpPr>
      <xdr:spPr>
        <a:xfrm>
          <a:off x="863111" y="9750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16599</xdr:rowOff>
    </xdr:from>
    <xdr:to>
      <xdr:col>24</xdr:col>
      <xdr:colOff>62865</xdr:colOff>
      <xdr:row>79</xdr:row>
      <xdr:rowOff>101358</xdr:rowOff>
    </xdr:to>
    <xdr:cxnSp macro="">
      <xdr:nvCxnSpPr>
        <xdr:cNvPr id="172" name="直線コネクタ 171"/>
        <xdr:cNvCxnSpPr/>
      </xdr:nvCxnSpPr>
      <xdr:spPr>
        <a:xfrm flipV="1">
          <a:off x="4633595" y="12189549"/>
          <a:ext cx="1270" cy="1456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105185</xdr:rowOff>
    </xdr:from>
    <xdr:ext cx="599010" cy="259045"/>
    <xdr:sp macro="" textlink="">
      <xdr:nvSpPr>
        <xdr:cNvPr id="173" name="民生費最小値テキスト"/>
        <xdr:cNvSpPr txBox="1"/>
      </xdr:nvSpPr>
      <xdr:spPr>
        <a:xfrm>
          <a:off x="4686300" y="13649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101358</xdr:rowOff>
    </xdr:from>
    <xdr:to>
      <xdr:col>24</xdr:col>
      <xdr:colOff>152400</xdr:colOff>
      <xdr:row>79</xdr:row>
      <xdr:rowOff>101358</xdr:rowOff>
    </xdr:to>
    <xdr:cxnSp macro="">
      <xdr:nvCxnSpPr>
        <xdr:cNvPr id="174" name="直線コネクタ 173"/>
        <xdr:cNvCxnSpPr/>
      </xdr:nvCxnSpPr>
      <xdr:spPr>
        <a:xfrm>
          <a:off x="4546600" y="13645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134726</xdr:rowOff>
    </xdr:from>
    <xdr:ext cx="599010" cy="259045"/>
    <xdr:sp macro="" textlink="">
      <xdr:nvSpPr>
        <xdr:cNvPr id="175" name="民生費最大値テキスト"/>
        <xdr:cNvSpPr txBox="1"/>
      </xdr:nvSpPr>
      <xdr:spPr>
        <a:xfrm>
          <a:off x="4686300" y="11964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230,193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16599</xdr:rowOff>
    </xdr:from>
    <xdr:to>
      <xdr:col>24</xdr:col>
      <xdr:colOff>152400</xdr:colOff>
      <xdr:row>71</xdr:row>
      <xdr:rowOff>16599</xdr:rowOff>
    </xdr:to>
    <xdr:cxnSp macro="">
      <xdr:nvCxnSpPr>
        <xdr:cNvPr id="176" name="直線コネクタ 175"/>
        <xdr:cNvCxnSpPr/>
      </xdr:nvCxnSpPr>
      <xdr:spPr>
        <a:xfrm>
          <a:off x="4546600" y="12189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31712</xdr:rowOff>
    </xdr:from>
    <xdr:to>
      <xdr:col>24</xdr:col>
      <xdr:colOff>63500</xdr:colOff>
      <xdr:row>74</xdr:row>
      <xdr:rowOff>37986</xdr:rowOff>
    </xdr:to>
    <xdr:cxnSp macro="">
      <xdr:nvCxnSpPr>
        <xdr:cNvPr id="177" name="直線コネクタ 176"/>
        <xdr:cNvCxnSpPr/>
      </xdr:nvCxnSpPr>
      <xdr:spPr>
        <a:xfrm>
          <a:off x="3797300" y="12719012"/>
          <a:ext cx="838200" cy="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107675</xdr:rowOff>
    </xdr:from>
    <xdr:ext cx="599010" cy="259045"/>
    <xdr:sp macro="" textlink="">
      <xdr:nvSpPr>
        <xdr:cNvPr id="178" name="民生費平均値テキスト"/>
        <xdr:cNvSpPr txBox="1"/>
      </xdr:nvSpPr>
      <xdr:spPr>
        <a:xfrm>
          <a:off x="4686300" y="129664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129248</xdr:rowOff>
    </xdr:from>
    <xdr:to>
      <xdr:col>24</xdr:col>
      <xdr:colOff>114300</xdr:colOff>
      <xdr:row>76</xdr:row>
      <xdr:rowOff>59398</xdr:rowOff>
    </xdr:to>
    <xdr:sp macro="" textlink="">
      <xdr:nvSpPr>
        <xdr:cNvPr id="179" name="フローチャート: 判断 178"/>
        <xdr:cNvSpPr/>
      </xdr:nvSpPr>
      <xdr:spPr>
        <a:xfrm>
          <a:off x="4584700" y="129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31712</xdr:rowOff>
    </xdr:from>
    <xdr:to>
      <xdr:col>19</xdr:col>
      <xdr:colOff>177800</xdr:colOff>
      <xdr:row>74</xdr:row>
      <xdr:rowOff>77115</xdr:rowOff>
    </xdr:to>
    <xdr:cxnSp macro="">
      <xdr:nvCxnSpPr>
        <xdr:cNvPr id="180" name="直線コネクタ 179"/>
        <xdr:cNvCxnSpPr/>
      </xdr:nvCxnSpPr>
      <xdr:spPr>
        <a:xfrm flipV="1">
          <a:off x="2908300" y="12719012"/>
          <a:ext cx="889000" cy="45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139979</xdr:rowOff>
    </xdr:from>
    <xdr:to>
      <xdr:col>20</xdr:col>
      <xdr:colOff>38100</xdr:colOff>
      <xdr:row>76</xdr:row>
      <xdr:rowOff>70129</xdr:rowOff>
    </xdr:to>
    <xdr:sp macro="" textlink="">
      <xdr:nvSpPr>
        <xdr:cNvPr id="181" name="フローチャート: 判断 180"/>
        <xdr:cNvSpPr/>
      </xdr:nvSpPr>
      <xdr:spPr>
        <a:xfrm>
          <a:off x="3746500" y="12998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61256</xdr:rowOff>
    </xdr:from>
    <xdr:ext cx="599010" cy="259045"/>
    <xdr:sp macro="" textlink="">
      <xdr:nvSpPr>
        <xdr:cNvPr id="182" name="テキスト ボックス 181"/>
        <xdr:cNvSpPr txBox="1"/>
      </xdr:nvSpPr>
      <xdr:spPr>
        <a:xfrm>
          <a:off x="3497795" y="13091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77115</xdr:rowOff>
    </xdr:from>
    <xdr:to>
      <xdr:col>15</xdr:col>
      <xdr:colOff>50800</xdr:colOff>
      <xdr:row>74</xdr:row>
      <xdr:rowOff>164947</xdr:rowOff>
    </xdr:to>
    <xdr:cxnSp macro="">
      <xdr:nvCxnSpPr>
        <xdr:cNvPr id="183" name="直線コネクタ 182"/>
        <xdr:cNvCxnSpPr/>
      </xdr:nvCxnSpPr>
      <xdr:spPr>
        <a:xfrm flipV="1">
          <a:off x="2019300" y="12764415"/>
          <a:ext cx="889000" cy="8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152882</xdr:rowOff>
    </xdr:from>
    <xdr:to>
      <xdr:col>15</xdr:col>
      <xdr:colOff>101600</xdr:colOff>
      <xdr:row>76</xdr:row>
      <xdr:rowOff>83032</xdr:rowOff>
    </xdr:to>
    <xdr:sp macro="" textlink="">
      <xdr:nvSpPr>
        <xdr:cNvPr id="184" name="フローチャート: 判断 183"/>
        <xdr:cNvSpPr/>
      </xdr:nvSpPr>
      <xdr:spPr>
        <a:xfrm>
          <a:off x="2857500" y="1301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74159</xdr:rowOff>
    </xdr:from>
    <xdr:ext cx="599010" cy="259045"/>
    <xdr:sp macro="" textlink="">
      <xdr:nvSpPr>
        <xdr:cNvPr id="185" name="テキスト ボックス 184"/>
        <xdr:cNvSpPr txBox="1"/>
      </xdr:nvSpPr>
      <xdr:spPr>
        <a:xfrm>
          <a:off x="2608795" y="13104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164947</xdr:rowOff>
    </xdr:from>
    <xdr:to>
      <xdr:col>10</xdr:col>
      <xdr:colOff>114300</xdr:colOff>
      <xdr:row>75</xdr:row>
      <xdr:rowOff>31102</xdr:rowOff>
    </xdr:to>
    <xdr:cxnSp macro="">
      <xdr:nvCxnSpPr>
        <xdr:cNvPr id="186" name="直線コネクタ 185"/>
        <xdr:cNvCxnSpPr/>
      </xdr:nvCxnSpPr>
      <xdr:spPr>
        <a:xfrm flipV="1">
          <a:off x="1130300" y="12852247"/>
          <a:ext cx="889000" cy="37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63182</xdr:rowOff>
    </xdr:from>
    <xdr:to>
      <xdr:col>10</xdr:col>
      <xdr:colOff>165100</xdr:colOff>
      <xdr:row>76</xdr:row>
      <xdr:rowOff>164782</xdr:rowOff>
    </xdr:to>
    <xdr:sp macro="" textlink="">
      <xdr:nvSpPr>
        <xdr:cNvPr id="187" name="フローチャート: 判断 186"/>
        <xdr:cNvSpPr/>
      </xdr:nvSpPr>
      <xdr:spPr>
        <a:xfrm>
          <a:off x="1968500" y="1309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155909</xdr:rowOff>
    </xdr:from>
    <xdr:ext cx="599010" cy="259045"/>
    <xdr:sp macro="" textlink="">
      <xdr:nvSpPr>
        <xdr:cNvPr id="188" name="テキスト ボックス 187"/>
        <xdr:cNvSpPr txBox="1"/>
      </xdr:nvSpPr>
      <xdr:spPr>
        <a:xfrm>
          <a:off x="1719795" y="13186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101955</xdr:rowOff>
    </xdr:from>
    <xdr:to>
      <xdr:col>6</xdr:col>
      <xdr:colOff>38100</xdr:colOff>
      <xdr:row>77</xdr:row>
      <xdr:rowOff>32105</xdr:rowOff>
    </xdr:to>
    <xdr:sp macro="" textlink="">
      <xdr:nvSpPr>
        <xdr:cNvPr id="189" name="フローチャート: 判断 188"/>
        <xdr:cNvSpPr/>
      </xdr:nvSpPr>
      <xdr:spPr>
        <a:xfrm>
          <a:off x="1079500" y="1313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23232</xdr:rowOff>
    </xdr:from>
    <xdr:ext cx="599010" cy="259045"/>
    <xdr:sp macro="" textlink="">
      <xdr:nvSpPr>
        <xdr:cNvPr id="190" name="テキスト ボックス 189"/>
        <xdr:cNvSpPr txBox="1"/>
      </xdr:nvSpPr>
      <xdr:spPr>
        <a:xfrm>
          <a:off x="830795" y="13224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158636</xdr:rowOff>
    </xdr:from>
    <xdr:to>
      <xdr:col>24</xdr:col>
      <xdr:colOff>114300</xdr:colOff>
      <xdr:row>74</xdr:row>
      <xdr:rowOff>88786</xdr:rowOff>
    </xdr:to>
    <xdr:sp macro="" textlink="">
      <xdr:nvSpPr>
        <xdr:cNvPr id="196" name="楕円 195"/>
        <xdr:cNvSpPr/>
      </xdr:nvSpPr>
      <xdr:spPr>
        <a:xfrm>
          <a:off x="4584700" y="12674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10063</xdr:rowOff>
    </xdr:from>
    <xdr:ext cx="599010" cy="259045"/>
    <xdr:sp macro="" textlink="">
      <xdr:nvSpPr>
        <xdr:cNvPr id="197" name="民生費該当値テキスト"/>
        <xdr:cNvSpPr txBox="1"/>
      </xdr:nvSpPr>
      <xdr:spPr>
        <a:xfrm>
          <a:off x="4686300" y="12525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152362</xdr:rowOff>
    </xdr:from>
    <xdr:to>
      <xdr:col>20</xdr:col>
      <xdr:colOff>38100</xdr:colOff>
      <xdr:row>74</xdr:row>
      <xdr:rowOff>82512</xdr:rowOff>
    </xdr:to>
    <xdr:sp macro="" textlink="">
      <xdr:nvSpPr>
        <xdr:cNvPr id="198" name="楕円 197"/>
        <xdr:cNvSpPr/>
      </xdr:nvSpPr>
      <xdr:spPr>
        <a:xfrm>
          <a:off x="3746500" y="1266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99039</xdr:rowOff>
    </xdr:from>
    <xdr:ext cx="599010" cy="259045"/>
    <xdr:sp macro="" textlink="">
      <xdr:nvSpPr>
        <xdr:cNvPr id="199" name="テキスト ボックス 198"/>
        <xdr:cNvSpPr txBox="1"/>
      </xdr:nvSpPr>
      <xdr:spPr>
        <a:xfrm>
          <a:off x="3497795" y="12443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26315</xdr:rowOff>
    </xdr:from>
    <xdr:to>
      <xdr:col>15</xdr:col>
      <xdr:colOff>101600</xdr:colOff>
      <xdr:row>74</xdr:row>
      <xdr:rowOff>127915</xdr:rowOff>
    </xdr:to>
    <xdr:sp macro="" textlink="">
      <xdr:nvSpPr>
        <xdr:cNvPr id="200" name="楕円 199"/>
        <xdr:cNvSpPr/>
      </xdr:nvSpPr>
      <xdr:spPr>
        <a:xfrm>
          <a:off x="2857500" y="12713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144442</xdr:rowOff>
    </xdr:from>
    <xdr:ext cx="599010" cy="259045"/>
    <xdr:sp macro="" textlink="">
      <xdr:nvSpPr>
        <xdr:cNvPr id="201" name="テキスト ボックス 200"/>
        <xdr:cNvSpPr txBox="1"/>
      </xdr:nvSpPr>
      <xdr:spPr>
        <a:xfrm>
          <a:off x="2608795" y="12488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114147</xdr:rowOff>
    </xdr:from>
    <xdr:to>
      <xdr:col>10</xdr:col>
      <xdr:colOff>165100</xdr:colOff>
      <xdr:row>75</xdr:row>
      <xdr:rowOff>44297</xdr:rowOff>
    </xdr:to>
    <xdr:sp macro="" textlink="">
      <xdr:nvSpPr>
        <xdr:cNvPr id="202" name="楕円 201"/>
        <xdr:cNvSpPr/>
      </xdr:nvSpPr>
      <xdr:spPr>
        <a:xfrm>
          <a:off x="1968500" y="12801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60824</xdr:rowOff>
    </xdr:from>
    <xdr:ext cx="599010" cy="259045"/>
    <xdr:sp macro="" textlink="">
      <xdr:nvSpPr>
        <xdr:cNvPr id="203" name="テキスト ボックス 202"/>
        <xdr:cNvSpPr txBox="1"/>
      </xdr:nvSpPr>
      <xdr:spPr>
        <a:xfrm>
          <a:off x="1719795" y="12576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151752</xdr:rowOff>
    </xdr:from>
    <xdr:to>
      <xdr:col>6</xdr:col>
      <xdr:colOff>38100</xdr:colOff>
      <xdr:row>75</xdr:row>
      <xdr:rowOff>81902</xdr:rowOff>
    </xdr:to>
    <xdr:sp macro="" textlink="">
      <xdr:nvSpPr>
        <xdr:cNvPr id="204" name="楕円 203"/>
        <xdr:cNvSpPr/>
      </xdr:nvSpPr>
      <xdr:spPr>
        <a:xfrm>
          <a:off x="1079500" y="1283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98429</xdr:rowOff>
    </xdr:from>
    <xdr:ext cx="599010" cy="259045"/>
    <xdr:sp macro="" textlink="">
      <xdr:nvSpPr>
        <xdr:cNvPr id="205" name="テキスト ボックス 204"/>
        <xdr:cNvSpPr txBox="1"/>
      </xdr:nvSpPr>
      <xdr:spPr>
        <a:xfrm>
          <a:off x="830795" y="12614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6" name="テキスト ボックス 225"/>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8" name="テキスト ボックス 227"/>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0" name="テキスト ボックス 229"/>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27849</xdr:rowOff>
    </xdr:from>
    <xdr:to>
      <xdr:col>24</xdr:col>
      <xdr:colOff>62865</xdr:colOff>
      <xdr:row>99</xdr:row>
      <xdr:rowOff>51133</xdr:rowOff>
    </xdr:to>
    <xdr:cxnSp macro="">
      <xdr:nvCxnSpPr>
        <xdr:cNvPr id="232" name="直線コネクタ 231"/>
        <xdr:cNvCxnSpPr/>
      </xdr:nvCxnSpPr>
      <xdr:spPr>
        <a:xfrm flipV="1">
          <a:off x="4633595" y="15458349"/>
          <a:ext cx="1270" cy="1566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54960</xdr:rowOff>
    </xdr:from>
    <xdr:ext cx="534377" cy="259045"/>
    <xdr:sp macro="" textlink="">
      <xdr:nvSpPr>
        <xdr:cNvPr id="233" name="衛生費最小値テキスト"/>
        <xdr:cNvSpPr txBox="1"/>
      </xdr:nvSpPr>
      <xdr:spPr>
        <a:xfrm>
          <a:off x="4686300" y="1702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51133</xdr:rowOff>
    </xdr:from>
    <xdr:to>
      <xdr:col>24</xdr:col>
      <xdr:colOff>152400</xdr:colOff>
      <xdr:row>99</xdr:row>
      <xdr:rowOff>51133</xdr:rowOff>
    </xdr:to>
    <xdr:cxnSp macro="">
      <xdr:nvCxnSpPr>
        <xdr:cNvPr id="234" name="直線コネクタ 233"/>
        <xdr:cNvCxnSpPr/>
      </xdr:nvCxnSpPr>
      <xdr:spPr>
        <a:xfrm>
          <a:off x="4546600" y="17024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145976</xdr:rowOff>
    </xdr:from>
    <xdr:ext cx="534377" cy="259045"/>
    <xdr:sp macro="" textlink="">
      <xdr:nvSpPr>
        <xdr:cNvPr id="235" name="衛生費最大値テキスト"/>
        <xdr:cNvSpPr txBox="1"/>
      </xdr:nvSpPr>
      <xdr:spPr>
        <a:xfrm>
          <a:off x="4686300" y="15233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69,425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27849</xdr:rowOff>
    </xdr:from>
    <xdr:to>
      <xdr:col>24</xdr:col>
      <xdr:colOff>152400</xdr:colOff>
      <xdr:row>90</xdr:row>
      <xdr:rowOff>27849</xdr:rowOff>
    </xdr:to>
    <xdr:cxnSp macro="">
      <xdr:nvCxnSpPr>
        <xdr:cNvPr id="236" name="直線コネクタ 235"/>
        <xdr:cNvCxnSpPr/>
      </xdr:nvCxnSpPr>
      <xdr:spPr>
        <a:xfrm>
          <a:off x="4546600" y="15458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150706</xdr:rowOff>
    </xdr:from>
    <xdr:to>
      <xdr:col>24</xdr:col>
      <xdr:colOff>63500</xdr:colOff>
      <xdr:row>99</xdr:row>
      <xdr:rowOff>21089</xdr:rowOff>
    </xdr:to>
    <xdr:cxnSp macro="">
      <xdr:nvCxnSpPr>
        <xdr:cNvPr id="237" name="直線コネクタ 236"/>
        <xdr:cNvCxnSpPr/>
      </xdr:nvCxnSpPr>
      <xdr:spPr>
        <a:xfrm flipV="1">
          <a:off x="3797300" y="16952806"/>
          <a:ext cx="838200" cy="41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118733</xdr:rowOff>
    </xdr:from>
    <xdr:ext cx="534377" cy="259045"/>
    <xdr:sp macro="" textlink="">
      <xdr:nvSpPr>
        <xdr:cNvPr id="238" name="衛生費平均値テキスト"/>
        <xdr:cNvSpPr txBox="1"/>
      </xdr:nvSpPr>
      <xdr:spPr>
        <a:xfrm>
          <a:off x="4686300" y="164064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95856</xdr:rowOff>
    </xdr:from>
    <xdr:to>
      <xdr:col>24</xdr:col>
      <xdr:colOff>114300</xdr:colOff>
      <xdr:row>97</xdr:row>
      <xdr:rowOff>26006</xdr:rowOff>
    </xdr:to>
    <xdr:sp macro="" textlink="">
      <xdr:nvSpPr>
        <xdr:cNvPr id="239" name="フローチャート: 判断 238"/>
        <xdr:cNvSpPr/>
      </xdr:nvSpPr>
      <xdr:spPr>
        <a:xfrm>
          <a:off x="4584700" y="16555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21089</xdr:rowOff>
    </xdr:from>
    <xdr:to>
      <xdr:col>19</xdr:col>
      <xdr:colOff>177800</xdr:colOff>
      <xdr:row>99</xdr:row>
      <xdr:rowOff>39280</xdr:rowOff>
    </xdr:to>
    <xdr:cxnSp macro="">
      <xdr:nvCxnSpPr>
        <xdr:cNvPr id="240" name="直線コネクタ 239"/>
        <xdr:cNvCxnSpPr/>
      </xdr:nvCxnSpPr>
      <xdr:spPr>
        <a:xfrm flipV="1">
          <a:off x="2908300" y="16994639"/>
          <a:ext cx="889000" cy="18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155456</xdr:rowOff>
    </xdr:from>
    <xdr:to>
      <xdr:col>20</xdr:col>
      <xdr:colOff>38100</xdr:colOff>
      <xdr:row>97</xdr:row>
      <xdr:rowOff>85606</xdr:rowOff>
    </xdr:to>
    <xdr:sp macro="" textlink="">
      <xdr:nvSpPr>
        <xdr:cNvPr id="241" name="フローチャート: 判断 240"/>
        <xdr:cNvSpPr/>
      </xdr:nvSpPr>
      <xdr:spPr>
        <a:xfrm>
          <a:off x="3746500" y="16614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102133</xdr:rowOff>
    </xdr:from>
    <xdr:ext cx="534377" cy="259045"/>
    <xdr:sp macro="" textlink="">
      <xdr:nvSpPr>
        <xdr:cNvPr id="242" name="テキスト ボックス 241"/>
        <xdr:cNvSpPr txBox="1"/>
      </xdr:nvSpPr>
      <xdr:spPr>
        <a:xfrm>
          <a:off x="3530111" y="16389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24650</xdr:rowOff>
    </xdr:from>
    <xdr:to>
      <xdr:col>15</xdr:col>
      <xdr:colOff>50800</xdr:colOff>
      <xdr:row>99</xdr:row>
      <xdr:rowOff>39280</xdr:rowOff>
    </xdr:to>
    <xdr:cxnSp macro="">
      <xdr:nvCxnSpPr>
        <xdr:cNvPr id="243" name="直線コネクタ 242"/>
        <xdr:cNvCxnSpPr/>
      </xdr:nvCxnSpPr>
      <xdr:spPr>
        <a:xfrm>
          <a:off x="2019300" y="16998200"/>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154736</xdr:rowOff>
    </xdr:from>
    <xdr:to>
      <xdr:col>15</xdr:col>
      <xdr:colOff>101600</xdr:colOff>
      <xdr:row>97</xdr:row>
      <xdr:rowOff>84886</xdr:rowOff>
    </xdr:to>
    <xdr:sp macro="" textlink="">
      <xdr:nvSpPr>
        <xdr:cNvPr id="244" name="フローチャート: 判断 243"/>
        <xdr:cNvSpPr/>
      </xdr:nvSpPr>
      <xdr:spPr>
        <a:xfrm>
          <a:off x="2857500" y="16613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101413</xdr:rowOff>
    </xdr:from>
    <xdr:ext cx="534377" cy="259045"/>
    <xdr:sp macro="" textlink="">
      <xdr:nvSpPr>
        <xdr:cNvPr id="245" name="テキスト ボックス 244"/>
        <xdr:cNvSpPr txBox="1"/>
      </xdr:nvSpPr>
      <xdr:spPr>
        <a:xfrm>
          <a:off x="2641111" y="16389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165533</xdr:rowOff>
    </xdr:from>
    <xdr:to>
      <xdr:col>10</xdr:col>
      <xdr:colOff>114300</xdr:colOff>
      <xdr:row>99</xdr:row>
      <xdr:rowOff>24650</xdr:rowOff>
    </xdr:to>
    <xdr:cxnSp macro="">
      <xdr:nvCxnSpPr>
        <xdr:cNvPr id="246" name="直線コネクタ 245"/>
        <xdr:cNvCxnSpPr/>
      </xdr:nvCxnSpPr>
      <xdr:spPr>
        <a:xfrm>
          <a:off x="1130300" y="16453283"/>
          <a:ext cx="889000" cy="544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112478</xdr:rowOff>
    </xdr:from>
    <xdr:to>
      <xdr:col>10</xdr:col>
      <xdr:colOff>165100</xdr:colOff>
      <xdr:row>97</xdr:row>
      <xdr:rowOff>42628</xdr:rowOff>
    </xdr:to>
    <xdr:sp macro="" textlink="">
      <xdr:nvSpPr>
        <xdr:cNvPr id="247" name="フローチャート: 判断 246"/>
        <xdr:cNvSpPr/>
      </xdr:nvSpPr>
      <xdr:spPr>
        <a:xfrm>
          <a:off x="1968500" y="1657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59155</xdr:rowOff>
    </xdr:from>
    <xdr:ext cx="534377" cy="259045"/>
    <xdr:sp macro="" textlink="">
      <xdr:nvSpPr>
        <xdr:cNvPr id="248" name="テキスト ボックス 247"/>
        <xdr:cNvSpPr txBox="1"/>
      </xdr:nvSpPr>
      <xdr:spPr>
        <a:xfrm>
          <a:off x="1752111" y="16346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73</xdr:rowOff>
    </xdr:from>
    <xdr:to>
      <xdr:col>6</xdr:col>
      <xdr:colOff>38100</xdr:colOff>
      <xdr:row>97</xdr:row>
      <xdr:rowOff>101673</xdr:rowOff>
    </xdr:to>
    <xdr:sp macro="" textlink="">
      <xdr:nvSpPr>
        <xdr:cNvPr id="249" name="フローチャート: 判断 248"/>
        <xdr:cNvSpPr/>
      </xdr:nvSpPr>
      <xdr:spPr>
        <a:xfrm>
          <a:off x="1079500" y="1663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92800</xdr:rowOff>
    </xdr:from>
    <xdr:ext cx="534377" cy="259045"/>
    <xdr:sp macro="" textlink="">
      <xdr:nvSpPr>
        <xdr:cNvPr id="250" name="テキスト ボックス 249"/>
        <xdr:cNvSpPr txBox="1"/>
      </xdr:nvSpPr>
      <xdr:spPr>
        <a:xfrm>
          <a:off x="863111" y="1672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99906</xdr:rowOff>
    </xdr:from>
    <xdr:to>
      <xdr:col>24</xdr:col>
      <xdr:colOff>114300</xdr:colOff>
      <xdr:row>99</xdr:row>
      <xdr:rowOff>30056</xdr:rowOff>
    </xdr:to>
    <xdr:sp macro="" textlink="">
      <xdr:nvSpPr>
        <xdr:cNvPr id="256" name="楕円 255"/>
        <xdr:cNvSpPr/>
      </xdr:nvSpPr>
      <xdr:spPr>
        <a:xfrm>
          <a:off x="4584700" y="1690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14833</xdr:rowOff>
    </xdr:from>
    <xdr:ext cx="534377" cy="259045"/>
    <xdr:sp macro="" textlink="">
      <xdr:nvSpPr>
        <xdr:cNvPr id="257" name="衛生費該当値テキスト"/>
        <xdr:cNvSpPr txBox="1"/>
      </xdr:nvSpPr>
      <xdr:spPr>
        <a:xfrm>
          <a:off x="4686300" y="16816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141739</xdr:rowOff>
    </xdr:from>
    <xdr:to>
      <xdr:col>20</xdr:col>
      <xdr:colOff>38100</xdr:colOff>
      <xdr:row>99</xdr:row>
      <xdr:rowOff>71889</xdr:rowOff>
    </xdr:to>
    <xdr:sp macro="" textlink="">
      <xdr:nvSpPr>
        <xdr:cNvPr id="258" name="楕円 257"/>
        <xdr:cNvSpPr/>
      </xdr:nvSpPr>
      <xdr:spPr>
        <a:xfrm>
          <a:off x="3746500" y="1694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63016</xdr:rowOff>
    </xdr:from>
    <xdr:ext cx="534377" cy="259045"/>
    <xdr:sp macro="" textlink="">
      <xdr:nvSpPr>
        <xdr:cNvPr id="259" name="テキスト ボックス 258"/>
        <xdr:cNvSpPr txBox="1"/>
      </xdr:nvSpPr>
      <xdr:spPr>
        <a:xfrm>
          <a:off x="3530111" y="1703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159930</xdr:rowOff>
    </xdr:from>
    <xdr:to>
      <xdr:col>15</xdr:col>
      <xdr:colOff>101600</xdr:colOff>
      <xdr:row>99</xdr:row>
      <xdr:rowOff>90080</xdr:rowOff>
    </xdr:to>
    <xdr:sp macro="" textlink="">
      <xdr:nvSpPr>
        <xdr:cNvPr id="260" name="楕円 259"/>
        <xdr:cNvSpPr/>
      </xdr:nvSpPr>
      <xdr:spPr>
        <a:xfrm>
          <a:off x="2857500" y="1696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81207</xdr:rowOff>
    </xdr:from>
    <xdr:ext cx="534377" cy="259045"/>
    <xdr:sp macro="" textlink="">
      <xdr:nvSpPr>
        <xdr:cNvPr id="261" name="テキスト ボックス 260"/>
        <xdr:cNvSpPr txBox="1"/>
      </xdr:nvSpPr>
      <xdr:spPr>
        <a:xfrm>
          <a:off x="2641111" y="1705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145300</xdr:rowOff>
    </xdr:from>
    <xdr:to>
      <xdr:col>10</xdr:col>
      <xdr:colOff>165100</xdr:colOff>
      <xdr:row>99</xdr:row>
      <xdr:rowOff>75450</xdr:rowOff>
    </xdr:to>
    <xdr:sp macro="" textlink="">
      <xdr:nvSpPr>
        <xdr:cNvPr id="262" name="楕円 261"/>
        <xdr:cNvSpPr/>
      </xdr:nvSpPr>
      <xdr:spPr>
        <a:xfrm>
          <a:off x="1968500" y="1694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66577</xdr:rowOff>
    </xdr:from>
    <xdr:ext cx="534377" cy="259045"/>
    <xdr:sp macro="" textlink="">
      <xdr:nvSpPr>
        <xdr:cNvPr id="263" name="テキスト ボックス 262"/>
        <xdr:cNvSpPr txBox="1"/>
      </xdr:nvSpPr>
      <xdr:spPr>
        <a:xfrm>
          <a:off x="1752111" y="1704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114733</xdr:rowOff>
    </xdr:from>
    <xdr:to>
      <xdr:col>6</xdr:col>
      <xdr:colOff>38100</xdr:colOff>
      <xdr:row>96</xdr:row>
      <xdr:rowOff>44883</xdr:rowOff>
    </xdr:to>
    <xdr:sp macro="" textlink="">
      <xdr:nvSpPr>
        <xdr:cNvPr id="264" name="楕円 263"/>
        <xdr:cNvSpPr/>
      </xdr:nvSpPr>
      <xdr:spPr>
        <a:xfrm>
          <a:off x="1079500" y="16402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61410</xdr:rowOff>
    </xdr:from>
    <xdr:ext cx="534377" cy="259045"/>
    <xdr:sp macro="" textlink="">
      <xdr:nvSpPr>
        <xdr:cNvPr id="265" name="テキスト ボックス 264"/>
        <xdr:cNvSpPr txBox="1"/>
      </xdr:nvSpPr>
      <xdr:spPr>
        <a:xfrm>
          <a:off x="863111" y="16177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133299</xdr:rowOff>
    </xdr:from>
    <xdr:to>
      <xdr:col>54</xdr:col>
      <xdr:colOff>189865</xdr:colOff>
      <xdr:row>38</xdr:row>
      <xdr:rowOff>139700</xdr:rowOff>
    </xdr:to>
    <xdr:cxnSp macro="">
      <xdr:nvCxnSpPr>
        <xdr:cNvPr id="287" name="直線コネクタ 286"/>
        <xdr:cNvCxnSpPr/>
      </xdr:nvCxnSpPr>
      <xdr:spPr>
        <a:xfrm flipV="1">
          <a:off x="10475595" y="5448249"/>
          <a:ext cx="1270" cy="1206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8"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9" name="直線コネクタ 288"/>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79976</xdr:rowOff>
    </xdr:from>
    <xdr:ext cx="469744" cy="259045"/>
    <xdr:sp macro="" textlink="">
      <xdr:nvSpPr>
        <xdr:cNvPr id="290" name="労働費最大値テキスト"/>
        <xdr:cNvSpPr txBox="1"/>
      </xdr:nvSpPr>
      <xdr:spPr>
        <a:xfrm>
          <a:off x="10528300" y="5223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133299</xdr:rowOff>
    </xdr:from>
    <xdr:to>
      <xdr:col>55</xdr:col>
      <xdr:colOff>88900</xdr:colOff>
      <xdr:row>31</xdr:row>
      <xdr:rowOff>133299</xdr:rowOff>
    </xdr:to>
    <xdr:cxnSp macro="">
      <xdr:nvCxnSpPr>
        <xdr:cNvPr id="291" name="直線コネクタ 290"/>
        <xdr:cNvCxnSpPr/>
      </xdr:nvCxnSpPr>
      <xdr:spPr>
        <a:xfrm>
          <a:off x="10388600" y="5448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41402</xdr:rowOff>
    </xdr:from>
    <xdr:to>
      <xdr:col>55</xdr:col>
      <xdr:colOff>0</xdr:colOff>
      <xdr:row>38</xdr:row>
      <xdr:rowOff>42316</xdr:rowOff>
    </xdr:to>
    <xdr:cxnSp macro="">
      <xdr:nvCxnSpPr>
        <xdr:cNvPr id="292" name="直線コネクタ 291"/>
        <xdr:cNvCxnSpPr/>
      </xdr:nvCxnSpPr>
      <xdr:spPr>
        <a:xfrm>
          <a:off x="9639300" y="6556502"/>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157497</xdr:rowOff>
    </xdr:from>
    <xdr:ext cx="378565" cy="259045"/>
    <xdr:sp macro="" textlink="">
      <xdr:nvSpPr>
        <xdr:cNvPr id="293" name="労働費平均値テキスト"/>
        <xdr:cNvSpPr txBox="1"/>
      </xdr:nvSpPr>
      <xdr:spPr>
        <a:xfrm>
          <a:off x="10528300" y="615824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134620</xdr:rowOff>
    </xdr:from>
    <xdr:to>
      <xdr:col>55</xdr:col>
      <xdr:colOff>50800</xdr:colOff>
      <xdr:row>37</xdr:row>
      <xdr:rowOff>64770</xdr:rowOff>
    </xdr:to>
    <xdr:sp macro="" textlink="">
      <xdr:nvSpPr>
        <xdr:cNvPr id="294" name="フローチャート: 判断 293"/>
        <xdr:cNvSpPr/>
      </xdr:nvSpPr>
      <xdr:spPr>
        <a:xfrm>
          <a:off x="1042670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12141</xdr:rowOff>
    </xdr:from>
    <xdr:to>
      <xdr:col>50</xdr:col>
      <xdr:colOff>114300</xdr:colOff>
      <xdr:row>38</xdr:row>
      <xdr:rowOff>41402</xdr:rowOff>
    </xdr:to>
    <xdr:cxnSp macro="">
      <xdr:nvCxnSpPr>
        <xdr:cNvPr id="295" name="直線コネクタ 294"/>
        <xdr:cNvCxnSpPr/>
      </xdr:nvCxnSpPr>
      <xdr:spPr>
        <a:xfrm>
          <a:off x="8750300" y="6527241"/>
          <a:ext cx="889000" cy="29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129134</xdr:rowOff>
    </xdr:from>
    <xdr:to>
      <xdr:col>50</xdr:col>
      <xdr:colOff>165100</xdr:colOff>
      <xdr:row>37</xdr:row>
      <xdr:rowOff>59284</xdr:rowOff>
    </xdr:to>
    <xdr:sp macro="" textlink="">
      <xdr:nvSpPr>
        <xdr:cNvPr id="296" name="フローチャート: 判断 295"/>
        <xdr:cNvSpPr/>
      </xdr:nvSpPr>
      <xdr:spPr>
        <a:xfrm>
          <a:off x="9588500" y="6301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75811</xdr:rowOff>
    </xdr:from>
    <xdr:ext cx="378565" cy="259045"/>
    <xdr:sp macro="" textlink="">
      <xdr:nvSpPr>
        <xdr:cNvPr id="297" name="テキスト ボックス 296"/>
        <xdr:cNvSpPr txBox="1"/>
      </xdr:nvSpPr>
      <xdr:spPr>
        <a:xfrm>
          <a:off x="9450017" y="6076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121412</xdr:rowOff>
    </xdr:from>
    <xdr:to>
      <xdr:col>45</xdr:col>
      <xdr:colOff>177800</xdr:colOff>
      <xdr:row>38</xdr:row>
      <xdr:rowOff>12141</xdr:rowOff>
    </xdr:to>
    <xdr:cxnSp macro="">
      <xdr:nvCxnSpPr>
        <xdr:cNvPr id="298" name="直線コネクタ 297"/>
        <xdr:cNvCxnSpPr/>
      </xdr:nvCxnSpPr>
      <xdr:spPr>
        <a:xfrm>
          <a:off x="7861300" y="6465062"/>
          <a:ext cx="889000" cy="6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117246</xdr:rowOff>
    </xdr:from>
    <xdr:to>
      <xdr:col>46</xdr:col>
      <xdr:colOff>38100</xdr:colOff>
      <xdr:row>37</xdr:row>
      <xdr:rowOff>47396</xdr:rowOff>
    </xdr:to>
    <xdr:sp macro="" textlink="">
      <xdr:nvSpPr>
        <xdr:cNvPr id="299" name="フローチャート: 判断 298"/>
        <xdr:cNvSpPr/>
      </xdr:nvSpPr>
      <xdr:spPr>
        <a:xfrm>
          <a:off x="8699500" y="628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63923</xdr:rowOff>
    </xdr:from>
    <xdr:ext cx="378565" cy="259045"/>
    <xdr:sp macro="" textlink="">
      <xdr:nvSpPr>
        <xdr:cNvPr id="300" name="テキスト ボックス 299"/>
        <xdr:cNvSpPr txBox="1"/>
      </xdr:nvSpPr>
      <xdr:spPr>
        <a:xfrm>
          <a:off x="8561017" y="6064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93980</xdr:rowOff>
    </xdr:from>
    <xdr:to>
      <xdr:col>41</xdr:col>
      <xdr:colOff>50800</xdr:colOff>
      <xdr:row>37</xdr:row>
      <xdr:rowOff>121412</xdr:rowOff>
    </xdr:to>
    <xdr:cxnSp macro="">
      <xdr:nvCxnSpPr>
        <xdr:cNvPr id="301" name="直線コネクタ 300"/>
        <xdr:cNvCxnSpPr/>
      </xdr:nvCxnSpPr>
      <xdr:spPr>
        <a:xfrm>
          <a:off x="6972300" y="643763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76098</xdr:rowOff>
    </xdr:from>
    <xdr:to>
      <xdr:col>41</xdr:col>
      <xdr:colOff>101600</xdr:colOff>
      <xdr:row>37</xdr:row>
      <xdr:rowOff>6248</xdr:rowOff>
    </xdr:to>
    <xdr:sp macro="" textlink="">
      <xdr:nvSpPr>
        <xdr:cNvPr id="302" name="フローチャート: 判断 301"/>
        <xdr:cNvSpPr/>
      </xdr:nvSpPr>
      <xdr:spPr>
        <a:xfrm>
          <a:off x="7810500" y="624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22775</xdr:rowOff>
    </xdr:from>
    <xdr:ext cx="378565" cy="259045"/>
    <xdr:sp macro="" textlink="">
      <xdr:nvSpPr>
        <xdr:cNvPr id="303" name="テキスト ボックス 302"/>
        <xdr:cNvSpPr txBox="1"/>
      </xdr:nvSpPr>
      <xdr:spPr>
        <a:xfrm>
          <a:off x="7672017" y="6023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165710</xdr:rowOff>
    </xdr:from>
    <xdr:to>
      <xdr:col>36</xdr:col>
      <xdr:colOff>165100</xdr:colOff>
      <xdr:row>36</xdr:row>
      <xdr:rowOff>95860</xdr:rowOff>
    </xdr:to>
    <xdr:sp macro="" textlink="">
      <xdr:nvSpPr>
        <xdr:cNvPr id="304" name="フローチャート: 判断 303"/>
        <xdr:cNvSpPr/>
      </xdr:nvSpPr>
      <xdr:spPr>
        <a:xfrm>
          <a:off x="6921500" y="616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112387</xdr:rowOff>
    </xdr:from>
    <xdr:ext cx="378565" cy="259045"/>
    <xdr:sp macro="" textlink="">
      <xdr:nvSpPr>
        <xdr:cNvPr id="305" name="テキスト ボックス 304"/>
        <xdr:cNvSpPr txBox="1"/>
      </xdr:nvSpPr>
      <xdr:spPr>
        <a:xfrm>
          <a:off x="6783017" y="59416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162966</xdr:rowOff>
    </xdr:from>
    <xdr:to>
      <xdr:col>55</xdr:col>
      <xdr:colOff>50800</xdr:colOff>
      <xdr:row>38</xdr:row>
      <xdr:rowOff>93116</xdr:rowOff>
    </xdr:to>
    <xdr:sp macro="" textlink="">
      <xdr:nvSpPr>
        <xdr:cNvPr id="311" name="楕円 310"/>
        <xdr:cNvSpPr/>
      </xdr:nvSpPr>
      <xdr:spPr>
        <a:xfrm>
          <a:off x="10426700" y="650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77893</xdr:rowOff>
    </xdr:from>
    <xdr:ext cx="378565" cy="259045"/>
    <xdr:sp macro="" textlink="">
      <xdr:nvSpPr>
        <xdr:cNvPr id="312" name="労働費該当値テキスト"/>
        <xdr:cNvSpPr txBox="1"/>
      </xdr:nvSpPr>
      <xdr:spPr>
        <a:xfrm>
          <a:off x="10528300" y="64215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162052</xdr:rowOff>
    </xdr:from>
    <xdr:to>
      <xdr:col>50</xdr:col>
      <xdr:colOff>165100</xdr:colOff>
      <xdr:row>38</xdr:row>
      <xdr:rowOff>92202</xdr:rowOff>
    </xdr:to>
    <xdr:sp macro="" textlink="">
      <xdr:nvSpPr>
        <xdr:cNvPr id="313" name="楕円 312"/>
        <xdr:cNvSpPr/>
      </xdr:nvSpPr>
      <xdr:spPr>
        <a:xfrm>
          <a:off x="9588500" y="6505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83329</xdr:rowOff>
    </xdr:from>
    <xdr:ext cx="378565" cy="259045"/>
    <xdr:sp macro="" textlink="">
      <xdr:nvSpPr>
        <xdr:cNvPr id="314" name="テキスト ボックス 313"/>
        <xdr:cNvSpPr txBox="1"/>
      </xdr:nvSpPr>
      <xdr:spPr>
        <a:xfrm>
          <a:off x="9450017" y="65984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132791</xdr:rowOff>
    </xdr:from>
    <xdr:to>
      <xdr:col>46</xdr:col>
      <xdr:colOff>38100</xdr:colOff>
      <xdr:row>38</xdr:row>
      <xdr:rowOff>62941</xdr:rowOff>
    </xdr:to>
    <xdr:sp macro="" textlink="">
      <xdr:nvSpPr>
        <xdr:cNvPr id="315" name="楕円 314"/>
        <xdr:cNvSpPr/>
      </xdr:nvSpPr>
      <xdr:spPr>
        <a:xfrm>
          <a:off x="8699500" y="647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54068</xdr:rowOff>
    </xdr:from>
    <xdr:ext cx="378565" cy="259045"/>
    <xdr:sp macro="" textlink="">
      <xdr:nvSpPr>
        <xdr:cNvPr id="316" name="テキスト ボックス 315"/>
        <xdr:cNvSpPr txBox="1"/>
      </xdr:nvSpPr>
      <xdr:spPr>
        <a:xfrm>
          <a:off x="8561017" y="65691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70612</xdr:rowOff>
    </xdr:from>
    <xdr:to>
      <xdr:col>41</xdr:col>
      <xdr:colOff>101600</xdr:colOff>
      <xdr:row>38</xdr:row>
      <xdr:rowOff>762</xdr:rowOff>
    </xdr:to>
    <xdr:sp macro="" textlink="">
      <xdr:nvSpPr>
        <xdr:cNvPr id="317" name="楕円 316"/>
        <xdr:cNvSpPr/>
      </xdr:nvSpPr>
      <xdr:spPr>
        <a:xfrm>
          <a:off x="7810500" y="6414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163339</xdr:rowOff>
    </xdr:from>
    <xdr:ext cx="378565" cy="259045"/>
    <xdr:sp macro="" textlink="">
      <xdr:nvSpPr>
        <xdr:cNvPr id="318" name="テキスト ボックス 317"/>
        <xdr:cNvSpPr txBox="1"/>
      </xdr:nvSpPr>
      <xdr:spPr>
        <a:xfrm>
          <a:off x="7672017" y="65069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43180</xdr:rowOff>
    </xdr:from>
    <xdr:to>
      <xdr:col>36</xdr:col>
      <xdr:colOff>165100</xdr:colOff>
      <xdr:row>37</xdr:row>
      <xdr:rowOff>144780</xdr:rowOff>
    </xdr:to>
    <xdr:sp macro="" textlink="">
      <xdr:nvSpPr>
        <xdr:cNvPr id="319" name="楕円 318"/>
        <xdr:cNvSpPr/>
      </xdr:nvSpPr>
      <xdr:spPr>
        <a:xfrm>
          <a:off x="6921500" y="638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135907</xdr:rowOff>
    </xdr:from>
    <xdr:ext cx="378565" cy="259045"/>
    <xdr:sp macro="" textlink="">
      <xdr:nvSpPr>
        <xdr:cNvPr id="320" name="テキスト ボックス 319"/>
        <xdr:cNvSpPr txBox="1"/>
      </xdr:nvSpPr>
      <xdr:spPr>
        <a:xfrm>
          <a:off x="6783017" y="6479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4" name="テキスト ボックス 333"/>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129413</xdr:rowOff>
    </xdr:from>
    <xdr:to>
      <xdr:col>54</xdr:col>
      <xdr:colOff>189865</xdr:colOff>
      <xdr:row>58</xdr:row>
      <xdr:rowOff>134854</xdr:rowOff>
    </xdr:to>
    <xdr:cxnSp macro="">
      <xdr:nvCxnSpPr>
        <xdr:cNvPr id="342" name="直線コネクタ 341"/>
        <xdr:cNvCxnSpPr/>
      </xdr:nvCxnSpPr>
      <xdr:spPr>
        <a:xfrm flipV="1">
          <a:off x="10475595" y="8873363"/>
          <a:ext cx="1270" cy="1205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138681</xdr:rowOff>
    </xdr:from>
    <xdr:ext cx="378565" cy="259045"/>
    <xdr:sp macro="" textlink="">
      <xdr:nvSpPr>
        <xdr:cNvPr id="343" name="農林水産業費最小値テキスト"/>
        <xdr:cNvSpPr txBox="1"/>
      </xdr:nvSpPr>
      <xdr:spPr>
        <a:xfrm>
          <a:off x="10528300" y="10082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134854</xdr:rowOff>
    </xdr:from>
    <xdr:to>
      <xdr:col>55</xdr:col>
      <xdr:colOff>88900</xdr:colOff>
      <xdr:row>58</xdr:row>
      <xdr:rowOff>134854</xdr:rowOff>
    </xdr:to>
    <xdr:cxnSp macro="">
      <xdr:nvCxnSpPr>
        <xdr:cNvPr id="344" name="直線コネクタ 343"/>
        <xdr:cNvCxnSpPr/>
      </xdr:nvCxnSpPr>
      <xdr:spPr>
        <a:xfrm>
          <a:off x="10388600" y="10078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76090</xdr:rowOff>
    </xdr:from>
    <xdr:ext cx="534377" cy="259045"/>
    <xdr:sp macro="" textlink="">
      <xdr:nvSpPr>
        <xdr:cNvPr id="345" name="農林水産業費最大値テキスト"/>
        <xdr:cNvSpPr txBox="1"/>
      </xdr:nvSpPr>
      <xdr:spPr>
        <a:xfrm>
          <a:off x="10528300" y="8648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26,475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129413</xdr:rowOff>
    </xdr:from>
    <xdr:to>
      <xdr:col>55</xdr:col>
      <xdr:colOff>88900</xdr:colOff>
      <xdr:row>51</xdr:row>
      <xdr:rowOff>129413</xdr:rowOff>
    </xdr:to>
    <xdr:cxnSp macro="">
      <xdr:nvCxnSpPr>
        <xdr:cNvPr id="346" name="直線コネクタ 345"/>
        <xdr:cNvCxnSpPr/>
      </xdr:nvCxnSpPr>
      <xdr:spPr>
        <a:xfrm>
          <a:off x="10388600" y="8873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63896</xdr:rowOff>
    </xdr:from>
    <xdr:to>
      <xdr:col>55</xdr:col>
      <xdr:colOff>0</xdr:colOff>
      <xdr:row>57</xdr:row>
      <xdr:rowOff>80493</xdr:rowOff>
    </xdr:to>
    <xdr:cxnSp macro="">
      <xdr:nvCxnSpPr>
        <xdr:cNvPr id="347" name="直線コネクタ 346"/>
        <xdr:cNvCxnSpPr/>
      </xdr:nvCxnSpPr>
      <xdr:spPr>
        <a:xfrm>
          <a:off x="9639300" y="9836546"/>
          <a:ext cx="838200" cy="16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40865</xdr:rowOff>
    </xdr:from>
    <xdr:ext cx="469744" cy="259045"/>
    <xdr:sp macro="" textlink="">
      <xdr:nvSpPr>
        <xdr:cNvPr id="348" name="農林水産業費平均値テキスト"/>
        <xdr:cNvSpPr txBox="1"/>
      </xdr:nvSpPr>
      <xdr:spPr>
        <a:xfrm>
          <a:off x="10528300" y="96420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17988</xdr:rowOff>
    </xdr:from>
    <xdr:to>
      <xdr:col>55</xdr:col>
      <xdr:colOff>50800</xdr:colOff>
      <xdr:row>57</xdr:row>
      <xdr:rowOff>119588</xdr:rowOff>
    </xdr:to>
    <xdr:sp macro="" textlink="">
      <xdr:nvSpPr>
        <xdr:cNvPr id="349" name="フローチャート: 判断 348"/>
        <xdr:cNvSpPr/>
      </xdr:nvSpPr>
      <xdr:spPr>
        <a:xfrm>
          <a:off x="10426700" y="979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41768</xdr:rowOff>
    </xdr:from>
    <xdr:to>
      <xdr:col>50</xdr:col>
      <xdr:colOff>114300</xdr:colOff>
      <xdr:row>57</xdr:row>
      <xdr:rowOff>63896</xdr:rowOff>
    </xdr:to>
    <xdr:cxnSp macro="">
      <xdr:nvCxnSpPr>
        <xdr:cNvPr id="350" name="直線コネクタ 349"/>
        <xdr:cNvCxnSpPr/>
      </xdr:nvCxnSpPr>
      <xdr:spPr>
        <a:xfrm>
          <a:off x="8750300" y="9814418"/>
          <a:ext cx="889000" cy="22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38745</xdr:rowOff>
    </xdr:from>
    <xdr:to>
      <xdr:col>50</xdr:col>
      <xdr:colOff>165100</xdr:colOff>
      <xdr:row>57</xdr:row>
      <xdr:rowOff>140345</xdr:rowOff>
    </xdr:to>
    <xdr:sp macro="" textlink="">
      <xdr:nvSpPr>
        <xdr:cNvPr id="351" name="フローチャート: 判断 350"/>
        <xdr:cNvSpPr/>
      </xdr:nvSpPr>
      <xdr:spPr>
        <a:xfrm>
          <a:off x="9588500" y="981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131472</xdr:rowOff>
    </xdr:from>
    <xdr:ext cx="469744" cy="259045"/>
    <xdr:sp macro="" textlink="">
      <xdr:nvSpPr>
        <xdr:cNvPr id="352" name="テキスト ボックス 351"/>
        <xdr:cNvSpPr txBox="1"/>
      </xdr:nvSpPr>
      <xdr:spPr>
        <a:xfrm>
          <a:off x="9404428" y="990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19410</xdr:rowOff>
    </xdr:from>
    <xdr:to>
      <xdr:col>45</xdr:col>
      <xdr:colOff>177800</xdr:colOff>
      <xdr:row>57</xdr:row>
      <xdr:rowOff>41768</xdr:rowOff>
    </xdr:to>
    <xdr:cxnSp macro="">
      <xdr:nvCxnSpPr>
        <xdr:cNvPr id="353" name="直線コネクタ 352"/>
        <xdr:cNvCxnSpPr/>
      </xdr:nvCxnSpPr>
      <xdr:spPr>
        <a:xfrm>
          <a:off x="7861300" y="9792060"/>
          <a:ext cx="889000" cy="2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31384</xdr:rowOff>
    </xdr:from>
    <xdr:to>
      <xdr:col>46</xdr:col>
      <xdr:colOff>38100</xdr:colOff>
      <xdr:row>57</xdr:row>
      <xdr:rowOff>132984</xdr:rowOff>
    </xdr:to>
    <xdr:sp macro="" textlink="">
      <xdr:nvSpPr>
        <xdr:cNvPr id="354" name="フローチャート: 判断 353"/>
        <xdr:cNvSpPr/>
      </xdr:nvSpPr>
      <xdr:spPr>
        <a:xfrm>
          <a:off x="8699500" y="980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124111</xdr:rowOff>
    </xdr:from>
    <xdr:ext cx="469744" cy="259045"/>
    <xdr:sp macro="" textlink="">
      <xdr:nvSpPr>
        <xdr:cNvPr id="355" name="テキスト ボックス 354"/>
        <xdr:cNvSpPr txBox="1"/>
      </xdr:nvSpPr>
      <xdr:spPr>
        <a:xfrm>
          <a:off x="8515428" y="9896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19410</xdr:rowOff>
    </xdr:from>
    <xdr:to>
      <xdr:col>41</xdr:col>
      <xdr:colOff>50800</xdr:colOff>
      <xdr:row>57</xdr:row>
      <xdr:rowOff>34909</xdr:rowOff>
    </xdr:to>
    <xdr:cxnSp macro="">
      <xdr:nvCxnSpPr>
        <xdr:cNvPr id="356" name="直線コネクタ 355"/>
        <xdr:cNvCxnSpPr/>
      </xdr:nvCxnSpPr>
      <xdr:spPr>
        <a:xfrm flipV="1">
          <a:off x="6972300" y="9792060"/>
          <a:ext cx="889000" cy="1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38974</xdr:rowOff>
    </xdr:from>
    <xdr:to>
      <xdr:col>41</xdr:col>
      <xdr:colOff>101600</xdr:colOff>
      <xdr:row>57</xdr:row>
      <xdr:rowOff>140574</xdr:rowOff>
    </xdr:to>
    <xdr:sp macro="" textlink="">
      <xdr:nvSpPr>
        <xdr:cNvPr id="357" name="フローチャート: 判断 356"/>
        <xdr:cNvSpPr/>
      </xdr:nvSpPr>
      <xdr:spPr>
        <a:xfrm>
          <a:off x="7810500" y="981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131701</xdr:rowOff>
    </xdr:from>
    <xdr:ext cx="469744" cy="259045"/>
    <xdr:sp macro="" textlink="">
      <xdr:nvSpPr>
        <xdr:cNvPr id="358" name="テキスト ボックス 357"/>
        <xdr:cNvSpPr txBox="1"/>
      </xdr:nvSpPr>
      <xdr:spPr>
        <a:xfrm>
          <a:off x="7626428" y="9904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34493</xdr:rowOff>
    </xdr:from>
    <xdr:to>
      <xdr:col>36</xdr:col>
      <xdr:colOff>165100</xdr:colOff>
      <xdr:row>57</xdr:row>
      <xdr:rowOff>136093</xdr:rowOff>
    </xdr:to>
    <xdr:sp macro="" textlink="">
      <xdr:nvSpPr>
        <xdr:cNvPr id="359" name="フローチャート: 判断 358"/>
        <xdr:cNvSpPr/>
      </xdr:nvSpPr>
      <xdr:spPr>
        <a:xfrm>
          <a:off x="6921500" y="980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127220</xdr:rowOff>
    </xdr:from>
    <xdr:ext cx="469744" cy="259045"/>
    <xdr:sp macro="" textlink="">
      <xdr:nvSpPr>
        <xdr:cNvPr id="360" name="テキスト ボックス 359"/>
        <xdr:cNvSpPr txBox="1"/>
      </xdr:nvSpPr>
      <xdr:spPr>
        <a:xfrm>
          <a:off x="6737428" y="9899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29693</xdr:rowOff>
    </xdr:from>
    <xdr:to>
      <xdr:col>55</xdr:col>
      <xdr:colOff>50800</xdr:colOff>
      <xdr:row>57</xdr:row>
      <xdr:rowOff>131293</xdr:rowOff>
    </xdr:to>
    <xdr:sp macro="" textlink="">
      <xdr:nvSpPr>
        <xdr:cNvPr id="366" name="楕円 365"/>
        <xdr:cNvSpPr/>
      </xdr:nvSpPr>
      <xdr:spPr>
        <a:xfrm>
          <a:off x="10426700" y="9802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8120</xdr:rowOff>
    </xdr:from>
    <xdr:ext cx="469744" cy="259045"/>
    <xdr:sp macro="" textlink="">
      <xdr:nvSpPr>
        <xdr:cNvPr id="367" name="農林水産業費該当値テキスト"/>
        <xdr:cNvSpPr txBox="1"/>
      </xdr:nvSpPr>
      <xdr:spPr>
        <a:xfrm>
          <a:off x="10528300" y="9780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13096</xdr:rowOff>
    </xdr:from>
    <xdr:to>
      <xdr:col>50</xdr:col>
      <xdr:colOff>165100</xdr:colOff>
      <xdr:row>57</xdr:row>
      <xdr:rowOff>114696</xdr:rowOff>
    </xdr:to>
    <xdr:sp macro="" textlink="">
      <xdr:nvSpPr>
        <xdr:cNvPr id="368" name="楕円 367"/>
        <xdr:cNvSpPr/>
      </xdr:nvSpPr>
      <xdr:spPr>
        <a:xfrm>
          <a:off x="9588500" y="9785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131223</xdr:rowOff>
    </xdr:from>
    <xdr:ext cx="469744" cy="259045"/>
    <xdr:sp macro="" textlink="">
      <xdr:nvSpPr>
        <xdr:cNvPr id="369" name="テキスト ボックス 368"/>
        <xdr:cNvSpPr txBox="1"/>
      </xdr:nvSpPr>
      <xdr:spPr>
        <a:xfrm>
          <a:off x="9404428" y="9560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162418</xdr:rowOff>
    </xdr:from>
    <xdr:to>
      <xdr:col>46</xdr:col>
      <xdr:colOff>38100</xdr:colOff>
      <xdr:row>57</xdr:row>
      <xdr:rowOff>92568</xdr:rowOff>
    </xdr:to>
    <xdr:sp macro="" textlink="">
      <xdr:nvSpPr>
        <xdr:cNvPr id="370" name="楕円 369"/>
        <xdr:cNvSpPr/>
      </xdr:nvSpPr>
      <xdr:spPr>
        <a:xfrm>
          <a:off x="8699500" y="976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109095</xdr:rowOff>
    </xdr:from>
    <xdr:ext cx="469744" cy="259045"/>
    <xdr:sp macro="" textlink="">
      <xdr:nvSpPr>
        <xdr:cNvPr id="371" name="テキスト ボックス 370"/>
        <xdr:cNvSpPr txBox="1"/>
      </xdr:nvSpPr>
      <xdr:spPr>
        <a:xfrm>
          <a:off x="8515428" y="9538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140060</xdr:rowOff>
    </xdr:from>
    <xdr:to>
      <xdr:col>41</xdr:col>
      <xdr:colOff>101600</xdr:colOff>
      <xdr:row>57</xdr:row>
      <xdr:rowOff>70210</xdr:rowOff>
    </xdr:to>
    <xdr:sp macro="" textlink="">
      <xdr:nvSpPr>
        <xdr:cNvPr id="372" name="楕円 371"/>
        <xdr:cNvSpPr/>
      </xdr:nvSpPr>
      <xdr:spPr>
        <a:xfrm>
          <a:off x="7810500" y="974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86737</xdr:rowOff>
    </xdr:from>
    <xdr:ext cx="469744" cy="259045"/>
    <xdr:sp macro="" textlink="">
      <xdr:nvSpPr>
        <xdr:cNvPr id="373" name="テキスト ボックス 372"/>
        <xdr:cNvSpPr txBox="1"/>
      </xdr:nvSpPr>
      <xdr:spPr>
        <a:xfrm>
          <a:off x="7626428" y="9516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155559</xdr:rowOff>
    </xdr:from>
    <xdr:to>
      <xdr:col>36</xdr:col>
      <xdr:colOff>165100</xdr:colOff>
      <xdr:row>57</xdr:row>
      <xdr:rowOff>85709</xdr:rowOff>
    </xdr:to>
    <xdr:sp macro="" textlink="">
      <xdr:nvSpPr>
        <xdr:cNvPr id="374" name="楕円 373"/>
        <xdr:cNvSpPr/>
      </xdr:nvSpPr>
      <xdr:spPr>
        <a:xfrm>
          <a:off x="6921500" y="9756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102236</xdr:rowOff>
    </xdr:from>
    <xdr:ext cx="469744" cy="259045"/>
    <xdr:sp macro="" textlink="">
      <xdr:nvSpPr>
        <xdr:cNvPr id="375" name="テキスト ボックス 374"/>
        <xdr:cNvSpPr txBox="1"/>
      </xdr:nvSpPr>
      <xdr:spPr>
        <a:xfrm>
          <a:off x="6737428" y="9531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164000</xdr:rowOff>
    </xdr:from>
    <xdr:to>
      <xdr:col>54</xdr:col>
      <xdr:colOff>189865</xdr:colOff>
      <xdr:row>78</xdr:row>
      <xdr:rowOff>125047</xdr:rowOff>
    </xdr:to>
    <xdr:cxnSp macro="">
      <xdr:nvCxnSpPr>
        <xdr:cNvPr id="397" name="直線コネクタ 396"/>
        <xdr:cNvCxnSpPr/>
      </xdr:nvCxnSpPr>
      <xdr:spPr>
        <a:xfrm flipV="1">
          <a:off x="10475595" y="12165500"/>
          <a:ext cx="1270" cy="1332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128874</xdr:rowOff>
    </xdr:from>
    <xdr:ext cx="378565" cy="259045"/>
    <xdr:sp macro="" textlink="">
      <xdr:nvSpPr>
        <xdr:cNvPr id="398" name="商工費最小値テキスト"/>
        <xdr:cNvSpPr txBox="1"/>
      </xdr:nvSpPr>
      <xdr:spPr>
        <a:xfrm>
          <a:off x="10528300" y="135019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125047</xdr:rowOff>
    </xdr:from>
    <xdr:to>
      <xdr:col>55</xdr:col>
      <xdr:colOff>88900</xdr:colOff>
      <xdr:row>78</xdr:row>
      <xdr:rowOff>125047</xdr:rowOff>
    </xdr:to>
    <xdr:cxnSp macro="">
      <xdr:nvCxnSpPr>
        <xdr:cNvPr id="399" name="直線コネクタ 398"/>
        <xdr:cNvCxnSpPr/>
      </xdr:nvCxnSpPr>
      <xdr:spPr>
        <a:xfrm>
          <a:off x="10388600" y="13498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110677</xdr:rowOff>
    </xdr:from>
    <xdr:ext cx="534377" cy="259045"/>
    <xdr:sp macro="" textlink="">
      <xdr:nvSpPr>
        <xdr:cNvPr id="400" name="商工費最大値テキスト"/>
        <xdr:cNvSpPr txBox="1"/>
      </xdr:nvSpPr>
      <xdr:spPr>
        <a:xfrm>
          <a:off x="10528300" y="11940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58,937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164000</xdr:rowOff>
    </xdr:from>
    <xdr:to>
      <xdr:col>55</xdr:col>
      <xdr:colOff>88900</xdr:colOff>
      <xdr:row>70</xdr:row>
      <xdr:rowOff>164000</xdr:rowOff>
    </xdr:to>
    <xdr:cxnSp macro="">
      <xdr:nvCxnSpPr>
        <xdr:cNvPr id="401" name="直線コネクタ 400"/>
        <xdr:cNvCxnSpPr/>
      </xdr:nvCxnSpPr>
      <xdr:spPr>
        <a:xfrm>
          <a:off x="10388600" y="1216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126989</xdr:rowOff>
    </xdr:from>
    <xdr:to>
      <xdr:col>55</xdr:col>
      <xdr:colOff>0</xdr:colOff>
      <xdr:row>77</xdr:row>
      <xdr:rowOff>151518</xdr:rowOff>
    </xdr:to>
    <xdr:cxnSp macro="">
      <xdr:nvCxnSpPr>
        <xdr:cNvPr id="402" name="直線コネクタ 401"/>
        <xdr:cNvCxnSpPr/>
      </xdr:nvCxnSpPr>
      <xdr:spPr>
        <a:xfrm>
          <a:off x="9639300" y="13328639"/>
          <a:ext cx="838200" cy="24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45141</xdr:rowOff>
    </xdr:from>
    <xdr:ext cx="534377" cy="259045"/>
    <xdr:sp macro="" textlink="">
      <xdr:nvSpPr>
        <xdr:cNvPr id="403" name="商工費平均値テキスト"/>
        <xdr:cNvSpPr txBox="1"/>
      </xdr:nvSpPr>
      <xdr:spPr>
        <a:xfrm>
          <a:off x="10528300" y="13075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22264</xdr:rowOff>
    </xdr:from>
    <xdr:to>
      <xdr:col>55</xdr:col>
      <xdr:colOff>50800</xdr:colOff>
      <xdr:row>77</xdr:row>
      <xdr:rowOff>123864</xdr:rowOff>
    </xdr:to>
    <xdr:sp macro="" textlink="">
      <xdr:nvSpPr>
        <xdr:cNvPr id="404" name="フローチャート: 判断 403"/>
        <xdr:cNvSpPr/>
      </xdr:nvSpPr>
      <xdr:spPr>
        <a:xfrm>
          <a:off x="10426700" y="1322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124178</xdr:rowOff>
    </xdr:from>
    <xdr:to>
      <xdr:col>50</xdr:col>
      <xdr:colOff>114300</xdr:colOff>
      <xdr:row>77</xdr:row>
      <xdr:rowOff>126989</xdr:rowOff>
    </xdr:to>
    <xdr:cxnSp macro="">
      <xdr:nvCxnSpPr>
        <xdr:cNvPr id="405" name="直線コネクタ 404"/>
        <xdr:cNvCxnSpPr/>
      </xdr:nvCxnSpPr>
      <xdr:spPr>
        <a:xfrm>
          <a:off x="8750300" y="13325828"/>
          <a:ext cx="889000" cy="2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16205</xdr:rowOff>
    </xdr:from>
    <xdr:to>
      <xdr:col>50</xdr:col>
      <xdr:colOff>165100</xdr:colOff>
      <xdr:row>77</xdr:row>
      <xdr:rowOff>117805</xdr:rowOff>
    </xdr:to>
    <xdr:sp macro="" textlink="">
      <xdr:nvSpPr>
        <xdr:cNvPr id="406" name="フローチャート: 判断 405"/>
        <xdr:cNvSpPr/>
      </xdr:nvSpPr>
      <xdr:spPr>
        <a:xfrm>
          <a:off x="9588500" y="132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134332</xdr:rowOff>
    </xdr:from>
    <xdr:ext cx="534377" cy="259045"/>
    <xdr:sp macro="" textlink="">
      <xdr:nvSpPr>
        <xdr:cNvPr id="407" name="テキスト ボックス 406"/>
        <xdr:cNvSpPr txBox="1"/>
      </xdr:nvSpPr>
      <xdr:spPr>
        <a:xfrm>
          <a:off x="9372111" y="1299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120428</xdr:rowOff>
    </xdr:from>
    <xdr:to>
      <xdr:col>45</xdr:col>
      <xdr:colOff>177800</xdr:colOff>
      <xdr:row>77</xdr:row>
      <xdr:rowOff>124178</xdr:rowOff>
    </xdr:to>
    <xdr:cxnSp macro="">
      <xdr:nvCxnSpPr>
        <xdr:cNvPr id="408" name="直線コネクタ 407"/>
        <xdr:cNvCxnSpPr/>
      </xdr:nvCxnSpPr>
      <xdr:spPr>
        <a:xfrm>
          <a:off x="7861300" y="13322078"/>
          <a:ext cx="889000" cy="3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3792</xdr:rowOff>
    </xdr:from>
    <xdr:to>
      <xdr:col>46</xdr:col>
      <xdr:colOff>38100</xdr:colOff>
      <xdr:row>77</xdr:row>
      <xdr:rowOff>105392</xdr:rowOff>
    </xdr:to>
    <xdr:sp macro="" textlink="">
      <xdr:nvSpPr>
        <xdr:cNvPr id="409" name="フローチャート: 判断 408"/>
        <xdr:cNvSpPr/>
      </xdr:nvSpPr>
      <xdr:spPr>
        <a:xfrm>
          <a:off x="8699500" y="13205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121919</xdr:rowOff>
    </xdr:from>
    <xdr:ext cx="534377" cy="259045"/>
    <xdr:sp macro="" textlink="">
      <xdr:nvSpPr>
        <xdr:cNvPr id="410" name="テキスト ボックス 409"/>
        <xdr:cNvSpPr txBox="1"/>
      </xdr:nvSpPr>
      <xdr:spPr>
        <a:xfrm>
          <a:off x="8483111" y="12980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120428</xdr:rowOff>
    </xdr:from>
    <xdr:to>
      <xdr:col>41</xdr:col>
      <xdr:colOff>50800</xdr:colOff>
      <xdr:row>77</xdr:row>
      <xdr:rowOff>127584</xdr:rowOff>
    </xdr:to>
    <xdr:cxnSp macro="">
      <xdr:nvCxnSpPr>
        <xdr:cNvPr id="411" name="直線コネクタ 410"/>
        <xdr:cNvCxnSpPr/>
      </xdr:nvCxnSpPr>
      <xdr:spPr>
        <a:xfrm flipV="1">
          <a:off x="6972300" y="13322078"/>
          <a:ext cx="889000" cy="7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149273</xdr:rowOff>
    </xdr:from>
    <xdr:to>
      <xdr:col>41</xdr:col>
      <xdr:colOff>101600</xdr:colOff>
      <xdr:row>77</xdr:row>
      <xdr:rowOff>79423</xdr:rowOff>
    </xdr:to>
    <xdr:sp macro="" textlink="">
      <xdr:nvSpPr>
        <xdr:cNvPr id="412" name="フローチャート: 判断 411"/>
        <xdr:cNvSpPr/>
      </xdr:nvSpPr>
      <xdr:spPr>
        <a:xfrm>
          <a:off x="7810500" y="13179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95950</xdr:rowOff>
    </xdr:from>
    <xdr:ext cx="534377" cy="259045"/>
    <xdr:sp macro="" textlink="">
      <xdr:nvSpPr>
        <xdr:cNvPr id="413" name="テキスト ボックス 412"/>
        <xdr:cNvSpPr txBox="1"/>
      </xdr:nvSpPr>
      <xdr:spPr>
        <a:xfrm>
          <a:off x="7594111" y="12954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153068</xdr:rowOff>
    </xdr:from>
    <xdr:to>
      <xdr:col>36</xdr:col>
      <xdr:colOff>165100</xdr:colOff>
      <xdr:row>77</xdr:row>
      <xdr:rowOff>83218</xdr:rowOff>
    </xdr:to>
    <xdr:sp macro="" textlink="">
      <xdr:nvSpPr>
        <xdr:cNvPr id="414" name="フローチャート: 判断 413"/>
        <xdr:cNvSpPr/>
      </xdr:nvSpPr>
      <xdr:spPr>
        <a:xfrm>
          <a:off x="6921500" y="1318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99745</xdr:rowOff>
    </xdr:from>
    <xdr:ext cx="534377" cy="259045"/>
    <xdr:sp macro="" textlink="">
      <xdr:nvSpPr>
        <xdr:cNvPr id="415" name="テキスト ボックス 414"/>
        <xdr:cNvSpPr txBox="1"/>
      </xdr:nvSpPr>
      <xdr:spPr>
        <a:xfrm>
          <a:off x="6705111" y="1295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100718</xdr:rowOff>
    </xdr:from>
    <xdr:to>
      <xdr:col>55</xdr:col>
      <xdr:colOff>50800</xdr:colOff>
      <xdr:row>78</xdr:row>
      <xdr:rowOff>30868</xdr:rowOff>
    </xdr:to>
    <xdr:sp macro="" textlink="">
      <xdr:nvSpPr>
        <xdr:cNvPr id="421" name="楕円 420"/>
        <xdr:cNvSpPr/>
      </xdr:nvSpPr>
      <xdr:spPr>
        <a:xfrm>
          <a:off x="10426700" y="1330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79145</xdr:rowOff>
    </xdr:from>
    <xdr:ext cx="469744" cy="259045"/>
    <xdr:sp macro="" textlink="">
      <xdr:nvSpPr>
        <xdr:cNvPr id="422" name="商工費該当値テキスト"/>
        <xdr:cNvSpPr txBox="1"/>
      </xdr:nvSpPr>
      <xdr:spPr>
        <a:xfrm>
          <a:off x="10528300" y="13280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76189</xdr:rowOff>
    </xdr:from>
    <xdr:to>
      <xdr:col>50</xdr:col>
      <xdr:colOff>165100</xdr:colOff>
      <xdr:row>78</xdr:row>
      <xdr:rowOff>6339</xdr:rowOff>
    </xdr:to>
    <xdr:sp macro="" textlink="">
      <xdr:nvSpPr>
        <xdr:cNvPr id="423" name="楕円 422"/>
        <xdr:cNvSpPr/>
      </xdr:nvSpPr>
      <xdr:spPr>
        <a:xfrm>
          <a:off x="9588500" y="1327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168916</xdr:rowOff>
    </xdr:from>
    <xdr:ext cx="469744" cy="259045"/>
    <xdr:sp macro="" textlink="">
      <xdr:nvSpPr>
        <xdr:cNvPr id="424" name="テキスト ボックス 423"/>
        <xdr:cNvSpPr txBox="1"/>
      </xdr:nvSpPr>
      <xdr:spPr>
        <a:xfrm>
          <a:off x="9404428" y="13370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73378</xdr:rowOff>
    </xdr:from>
    <xdr:to>
      <xdr:col>46</xdr:col>
      <xdr:colOff>38100</xdr:colOff>
      <xdr:row>78</xdr:row>
      <xdr:rowOff>3528</xdr:rowOff>
    </xdr:to>
    <xdr:sp macro="" textlink="">
      <xdr:nvSpPr>
        <xdr:cNvPr id="425" name="楕円 424"/>
        <xdr:cNvSpPr/>
      </xdr:nvSpPr>
      <xdr:spPr>
        <a:xfrm>
          <a:off x="8699500" y="1327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166105</xdr:rowOff>
    </xdr:from>
    <xdr:ext cx="469744" cy="259045"/>
    <xdr:sp macro="" textlink="">
      <xdr:nvSpPr>
        <xdr:cNvPr id="426" name="テキスト ボックス 425"/>
        <xdr:cNvSpPr txBox="1"/>
      </xdr:nvSpPr>
      <xdr:spPr>
        <a:xfrm>
          <a:off x="8515428" y="1336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69628</xdr:rowOff>
    </xdr:from>
    <xdr:to>
      <xdr:col>41</xdr:col>
      <xdr:colOff>101600</xdr:colOff>
      <xdr:row>77</xdr:row>
      <xdr:rowOff>171228</xdr:rowOff>
    </xdr:to>
    <xdr:sp macro="" textlink="">
      <xdr:nvSpPr>
        <xdr:cNvPr id="427" name="楕円 426"/>
        <xdr:cNvSpPr/>
      </xdr:nvSpPr>
      <xdr:spPr>
        <a:xfrm>
          <a:off x="7810500" y="1327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162355</xdr:rowOff>
    </xdr:from>
    <xdr:ext cx="469744" cy="259045"/>
    <xdr:sp macro="" textlink="">
      <xdr:nvSpPr>
        <xdr:cNvPr id="428" name="テキスト ボックス 427"/>
        <xdr:cNvSpPr txBox="1"/>
      </xdr:nvSpPr>
      <xdr:spPr>
        <a:xfrm>
          <a:off x="7626428" y="13364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76784</xdr:rowOff>
    </xdr:from>
    <xdr:to>
      <xdr:col>36</xdr:col>
      <xdr:colOff>165100</xdr:colOff>
      <xdr:row>78</xdr:row>
      <xdr:rowOff>6934</xdr:rowOff>
    </xdr:to>
    <xdr:sp macro="" textlink="">
      <xdr:nvSpPr>
        <xdr:cNvPr id="429" name="楕円 428"/>
        <xdr:cNvSpPr/>
      </xdr:nvSpPr>
      <xdr:spPr>
        <a:xfrm>
          <a:off x="6921500" y="13278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169511</xdr:rowOff>
    </xdr:from>
    <xdr:ext cx="469744" cy="259045"/>
    <xdr:sp macro="" textlink="">
      <xdr:nvSpPr>
        <xdr:cNvPr id="430" name="テキスト ボックス 429"/>
        <xdr:cNvSpPr txBox="1"/>
      </xdr:nvSpPr>
      <xdr:spPr>
        <a:xfrm>
          <a:off x="6737428" y="13371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108362</xdr:rowOff>
    </xdr:from>
    <xdr:to>
      <xdr:col>54</xdr:col>
      <xdr:colOff>189865</xdr:colOff>
      <xdr:row>98</xdr:row>
      <xdr:rowOff>113849</xdr:rowOff>
    </xdr:to>
    <xdr:cxnSp macro="">
      <xdr:nvCxnSpPr>
        <xdr:cNvPr id="455" name="直線コネクタ 454"/>
        <xdr:cNvCxnSpPr/>
      </xdr:nvCxnSpPr>
      <xdr:spPr>
        <a:xfrm flipV="1">
          <a:off x="10475595" y="15710312"/>
          <a:ext cx="1270" cy="1205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117676</xdr:rowOff>
    </xdr:from>
    <xdr:ext cx="534377" cy="259045"/>
    <xdr:sp macro="" textlink="">
      <xdr:nvSpPr>
        <xdr:cNvPr id="456" name="土木費最小値テキスト"/>
        <xdr:cNvSpPr txBox="1"/>
      </xdr:nvSpPr>
      <xdr:spPr>
        <a:xfrm>
          <a:off x="10528300" y="1691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113849</xdr:rowOff>
    </xdr:from>
    <xdr:to>
      <xdr:col>55</xdr:col>
      <xdr:colOff>88900</xdr:colOff>
      <xdr:row>98</xdr:row>
      <xdr:rowOff>113849</xdr:rowOff>
    </xdr:to>
    <xdr:cxnSp macro="">
      <xdr:nvCxnSpPr>
        <xdr:cNvPr id="457" name="直線コネクタ 456"/>
        <xdr:cNvCxnSpPr/>
      </xdr:nvCxnSpPr>
      <xdr:spPr>
        <a:xfrm>
          <a:off x="10388600" y="1691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55039</xdr:rowOff>
    </xdr:from>
    <xdr:ext cx="534377" cy="259045"/>
    <xdr:sp macro="" textlink="">
      <xdr:nvSpPr>
        <xdr:cNvPr id="458" name="土木費最大値テキスト"/>
        <xdr:cNvSpPr txBox="1"/>
      </xdr:nvSpPr>
      <xdr:spPr>
        <a:xfrm>
          <a:off x="10528300" y="15485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88,645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108362</xdr:rowOff>
    </xdr:from>
    <xdr:to>
      <xdr:col>55</xdr:col>
      <xdr:colOff>88900</xdr:colOff>
      <xdr:row>91</xdr:row>
      <xdr:rowOff>108362</xdr:rowOff>
    </xdr:to>
    <xdr:cxnSp macro="">
      <xdr:nvCxnSpPr>
        <xdr:cNvPr id="459" name="直線コネクタ 458"/>
        <xdr:cNvCxnSpPr/>
      </xdr:nvCxnSpPr>
      <xdr:spPr>
        <a:xfrm>
          <a:off x="10388600" y="15710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145986</xdr:rowOff>
    </xdr:from>
    <xdr:to>
      <xdr:col>55</xdr:col>
      <xdr:colOff>0</xdr:colOff>
      <xdr:row>96</xdr:row>
      <xdr:rowOff>157911</xdr:rowOff>
    </xdr:to>
    <xdr:cxnSp macro="">
      <xdr:nvCxnSpPr>
        <xdr:cNvPr id="460" name="直線コネクタ 459"/>
        <xdr:cNvCxnSpPr/>
      </xdr:nvCxnSpPr>
      <xdr:spPr>
        <a:xfrm>
          <a:off x="9639300" y="16605186"/>
          <a:ext cx="838200" cy="1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86592</xdr:rowOff>
    </xdr:from>
    <xdr:ext cx="534377" cy="259045"/>
    <xdr:sp macro="" textlink="">
      <xdr:nvSpPr>
        <xdr:cNvPr id="461" name="土木費平均値テキスト"/>
        <xdr:cNvSpPr txBox="1"/>
      </xdr:nvSpPr>
      <xdr:spPr>
        <a:xfrm>
          <a:off x="10528300" y="16374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63715</xdr:rowOff>
    </xdr:from>
    <xdr:to>
      <xdr:col>55</xdr:col>
      <xdr:colOff>50800</xdr:colOff>
      <xdr:row>96</xdr:row>
      <xdr:rowOff>165315</xdr:rowOff>
    </xdr:to>
    <xdr:sp macro="" textlink="">
      <xdr:nvSpPr>
        <xdr:cNvPr id="462" name="フローチャート: 判断 461"/>
        <xdr:cNvSpPr/>
      </xdr:nvSpPr>
      <xdr:spPr>
        <a:xfrm>
          <a:off x="10426700" y="1652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145986</xdr:rowOff>
    </xdr:from>
    <xdr:to>
      <xdr:col>50</xdr:col>
      <xdr:colOff>114300</xdr:colOff>
      <xdr:row>97</xdr:row>
      <xdr:rowOff>81654</xdr:rowOff>
    </xdr:to>
    <xdr:cxnSp macro="">
      <xdr:nvCxnSpPr>
        <xdr:cNvPr id="463" name="直線コネクタ 462"/>
        <xdr:cNvCxnSpPr/>
      </xdr:nvCxnSpPr>
      <xdr:spPr>
        <a:xfrm flipV="1">
          <a:off x="8750300" y="16605186"/>
          <a:ext cx="889000" cy="107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45371</xdr:rowOff>
    </xdr:from>
    <xdr:to>
      <xdr:col>50</xdr:col>
      <xdr:colOff>165100</xdr:colOff>
      <xdr:row>96</xdr:row>
      <xdr:rowOff>146971</xdr:rowOff>
    </xdr:to>
    <xdr:sp macro="" textlink="">
      <xdr:nvSpPr>
        <xdr:cNvPr id="464" name="フローチャート: 判断 463"/>
        <xdr:cNvSpPr/>
      </xdr:nvSpPr>
      <xdr:spPr>
        <a:xfrm>
          <a:off x="9588500" y="1650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163498</xdr:rowOff>
    </xdr:from>
    <xdr:ext cx="534377" cy="259045"/>
    <xdr:sp macro="" textlink="">
      <xdr:nvSpPr>
        <xdr:cNvPr id="465" name="テキスト ボックス 464"/>
        <xdr:cNvSpPr txBox="1"/>
      </xdr:nvSpPr>
      <xdr:spPr>
        <a:xfrm>
          <a:off x="9372111" y="1627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166979</xdr:rowOff>
    </xdr:from>
    <xdr:to>
      <xdr:col>45</xdr:col>
      <xdr:colOff>177800</xdr:colOff>
      <xdr:row>97</xdr:row>
      <xdr:rowOff>81654</xdr:rowOff>
    </xdr:to>
    <xdr:cxnSp macro="">
      <xdr:nvCxnSpPr>
        <xdr:cNvPr id="466" name="直線コネクタ 465"/>
        <xdr:cNvCxnSpPr/>
      </xdr:nvCxnSpPr>
      <xdr:spPr>
        <a:xfrm>
          <a:off x="7861300" y="16626179"/>
          <a:ext cx="889000" cy="8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59677</xdr:rowOff>
    </xdr:from>
    <xdr:to>
      <xdr:col>46</xdr:col>
      <xdr:colOff>38100</xdr:colOff>
      <xdr:row>96</xdr:row>
      <xdr:rowOff>161277</xdr:rowOff>
    </xdr:to>
    <xdr:sp macro="" textlink="">
      <xdr:nvSpPr>
        <xdr:cNvPr id="467" name="フローチャート: 判断 466"/>
        <xdr:cNvSpPr/>
      </xdr:nvSpPr>
      <xdr:spPr>
        <a:xfrm>
          <a:off x="8699500" y="1651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6354</xdr:rowOff>
    </xdr:from>
    <xdr:ext cx="534377" cy="259045"/>
    <xdr:sp macro="" textlink="">
      <xdr:nvSpPr>
        <xdr:cNvPr id="468" name="テキスト ボックス 467"/>
        <xdr:cNvSpPr txBox="1"/>
      </xdr:nvSpPr>
      <xdr:spPr>
        <a:xfrm>
          <a:off x="8483111" y="1629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157931</xdr:rowOff>
    </xdr:from>
    <xdr:to>
      <xdr:col>41</xdr:col>
      <xdr:colOff>50800</xdr:colOff>
      <xdr:row>96</xdr:row>
      <xdr:rowOff>166979</xdr:rowOff>
    </xdr:to>
    <xdr:cxnSp macro="">
      <xdr:nvCxnSpPr>
        <xdr:cNvPr id="469" name="直線コネクタ 468"/>
        <xdr:cNvCxnSpPr/>
      </xdr:nvCxnSpPr>
      <xdr:spPr>
        <a:xfrm>
          <a:off x="6972300" y="16617131"/>
          <a:ext cx="889000" cy="9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73013</xdr:rowOff>
    </xdr:from>
    <xdr:to>
      <xdr:col>41</xdr:col>
      <xdr:colOff>101600</xdr:colOff>
      <xdr:row>97</xdr:row>
      <xdr:rowOff>3163</xdr:rowOff>
    </xdr:to>
    <xdr:sp macro="" textlink="">
      <xdr:nvSpPr>
        <xdr:cNvPr id="470" name="フローチャート: 判断 469"/>
        <xdr:cNvSpPr/>
      </xdr:nvSpPr>
      <xdr:spPr>
        <a:xfrm>
          <a:off x="7810500" y="1653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19690</xdr:rowOff>
    </xdr:from>
    <xdr:ext cx="534377" cy="259045"/>
    <xdr:sp macro="" textlink="">
      <xdr:nvSpPr>
        <xdr:cNvPr id="471" name="テキスト ボックス 470"/>
        <xdr:cNvSpPr txBox="1"/>
      </xdr:nvSpPr>
      <xdr:spPr>
        <a:xfrm>
          <a:off x="7594111" y="1630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9709</xdr:rowOff>
    </xdr:from>
    <xdr:to>
      <xdr:col>36</xdr:col>
      <xdr:colOff>165100</xdr:colOff>
      <xdr:row>96</xdr:row>
      <xdr:rowOff>111309</xdr:rowOff>
    </xdr:to>
    <xdr:sp macro="" textlink="">
      <xdr:nvSpPr>
        <xdr:cNvPr id="472" name="フローチャート: 判断 471"/>
        <xdr:cNvSpPr/>
      </xdr:nvSpPr>
      <xdr:spPr>
        <a:xfrm>
          <a:off x="6921500" y="1646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127836</xdr:rowOff>
    </xdr:from>
    <xdr:ext cx="534377" cy="259045"/>
    <xdr:sp macro="" textlink="">
      <xdr:nvSpPr>
        <xdr:cNvPr id="473" name="テキスト ボックス 472"/>
        <xdr:cNvSpPr txBox="1"/>
      </xdr:nvSpPr>
      <xdr:spPr>
        <a:xfrm>
          <a:off x="6705111" y="16244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107111</xdr:rowOff>
    </xdr:from>
    <xdr:to>
      <xdr:col>55</xdr:col>
      <xdr:colOff>50800</xdr:colOff>
      <xdr:row>97</xdr:row>
      <xdr:rowOff>37261</xdr:rowOff>
    </xdr:to>
    <xdr:sp macro="" textlink="">
      <xdr:nvSpPr>
        <xdr:cNvPr id="479" name="楕円 478"/>
        <xdr:cNvSpPr/>
      </xdr:nvSpPr>
      <xdr:spPr>
        <a:xfrm>
          <a:off x="10426700" y="16566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85538</xdr:rowOff>
    </xdr:from>
    <xdr:ext cx="534377" cy="259045"/>
    <xdr:sp macro="" textlink="">
      <xdr:nvSpPr>
        <xdr:cNvPr id="480" name="土木費該当値テキスト"/>
        <xdr:cNvSpPr txBox="1"/>
      </xdr:nvSpPr>
      <xdr:spPr>
        <a:xfrm>
          <a:off x="10528300" y="16544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95186</xdr:rowOff>
    </xdr:from>
    <xdr:to>
      <xdr:col>50</xdr:col>
      <xdr:colOff>165100</xdr:colOff>
      <xdr:row>97</xdr:row>
      <xdr:rowOff>25336</xdr:rowOff>
    </xdr:to>
    <xdr:sp macro="" textlink="">
      <xdr:nvSpPr>
        <xdr:cNvPr id="481" name="楕円 480"/>
        <xdr:cNvSpPr/>
      </xdr:nvSpPr>
      <xdr:spPr>
        <a:xfrm>
          <a:off x="9588500" y="16554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16463</xdr:rowOff>
    </xdr:from>
    <xdr:ext cx="534377" cy="259045"/>
    <xdr:sp macro="" textlink="">
      <xdr:nvSpPr>
        <xdr:cNvPr id="482" name="テキスト ボックス 481"/>
        <xdr:cNvSpPr txBox="1"/>
      </xdr:nvSpPr>
      <xdr:spPr>
        <a:xfrm>
          <a:off x="9372111" y="16647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30854</xdr:rowOff>
    </xdr:from>
    <xdr:to>
      <xdr:col>46</xdr:col>
      <xdr:colOff>38100</xdr:colOff>
      <xdr:row>97</xdr:row>
      <xdr:rowOff>132454</xdr:rowOff>
    </xdr:to>
    <xdr:sp macro="" textlink="">
      <xdr:nvSpPr>
        <xdr:cNvPr id="483" name="楕円 482"/>
        <xdr:cNvSpPr/>
      </xdr:nvSpPr>
      <xdr:spPr>
        <a:xfrm>
          <a:off x="8699500" y="1666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123581</xdr:rowOff>
    </xdr:from>
    <xdr:ext cx="534377" cy="259045"/>
    <xdr:sp macro="" textlink="">
      <xdr:nvSpPr>
        <xdr:cNvPr id="484" name="テキスト ボックス 483"/>
        <xdr:cNvSpPr txBox="1"/>
      </xdr:nvSpPr>
      <xdr:spPr>
        <a:xfrm>
          <a:off x="8483111" y="1675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116179</xdr:rowOff>
    </xdr:from>
    <xdr:to>
      <xdr:col>41</xdr:col>
      <xdr:colOff>101600</xdr:colOff>
      <xdr:row>97</xdr:row>
      <xdr:rowOff>46329</xdr:rowOff>
    </xdr:to>
    <xdr:sp macro="" textlink="">
      <xdr:nvSpPr>
        <xdr:cNvPr id="485" name="楕円 484"/>
        <xdr:cNvSpPr/>
      </xdr:nvSpPr>
      <xdr:spPr>
        <a:xfrm>
          <a:off x="7810500" y="1657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37456</xdr:rowOff>
    </xdr:from>
    <xdr:ext cx="534377" cy="259045"/>
    <xdr:sp macro="" textlink="">
      <xdr:nvSpPr>
        <xdr:cNvPr id="486" name="テキスト ボックス 485"/>
        <xdr:cNvSpPr txBox="1"/>
      </xdr:nvSpPr>
      <xdr:spPr>
        <a:xfrm>
          <a:off x="7594111" y="1666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107131</xdr:rowOff>
    </xdr:from>
    <xdr:to>
      <xdr:col>36</xdr:col>
      <xdr:colOff>165100</xdr:colOff>
      <xdr:row>97</xdr:row>
      <xdr:rowOff>37281</xdr:rowOff>
    </xdr:to>
    <xdr:sp macro="" textlink="">
      <xdr:nvSpPr>
        <xdr:cNvPr id="487" name="楕円 486"/>
        <xdr:cNvSpPr/>
      </xdr:nvSpPr>
      <xdr:spPr>
        <a:xfrm>
          <a:off x="6921500" y="16566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28408</xdr:rowOff>
    </xdr:from>
    <xdr:ext cx="534377" cy="259045"/>
    <xdr:sp macro="" textlink="">
      <xdr:nvSpPr>
        <xdr:cNvPr id="488" name="テキスト ボックス 487"/>
        <xdr:cNvSpPr txBox="1"/>
      </xdr:nvSpPr>
      <xdr:spPr>
        <a:xfrm>
          <a:off x="6705111" y="16659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9834</xdr:rowOff>
    </xdr:from>
    <xdr:to>
      <xdr:col>85</xdr:col>
      <xdr:colOff>126364</xdr:colOff>
      <xdr:row>39</xdr:row>
      <xdr:rowOff>126855</xdr:rowOff>
    </xdr:to>
    <xdr:cxnSp macro="">
      <xdr:nvCxnSpPr>
        <xdr:cNvPr id="515" name="直線コネクタ 514"/>
        <xdr:cNvCxnSpPr/>
      </xdr:nvCxnSpPr>
      <xdr:spPr>
        <a:xfrm flipV="1">
          <a:off x="16317595" y="5324784"/>
          <a:ext cx="1269" cy="1488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130682</xdr:rowOff>
    </xdr:from>
    <xdr:ext cx="469744" cy="259045"/>
    <xdr:sp macro="" textlink="">
      <xdr:nvSpPr>
        <xdr:cNvPr id="516" name="消防費最小値テキスト"/>
        <xdr:cNvSpPr txBox="1"/>
      </xdr:nvSpPr>
      <xdr:spPr>
        <a:xfrm>
          <a:off x="16370300" y="6817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126855</xdr:rowOff>
    </xdr:from>
    <xdr:to>
      <xdr:col>86</xdr:col>
      <xdr:colOff>25400</xdr:colOff>
      <xdr:row>39</xdr:row>
      <xdr:rowOff>126855</xdr:rowOff>
    </xdr:to>
    <xdr:cxnSp macro="">
      <xdr:nvCxnSpPr>
        <xdr:cNvPr id="517" name="直線コネクタ 516"/>
        <xdr:cNvCxnSpPr/>
      </xdr:nvCxnSpPr>
      <xdr:spPr>
        <a:xfrm>
          <a:off x="16230600" y="6813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127961</xdr:rowOff>
    </xdr:from>
    <xdr:ext cx="534377" cy="259045"/>
    <xdr:sp macro="" textlink="">
      <xdr:nvSpPr>
        <xdr:cNvPr id="518" name="消防費最大値テキスト"/>
        <xdr:cNvSpPr txBox="1"/>
      </xdr:nvSpPr>
      <xdr:spPr>
        <a:xfrm>
          <a:off x="16370300" y="510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9834</xdr:rowOff>
    </xdr:from>
    <xdr:to>
      <xdr:col>86</xdr:col>
      <xdr:colOff>25400</xdr:colOff>
      <xdr:row>31</xdr:row>
      <xdr:rowOff>9834</xdr:rowOff>
    </xdr:to>
    <xdr:cxnSp macro="">
      <xdr:nvCxnSpPr>
        <xdr:cNvPr id="519" name="直線コネクタ 518"/>
        <xdr:cNvCxnSpPr/>
      </xdr:nvCxnSpPr>
      <xdr:spPr>
        <a:xfrm>
          <a:off x="16230600" y="5324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78413</xdr:rowOff>
    </xdr:from>
    <xdr:to>
      <xdr:col>85</xdr:col>
      <xdr:colOff>127000</xdr:colOff>
      <xdr:row>36</xdr:row>
      <xdr:rowOff>120977</xdr:rowOff>
    </xdr:to>
    <xdr:cxnSp macro="">
      <xdr:nvCxnSpPr>
        <xdr:cNvPr id="520" name="直線コネクタ 519"/>
        <xdr:cNvCxnSpPr/>
      </xdr:nvCxnSpPr>
      <xdr:spPr>
        <a:xfrm flipV="1">
          <a:off x="15481300" y="6250613"/>
          <a:ext cx="838200" cy="42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45664</xdr:rowOff>
    </xdr:from>
    <xdr:ext cx="534377" cy="259045"/>
    <xdr:sp macro="" textlink="">
      <xdr:nvSpPr>
        <xdr:cNvPr id="521" name="消防費平均値テキスト"/>
        <xdr:cNvSpPr txBox="1"/>
      </xdr:nvSpPr>
      <xdr:spPr>
        <a:xfrm>
          <a:off x="16370300" y="6389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67237</xdr:rowOff>
    </xdr:from>
    <xdr:to>
      <xdr:col>85</xdr:col>
      <xdr:colOff>177800</xdr:colOff>
      <xdr:row>37</xdr:row>
      <xdr:rowOff>168838</xdr:rowOff>
    </xdr:to>
    <xdr:sp macro="" textlink="">
      <xdr:nvSpPr>
        <xdr:cNvPr id="522" name="フローチャート: 判断 521"/>
        <xdr:cNvSpPr/>
      </xdr:nvSpPr>
      <xdr:spPr>
        <a:xfrm>
          <a:off x="16268700" y="641088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120977</xdr:rowOff>
    </xdr:from>
    <xdr:to>
      <xdr:col>81</xdr:col>
      <xdr:colOff>50800</xdr:colOff>
      <xdr:row>36</xdr:row>
      <xdr:rowOff>162451</xdr:rowOff>
    </xdr:to>
    <xdr:cxnSp macro="">
      <xdr:nvCxnSpPr>
        <xdr:cNvPr id="523" name="直線コネクタ 522"/>
        <xdr:cNvCxnSpPr/>
      </xdr:nvCxnSpPr>
      <xdr:spPr>
        <a:xfrm flipV="1">
          <a:off x="14592300" y="6293177"/>
          <a:ext cx="889000" cy="41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74422</xdr:rowOff>
    </xdr:from>
    <xdr:to>
      <xdr:col>81</xdr:col>
      <xdr:colOff>101600</xdr:colOff>
      <xdr:row>38</xdr:row>
      <xdr:rowOff>4572</xdr:rowOff>
    </xdr:to>
    <xdr:sp macro="" textlink="">
      <xdr:nvSpPr>
        <xdr:cNvPr id="524" name="フローチャート: 判断 523"/>
        <xdr:cNvSpPr/>
      </xdr:nvSpPr>
      <xdr:spPr>
        <a:xfrm>
          <a:off x="15430500" y="641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167149</xdr:rowOff>
    </xdr:from>
    <xdr:ext cx="534377" cy="259045"/>
    <xdr:sp macro="" textlink="">
      <xdr:nvSpPr>
        <xdr:cNvPr id="525" name="テキスト ボックス 524"/>
        <xdr:cNvSpPr txBox="1"/>
      </xdr:nvSpPr>
      <xdr:spPr>
        <a:xfrm>
          <a:off x="15214111" y="6510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162451</xdr:rowOff>
    </xdr:from>
    <xdr:to>
      <xdr:col>76</xdr:col>
      <xdr:colOff>114300</xdr:colOff>
      <xdr:row>37</xdr:row>
      <xdr:rowOff>8201</xdr:rowOff>
    </xdr:to>
    <xdr:cxnSp macro="">
      <xdr:nvCxnSpPr>
        <xdr:cNvPr id="526" name="直線コネクタ 525"/>
        <xdr:cNvCxnSpPr/>
      </xdr:nvCxnSpPr>
      <xdr:spPr>
        <a:xfrm flipV="1">
          <a:off x="13703300" y="6334651"/>
          <a:ext cx="889000" cy="1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89227</xdr:rowOff>
    </xdr:from>
    <xdr:to>
      <xdr:col>76</xdr:col>
      <xdr:colOff>165100</xdr:colOff>
      <xdr:row>38</xdr:row>
      <xdr:rowOff>19377</xdr:rowOff>
    </xdr:to>
    <xdr:sp macro="" textlink="">
      <xdr:nvSpPr>
        <xdr:cNvPr id="527" name="フローチャート: 判断 526"/>
        <xdr:cNvSpPr/>
      </xdr:nvSpPr>
      <xdr:spPr>
        <a:xfrm>
          <a:off x="14541500" y="6432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10503</xdr:rowOff>
    </xdr:from>
    <xdr:ext cx="534377" cy="259045"/>
    <xdr:sp macro="" textlink="">
      <xdr:nvSpPr>
        <xdr:cNvPr id="528" name="テキスト ボックス 527"/>
        <xdr:cNvSpPr txBox="1"/>
      </xdr:nvSpPr>
      <xdr:spPr>
        <a:xfrm>
          <a:off x="14325111" y="6525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81570</xdr:rowOff>
    </xdr:from>
    <xdr:to>
      <xdr:col>71</xdr:col>
      <xdr:colOff>177800</xdr:colOff>
      <xdr:row>37</xdr:row>
      <xdr:rowOff>8201</xdr:rowOff>
    </xdr:to>
    <xdr:cxnSp macro="">
      <xdr:nvCxnSpPr>
        <xdr:cNvPr id="529" name="直線コネクタ 528"/>
        <xdr:cNvCxnSpPr/>
      </xdr:nvCxnSpPr>
      <xdr:spPr>
        <a:xfrm>
          <a:off x="12814300" y="6082320"/>
          <a:ext cx="889000" cy="26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68652</xdr:rowOff>
    </xdr:from>
    <xdr:to>
      <xdr:col>72</xdr:col>
      <xdr:colOff>38100</xdr:colOff>
      <xdr:row>37</xdr:row>
      <xdr:rowOff>170252</xdr:rowOff>
    </xdr:to>
    <xdr:sp macro="" textlink="">
      <xdr:nvSpPr>
        <xdr:cNvPr id="530" name="フローチャート: 判断 529"/>
        <xdr:cNvSpPr/>
      </xdr:nvSpPr>
      <xdr:spPr>
        <a:xfrm>
          <a:off x="13652500" y="6412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161379</xdr:rowOff>
    </xdr:from>
    <xdr:ext cx="534377" cy="259045"/>
    <xdr:sp macro="" textlink="">
      <xdr:nvSpPr>
        <xdr:cNvPr id="531" name="テキスト ボックス 530"/>
        <xdr:cNvSpPr txBox="1"/>
      </xdr:nvSpPr>
      <xdr:spPr>
        <a:xfrm>
          <a:off x="13436111" y="650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50691</xdr:rowOff>
    </xdr:from>
    <xdr:to>
      <xdr:col>67</xdr:col>
      <xdr:colOff>101600</xdr:colOff>
      <xdr:row>37</xdr:row>
      <xdr:rowOff>152291</xdr:rowOff>
    </xdr:to>
    <xdr:sp macro="" textlink="">
      <xdr:nvSpPr>
        <xdr:cNvPr id="532" name="フローチャート: 判断 531"/>
        <xdr:cNvSpPr/>
      </xdr:nvSpPr>
      <xdr:spPr>
        <a:xfrm>
          <a:off x="12763500" y="639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143418</xdr:rowOff>
    </xdr:from>
    <xdr:ext cx="534377" cy="259045"/>
    <xdr:sp macro="" textlink="">
      <xdr:nvSpPr>
        <xdr:cNvPr id="533" name="テキスト ボックス 532"/>
        <xdr:cNvSpPr txBox="1"/>
      </xdr:nvSpPr>
      <xdr:spPr>
        <a:xfrm>
          <a:off x="12547111" y="648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27613</xdr:rowOff>
    </xdr:from>
    <xdr:to>
      <xdr:col>85</xdr:col>
      <xdr:colOff>177800</xdr:colOff>
      <xdr:row>36</xdr:row>
      <xdr:rowOff>129213</xdr:rowOff>
    </xdr:to>
    <xdr:sp macro="" textlink="">
      <xdr:nvSpPr>
        <xdr:cNvPr id="539" name="楕円 538"/>
        <xdr:cNvSpPr/>
      </xdr:nvSpPr>
      <xdr:spPr>
        <a:xfrm>
          <a:off x="16268700" y="619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50490</xdr:rowOff>
    </xdr:from>
    <xdr:ext cx="534377" cy="259045"/>
    <xdr:sp macro="" textlink="">
      <xdr:nvSpPr>
        <xdr:cNvPr id="540" name="消防費該当値テキスト"/>
        <xdr:cNvSpPr txBox="1"/>
      </xdr:nvSpPr>
      <xdr:spPr>
        <a:xfrm>
          <a:off x="16370300" y="6051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70177</xdr:rowOff>
    </xdr:from>
    <xdr:to>
      <xdr:col>81</xdr:col>
      <xdr:colOff>101600</xdr:colOff>
      <xdr:row>37</xdr:row>
      <xdr:rowOff>327</xdr:rowOff>
    </xdr:to>
    <xdr:sp macro="" textlink="">
      <xdr:nvSpPr>
        <xdr:cNvPr id="541" name="楕円 540"/>
        <xdr:cNvSpPr/>
      </xdr:nvSpPr>
      <xdr:spPr>
        <a:xfrm>
          <a:off x="15430500" y="624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16854</xdr:rowOff>
    </xdr:from>
    <xdr:ext cx="534377" cy="259045"/>
    <xdr:sp macro="" textlink="">
      <xdr:nvSpPr>
        <xdr:cNvPr id="542" name="テキスト ボックス 541"/>
        <xdr:cNvSpPr txBox="1"/>
      </xdr:nvSpPr>
      <xdr:spPr>
        <a:xfrm>
          <a:off x="15214111" y="601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111651</xdr:rowOff>
    </xdr:from>
    <xdr:to>
      <xdr:col>76</xdr:col>
      <xdr:colOff>165100</xdr:colOff>
      <xdr:row>37</xdr:row>
      <xdr:rowOff>41801</xdr:rowOff>
    </xdr:to>
    <xdr:sp macro="" textlink="">
      <xdr:nvSpPr>
        <xdr:cNvPr id="543" name="楕円 542"/>
        <xdr:cNvSpPr/>
      </xdr:nvSpPr>
      <xdr:spPr>
        <a:xfrm>
          <a:off x="14541500" y="6283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58328</xdr:rowOff>
    </xdr:from>
    <xdr:ext cx="534377" cy="259045"/>
    <xdr:sp macro="" textlink="">
      <xdr:nvSpPr>
        <xdr:cNvPr id="544" name="テキスト ボックス 543"/>
        <xdr:cNvSpPr txBox="1"/>
      </xdr:nvSpPr>
      <xdr:spPr>
        <a:xfrm>
          <a:off x="14325111" y="6059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128851</xdr:rowOff>
    </xdr:from>
    <xdr:to>
      <xdr:col>72</xdr:col>
      <xdr:colOff>38100</xdr:colOff>
      <xdr:row>37</xdr:row>
      <xdr:rowOff>59001</xdr:rowOff>
    </xdr:to>
    <xdr:sp macro="" textlink="">
      <xdr:nvSpPr>
        <xdr:cNvPr id="545" name="楕円 544"/>
        <xdr:cNvSpPr/>
      </xdr:nvSpPr>
      <xdr:spPr>
        <a:xfrm>
          <a:off x="13652500" y="630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75528</xdr:rowOff>
    </xdr:from>
    <xdr:ext cx="534377" cy="259045"/>
    <xdr:sp macro="" textlink="">
      <xdr:nvSpPr>
        <xdr:cNvPr id="546" name="テキスト ボックス 545"/>
        <xdr:cNvSpPr txBox="1"/>
      </xdr:nvSpPr>
      <xdr:spPr>
        <a:xfrm>
          <a:off x="13436111" y="6076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30770</xdr:rowOff>
    </xdr:from>
    <xdr:to>
      <xdr:col>67</xdr:col>
      <xdr:colOff>101600</xdr:colOff>
      <xdr:row>35</xdr:row>
      <xdr:rowOff>132370</xdr:rowOff>
    </xdr:to>
    <xdr:sp macro="" textlink="">
      <xdr:nvSpPr>
        <xdr:cNvPr id="547" name="楕円 546"/>
        <xdr:cNvSpPr/>
      </xdr:nvSpPr>
      <xdr:spPr>
        <a:xfrm>
          <a:off x="12763500" y="603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148897</xdr:rowOff>
    </xdr:from>
    <xdr:ext cx="534377" cy="259045"/>
    <xdr:sp macro="" textlink="">
      <xdr:nvSpPr>
        <xdr:cNvPr id="548" name="テキスト ボックス 547"/>
        <xdr:cNvSpPr txBox="1"/>
      </xdr:nvSpPr>
      <xdr:spPr>
        <a:xfrm>
          <a:off x="12547111" y="5806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0" name="直線コネクタ 559"/>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1" name="テキスト ボックス 560"/>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2" name="直線コネクタ 561"/>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3" name="テキスト ボックス 562"/>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4" name="直線コネクタ 563"/>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5" name="テキスト ボックス 564"/>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6" name="直線コネクタ 565"/>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7" name="テキスト ボックス 566"/>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8" name="直線コネクタ 567"/>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21970</xdr:rowOff>
    </xdr:from>
    <xdr:ext cx="531299" cy="259045"/>
    <xdr:sp macro="" textlink="">
      <xdr:nvSpPr>
        <xdr:cNvPr id="569" name="テキスト ボックス 568"/>
        <xdr:cNvSpPr txBox="1"/>
      </xdr:nvSpPr>
      <xdr:spPr>
        <a:xfrm>
          <a:off x="11914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0" name="直線コネクタ 569"/>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38299</xdr:rowOff>
    </xdr:from>
    <xdr:ext cx="531299" cy="259045"/>
    <xdr:sp macro="" textlink="">
      <xdr:nvSpPr>
        <xdr:cNvPr id="571" name="テキスト ボックス 570"/>
        <xdr:cNvSpPr txBox="1"/>
      </xdr:nvSpPr>
      <xdr:spPr>
        <a:xfrm>
          <a:off x="11914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47</xdr:row>
      <xdr:rowOff>54627</xdr:rowOff>
    </xdr:from>
    <xdr:ext cx="531299" cy="259045"/>
    <xdr:sp macro="" textlink="">
      <xdr:nvSpPr>
        <xdr:cNvPr id="573" name="テキスト ボックス 572"/>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152143</xdr:rowOff>
    </xdr:from>
    <xdr:to>
      <xdr:col>85</xdr:col>
      <xdr:colOff>126364</xdr:colOff>
      <xdr:row>58</xdr:row>
      <xdr:rowOff>65503</xdr:rowOff>
    </xdr:to>
    <xdr:cxnSp macro="">
      <xdr:nvCxnSpPr>
        <xdr:cNvPr id="575" name="直線コネクタ 574"/>
        <xdr:cNvCxnSpPr/>
      </xdr:nvCxnSpPr>
      <xdr:spPr>
        <a:xfrm flipV="1">
          <a:off x="16317595" y="8553193"/>
          <a:ext cx="1269" cy="1456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69330</xdr:rowOff>
    </xdr:from>
    <xdr:ext cx="534377" cy="259045"/>
    <xdr:sp macro="" textlink="">
      <xdr:nvSpPr>
        <xdr:cNvPr id="576" name="教育費最小値テキスト"/>
        <xdr:cNvSpPr txBox="1"/>
      </xdr:nvSpPr>
      <xdr:spPr>
        <a:xfrm>
          <a:off x="16370300" y="1001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65503</xdr:rowOff>
    </xdr:from>
    <xdr:to>
      <xdr:col>86</xdr:col>
      <xdr:colOff>25400</xdr:colOff>
      <xdr:row>58</xdr:row>
      <xdr:rowOff>65503</xdr:rowOff>
    </xdr:to>
    <xdr:cxnSp macro="">
      <xdr:nvCxnSpPr>
        <xdr:cNvPr id="577" name="直線コネクタ 576"/>
        <xdr:cNvCxnSpPr/>
      </xdr:nvCxnSpPr>
      <xdr:spPr>
        <a:xfrm>
          <a:off x="16230600" y="10009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98820</xdr:rowOff>
    </xdr:from>
    <xdr:ext cx="534377" cy="259045"/>
    <xdr:sp macro="" textlink="">
      <xdr:nvSpPr>
        <xdr:cNvPr id="578" name="教育費最大値テキスト"/>
        <xdr:cNvSpPr txBox="1"/>
      </xdr:nvSpPr>
      <xdr:spPr>
        <a:xfrm>
          <a:off x="16370300" y="83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70,869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152143</xdr:rowOff>
    </xdr:from>
    <xdr:to>
      <xdr:col>86</xdr:col>
      <xdr:colOff>25400</xdr:colOff>
      <xdr:row>49</xdr:row>
      <xdr:rowOff>152143</xdr:rowOff>
    </xdr:to>
    <xdr:cxnSp macro="">
      <xdr:nvCxnSpPr>
        <xdr:cNvPr id="579" name="直線コネクタ 578"/>
        <xdr:cNvCxnSpPr/>
      </xdr:nvCxnSpPr>
      <xdr:spPr>
        <a:xfrm>
          <a:off x="16230600" y="8553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93849</xdr:rowOff>
    </xdr:from>
    <xdr:to>
      <xdr:col>85</xdr:col>
      <xdr:colOff>127000</xdr:colOff>
      <xdr:row>56</xdr:row>
      <xdr:rowOff>45876</xdr:rowOff>
    </xdr:to>
    <xdr:cxnSp macro="">
      <xdr:nvCxnSpPr>
        <xdr:cNvPr id="580" name="直線コネクタ 579"/>
        <xdr:cNvCxnSpPr/>
      </xdr:nvCxnSpPr>
      <xdr:spPr>
        <a:xfrm flipV="1">
          <a:off x="15481300" y="9523599"/>
          <a:ext cx="838200" cy="123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59686</xdr:rowOff>
    </xdr:from>
    <xdr:ext cx="534377" cy="259045"/>
    <xdr:sp macro="" textlink="">
      <xdr:nvSpPr>
        <xdr:cNvPr id="581" name="教育費平均値テキスト"/>
        <xdr:cNvSpPr txBox="1"/>
      </xdr:nvSpPr>
      <xdr:spPr>
        <a:xfrm>
          <a:off x="16370300" y="94894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81259</xdr:rowOff>
    </xdr:from>
    <xdr:to>
      <xdr:col>85</xdr:col>
      <xdr:colOff>177800</xdr:colOff>
      <xdr:row>56</xdr:row>
      <xdr:rowOff>11409</xdr:rowOff>
    </xdr:to>
    <xdr:sp macro="" textlink="">
      <xdr:nvSpPr>
        <xdr:cNvPr id="582" name="フローチャート: 判断 581"/>
        <xdr:cNvSpPr/>
      </xdr:nvSpPr>
      <xdr:spPr>
        <a:xfrm>
          <a:off x="16268700" y="9511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45876</xdr:rowOff>
    </xdr:from>
    <xdr:to>
      <xdr:col>81</xdr:col>
      <xdr:colOff>50800</xdr:colOff>
      <xdr:row>56</xdr:row>
      <xdr:rowOff>154101</xdr:rowOff>
    </xdr:to>
    <xdr:cxnSp macro="">
      <xdr:nvCxnSpPr>
        <xdr:cNvPr id="583" name="直線コネクタ 582"/>
        <xdr:cNvCxnSpPr/>
      </xdr:nvCxnSpPr>
      <xdr:spPr>
        <a:xfrm flipV="1">
          <a:off x="14592300" y="9647076"/>
          <a:ext cx="889000" cy="108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33546</xdr:rowOff>
    </xdr:from>
    <xdr:to>
      <xdr:col>81</xdr:col>
      <xdr:colOff>101600</xdr:colOff>
      <xdr:row>55</xdr:row>
      <xdr:rowOff>135146</xdr:rowOff>
    </xdr:to>
    <xdr:sp macro="" textlink="">
      <xdr:nvSpPr>
        <xdr:cNvPr id="584" name="フローチャート: 判断 583"/>
        <xdr:cNvSpPr/>
      </xdr:nvSpPr>
      <xdr:spPr>
        <a:xfrm>
          <a:off x="15430500" y="9463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151673</xdr:rowOff>
    </xdr:from>
    <xdr:ext cx="534377" cy="259045"/>
    <xdr:sp macro="" textlink="">
      <xdr:nvSpPr>
        <xdr:cNvPr id="585" name="テキスト ボックス 584"/>
        <xdr:cNvSpPr txBox="1"/>
      </xdr:nvSpPr>
      <xdr:spPr>
        <a:xfrm>
          <a:off x="15214111" y="9238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124123</xdr:rowOff>
    </xdr:from>
    <xdr:to>
      <xdr:col>76</xdr:col>
      <xdr:colOff>114300</xdr:colOff>
      <xdr:row>56</xdr:row>
      <xdr:rowOff>154101</xdr:rowOff>
    </xdr:to>
    <xdr:cxnSp macro="">
      <xdr:nvCxnSpPr>
        <xdr:cNvPr id="586" name="直線コネクタ 585"/>
        <xdr:cNvCxnSpPr/>
      </xdr:nvCxnSpPr>
      <xdr:spPr>
        <a:xfrm>
          <a:off x="13703300" y="9725323"/>
          <a:ext cx="889000" cy="29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71886</xdr:rowOff>
    </xdr:from>
    <xdr:to>
      <xdr:col>76</xdr:col>
      <xdr:colOff>165100</xdr:colOff>
      <xdr:row>56</xdr:row>
      <xdr:rowOff>2036</xdr:rowOff>
    </xdr:to>
    <xdr:sp macro="" textlink="">
      <xdr:nvSpPr>
        <xdr:cNvPr id="587" name="フローチャート: 判断 586"/>
        <xdr:cNvSpPr/>
      </xdr:nvSpPr>
      <xdr:spPr>
        <a:xfrm>
          <a:off x="14541500" y="9501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18563</xdr:rowOff>
    </xdr:from>
    <xdr:ext cx="534377" cy="259045"/>
    <xdr:sp macro="" textlink="">
      <xdr:nvSpPr>
        <xdr:cNvPr id="588" name="テキスト ボックス 587"/>
        <xdr:cNvSpPr txBox="1"/>
      </xdr:nvSpPr>
      <xdr:spPr>
        <a:xfrm>
          <a:off x="14325111" y="9276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384</xdr:rowOff>
    </xdr:from>
    <xdr:to>
      <xdr:col>71</xdr:col>
      <xdr:colOff>177800</xdr:colOff>
      <xdr:row>56</xdr:row>
      <xdr:rowOff>124123</xdr:rowOff>
    </xdr:to>
    <xdr:cxnSp macro="">
      <xdr:nvCxnSpPr>
        <xdr:cNvPr id="589" name="直線コネクタ 588"/>
        <xdr:cNvCxnSpPr/>
      </xdr:nvCxnSpPr>
      <xdr:spPr>
        <a:xfrm>
          <a:off x="12814300" y="9601584"/>
          <a:ext cx="889000" cy="123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155945</xdr:rowOff>
    </xdr:from>
    <xdr:to>
      <xdr:col>72</xdr:col>
      <xdr:colOff>38100</xdr:colOff>
      <xdr:row>55</xdr:row>
      <xdr:rowOff>86095</xdr:rowOff>
    </xdr:to>
    <xdr:sp macro="" textlink="">
      <xdr:nvSpPr>
        <xdr:cNvPr id="590" name="フローチャート: 判断 589"/>
        <xdr:cNvSpPr/>
      </xdr:nvSpPr>
      <xdr:spPr>
        <a:xfrm>
          <a:off x="13652500" y="9414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102622</xdr:rowOff>
    </xdr:from>
    <xdr:ext cx="534377" cy="259045"/>
    <xdr:sp macro="" textlink="">
      <xdr:nvSpPr>
        <xdr:cNvPr id="591" name="テキスト ボックス 590"/>
        <xdr:cNvSpPr txBox="1"/>
      </xdr:nvSpPr>
      <xdr:spPr>
        <a:xfrm>
          <a:off x="13436111" y="9189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34951</xdr:rowOff>
    </xdr:from>
    <xdr:to>
      <xdr:col>67</xdr:col>
      <xdr:colOff>101600</xdr:colOff>
      <xdr:row>55</xdr:row>
      <xdr:rowOff>136551</xdr:rowOff>
    </xdr:to>
    <xdr:sp macro="" textlink="">
      <xdr:nvSpPr>
        <xdr:cNvPr id="592" name="フローチャート: 判断 591"/>
        <xdr:cNvSpPr/>
      </xdr:nvSpPr>
      <xdr:spPr>
        <a:xfrm>
          <a:off x="12763500" y="9464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153078</xdr:rowOff>
    </xdr:from>
    <xdr:ext cx="534377" cy="259045"/>
    <xdr:sp macro="" textlink="">
      <xdr:nvSpPr>
        <xdr:cNvPr id="593" name="テキスト ボックス 592"/>
        <xdr:cNvSpPr txBox="1"/>
      </xdr:nvSpPr>
      <xdr:spPr>
        <a:xfrm>
          <a:off x="12547111" y="923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43049</xdr:rowOff>
    </xdr:from>
    <xdr:to>
      <xdr:col>85</xdr:col>
      <xdr:colOff>177800</xdr:colOff>
      <xdr:row>55</xdr:row>
      <xdr:rowOff>144649</xdr:rowOff>
    </xdr:to>
    <xdr:sp macro="" textlink="">
      <xdr:nvSpPr>
        <xdr:cNvPr id="599" name="楕円 598"/>
        <xdr:cNvSpPr/>
      </xdr:nvSpPr>
      <xdr:spPr>
        <a:xfrm>
          <a:off x="16268700" y="947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65926</xdr:rowOff>
    </xdr:from>
    <xdr:ext cx="534377" cy="259045"/>
    <xdr:sp macro="" textlink="">
      <xdr:nvSpPr>
        <xdr:cNvPr id="600" name="教育費該当値テキスト"/>
        <xdr:cNvSpPr txBox="1"/>
      </xdr:nvSpPr>
      <xdr:spPr>
        <a:xfrm>
          <a:off x="16370300" y="9324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166526</xdr:rowOff>
    </xdr:from>
    <xdr:to>
      <xdr:col>81</xdr:col>
      <xdr:colOff>101600</xdr:colOff>
      <xdr:row>56</xdr:row>
      <xdr:rowOff>96676</xdr:rowOff>
    </xdr:to>
    <xdr:sp macro="" textlink="">
      <xdr:nvSpPr>
        <xdr:cNvPr id="601" name="楕円 600"/>
        <xdr:cNvSpPr/>
      </xdr:nvSpPr>
      <xdr:spPr>
        <a:xfrm>
          <a:off x="15430500" y="9596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87803</xdr:rowOff>
    </xdr:from>
    <xdr:ext cx="534377" cy="259045"/>
    <xdr:sp macro="" textlink="">
      <xdr:nvSpPr>
        <xdr:cNvPr id="602" name="テキスト ボックス 601"/>
        <xdr:cNvSpPr txBox="1"/>
      </xdr:nvSpPr>
      <xdr:spPr>
        <a:xfrm>
          <a:off x="15214111" y="968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103301</xdr:rowOff>
    </xdr:from>
    <xdr:to>
      <xdr:col>76</xdr:col>
      <xdr:colOff>165100</xdr:colOff>
      <xdr:row>57</xdr:row>
      <xdr:rowOff>33451</xdr:rowOff>
    </xdr:to>
    <xdr:sp macro="" textlink="">
      <xdr:nvSpPr>
        <xdr:cNvPr id="603" name="楕円 602"/>
        <xdr:cNvSpPr/>
      </xdr:nvSpPr>
      <xdr:spPr>
        <a:xfrm>
          <a:off x="14541500" y="970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24578</xdr:rowOff>
    </xdr:from>
    <xdr:ext cx="534377" cy="259045"/>
    <xdr:sp macro="" textlink="">
      <xdr:nvSpPr>
        <xdr:cNvPr id="604" name="テキスト ボックス 603"/>
        <xdr:cNvSpPr txBox="1"/>
      </xdr:nvSpPr>
      <xdr:spPr>
        <a:xfrm>
          <a:off x="14325111" y="9797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73323</xdr:rowOff>
    </xdr:from>
    <xdr:to>
      <xdr:col>72</xdr:col>
      <xdr:colOff>38100</xdr:colOff>
      <xdr:row>57</xdr:row>
      <xdr:rowOff>3473</xdr:rowOff>
    </xdr:to>
    <xdr:sp macro="" textlink="">
      <xdr:nvSpPr>
        <xdr:cNvPr id="605" name="楕円 604"/>
        <xdr:cNvSpPr/>
      </xdr:nvSpPr>
      <xdr:spPr>
        <a:xfrm>
          <a:off x="13652500" y="967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166050</xdr:rowOff>
    </xdr:from>
    <xdr:ext cx="534377" cy="259045"/>
    <xdr:sp macro="" textlink="">
      <xdr:nvSpPr>
        <xdr:cNvPr id="606" name="テキスト ボックス 605"/>
        <xdr:cNvSpPr txBox="1"/>
      </xdr:nvSpPr>
      <xdr:spPr>
        <a:xfrm>
          <a:off x="13436111" y="976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121034</xdr:rowOff>
    </xdr:from>
    <xdr:to>
      <xdr:col>67</xdr:col>
      <xdr:colOff>101600</xdr:colOff>
      <xdr:row>56</xdr:row>
      <xdr:rowOff>51184</xdr:rowOff>
    </xdr:to>
    <xdr:sp macro="" textlink="">
      <xdr:nvSpPr>
        <xdr:cNvPr id="607" name="楕円 606"/>
        <xdr:cNvSpPr/>
      </xdr:nvSpPr>
      <xdr:spPr>
        <a:xfrm>
          <a:off x="12763500" y="955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42311</xdr:rowOff>
    </xdr:from>
    <xdr:ext cx="534377" cy="259045"/>
    <xdr:sp macro="" textlink="">
      <xdr:nvSpPr>
        <xdr:cNvPr id="608" name="テキスト ボックス 607"/>
        <xdr:cNvSpPr txBox="1"/>
      </xdr:nvSpPr>
      <xdr:spPr>
        <a:xfrm>
          <a:off x="12547111" y="9643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9" name="直線コネクタ 61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0" name="テキスト ボックス 61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1" name="直線コネクタ 62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2" name="テキスト ボックス 62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4" name="テキスト ボックス 62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5" name="直線コネクタ 62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6" name="テキスト ボックス 62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7" name="直線コネクタ 62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8" name="テキスト ボックス 62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0" name="テキスト ボックス 62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99809</xdr:rowOff>
    </xdr:from>
    <xdr:to>
      <xdr:col>85</xdr:col>
      <xdr:colOff>126364</xdr:colOff>
      <xdr:row>79</xdr:row>
      <xdr:rowOff>44450</xdr:rowOff>
    </xdr:to>
    <xdr:cxnSp macro="">
      <xdr:nvCxnSpPr>
        <xdr:cNvPr id="632" name="直線コネクタ 631"/>
        <xdr:cNvCxnSpPr/>
      </xdr:nvCxnSpPr>
      <xdr:spPr>
        <a:xfrm flipV="1">
          <a:off x="16317595" y="12272759"/>
          <a:ext cx="1269" cy="1316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3"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4" name="直線コネクタ 63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46486</xdr:rowOff>
    </xdr:from>
    <xdr:ext cx="534377" cy="259045"/>
    <xdr:sp macro="" textlink="">
      <xdr:nvSpPr>
        <xdr:cNvPr id="635" name="災害復旧費最大値テキスト"/>
        <xdr:cNvSpPr txBox="1"/>
      </xdr:nvSpPr>
      <xdr:spPr>
        <a:xfrm>
          <a:off x="16370300" y="12047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99809</xdr:rowOff>
    </xdr:from>
    <xdr:to>
      <xdr:col>86</xdr:col>
      <xdr:colOff>25400</xdr:colOff>
      <xdr:row>71</xdr:row>
      <xdr:rowOff>99809</xdr:rowOff>
    </xdr:to>
    <xdr:cxnSp macro="">
      <xdr:nvCxnSpPr>
        <xdr:cNvPr id="636" name="直線コネクタ 635"/>
        <xdr:cNvCxnSpPr/>
      </xdr:nvCxnSpPr>
      <xdr:spPr>
        <a:xfrm>
          <a:off x="16230600" y="12272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43955</xdr:rowOff>
    </xdr:from>
    <xdr:to>
      <xdr:col>85</xdr:col>
      <xdr:colOff>127000</xdr:colOff>
      <xdr:row>79</xdr:row>
      <xdr:rowOff>44069</xdr:rowOff>
    </xdr:to>
    <xdr:cxnSp macro="">
      <xdr:nvCxnSpPr>
        <xdr:cNvPr id="637" name="直線コネクタ 636"/>
        <xdr:cNvCxnSpPr/>
      </xdr:nvCxnSpPr>
      <xdr:spPr>
        <a:xfrm flipV="1">
          <a:off x="15481300" y="13588505"/>
          <a:ext cx="8382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106291</xdr:rowOff>
    </xdr:from>
    <xdr:ext cx="469744" cy="259045"/>
    <xdr:sp macro="" textlink="">
      <xdr:nvSpPr>
        <xdr:cNvPr id="638" name="災害復旧費平均値テキスト"/>
        <xdr:cNvSpPr txBox="1"/>
      </xdr:nvSpPr>
      <xdr:spPr>
        <a:xfrm>
          <a:off x="16370300" y="133079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83414</xdr:rowOff>
    </xdr:from>
    <xdr:to>
      <xdr:col>85</xdr:col>
      <xdr:colOff>177800</xdr:colOff>
      <xdr:row>79</xdr:row>
      <xdr:rowOff>13564</xdr:rowOff>
    </xdr:to>
    <xdr:sp macro="" textlink="">
      <xdr:nvSpPr>
        <xdr:cNvPr id="639" name="フローチャート: 判断 638"/>
        <xdr:cNvSpPr/>
      </xdr:nvSpPr>
      <xdr:spPr>
        <a:xfrm>
          <a:off x="16268700" y="13456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43611</xdr:rowOff>
    </xdr:from>
    <xdr:to>
      <xdr:col>81</xdr:col>
      <xdr:colOff>50800</xdr:colOff>
      <xdr:row>79</xdr:row>
      <xdr:rowOff>44069</xdr:rowOff>
    </xdr:to>
    <xdr:cxnSp macro="">
      <xdr:nvCxnSpPr>
        <xdr:cNvPr id="640" name="直線コネクタ 639"/>
        <xdr:cNvCxnSpPr/>
      </xdr:nvCxnSpPr>
      <xdr:spPr>
        <a:xfrm>
          <a:off x="14592300" y="13588161"/>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112561</xdr:rowOff>
    </xdr:from>
    <xdr:to>
      <xdr:col>81</xdr:col>
      <xdr:colOff>101600</xdr:colOff>
      <xdr:row>79</xdr:row>
      <xdr:rowOff>42711</xdr:rowOff>
    </xdr:to>
    <xdr:sp macro="" textlink="">
      <xdr:nvSpPr>
        <xdr:cNvPr id="641" name="フローチャート: 判断 640"/>
        <xdr:cNvSpPr/>
      </xdr:nvSpPr>
      <xdr:spPr>
        <a:xfrm>
          <a:off x="15430500" y="13485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59238</xdr:rowOff>
    </xdr:from>
    <xdr:ext cx="469744" cy="259045"/>
    <xdr:sp macro="" textlink="">
      <xdr:nvSpPr>
        <xdr:cNvPr id="642" name="テキスト ボックス 641"/>
        <xdr:cNvSpPr txBox="1"/>
      </xdr:nvSpPr>
      <xdr:spPr>
        <a:xfrm>
          <a:off x="15246428" y="1326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37134</xdr:rowOff>
    </xdr:from>
    <xdr:to>
      <xdr:col>76</xdr:col>
      <xdr:colOff>114300</xdr:colOff>
      <xdr:row>79</xdr:row>
      <xdr:rowOff>43611</xdr:rowOff>
    </xdr:to>
    <xdr:cxnSp macro="">
      <xdr:nvCxnSpPr>
        <xdr:cNvPr id="643" name="直線コネクタ 642"/>
        <xdr:cNvCxnSpPr/>
      </xdr:nvCxnSpPr>
      <xdr:spPr>
        <a:xfrm>
          <a:off x="13703300" y="13581684"/>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113018</xdr:rowOff>
    </xdr:from>
    <xdr:to>
      <xdr:col>76</xdr:col>
      <xdr:colOff>165100</xdr:colOff>
      <xdr:row>79</xdr:row>
      <xdr:rowOff>43168</xdr:rowOff>
    </xdr:to>
    <xdr:sp macro="" textlink="">
      <xdr:nvSpPr>
        <xdr:cNvPr id="644" name="フローチャート: 判断 643"/>
        <xdr:cNvSpPr/>
      </xdr:nvSpPr>
      <xdr:spPr>
        <a:xfrm>
          <a:off x="14541500" y="1348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59695</xdr:rowOff>
    </xdr:from>
    <xdr:ext cx="469744" cy="259045"/>
    <xdr:sp macro="" textlink="">
      <xdr:nvSpPr>
        <xdr:cNvPr id="645" name="テキスト ボックス 644"/>
        <xdr:cNvSpPr txBox="1"/>
      </xdr:nvSpPr>
      <xdr:spPr>
        <a:xfrm>
          <a:off x="14357428" y="13261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1969</xdr:rowOff>
    </xdr:from>
    <xdr:to>
      <xdr:col>71</xdr:col>
      <xdr:colOff>177800</xdr:colOff>
      <xdr:row>79</xdr:row>
      <xdr:rowOff>37134</xdr:rowOff>
    </xdr:to>
    <xdr:cxnSp macro="">
      <xdr:nvCxnSpPr>
        <xdr:cNvPr id="646" name="直線コネクタ 645"/>
        <xdr:cNvCxnSpPr/>
      </xdr:nvCxnSpPr>
      <xdr:spPr>
        <a:xfrm>
          <a:off x="12814300" y="13546519"/>
          <a:ext cx="889000" cy="35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125933</xdr:rowOff>
    </xdr:from>
    <xdr:to>
      <xdr:col>72</xdr:col>
      <xdr:colOff>38100</xdr:colOff>
      <xdr:row>79</xdr:row>
      <xdr:rowOff>56083</xdr:rowOff>
    </xdr:to>
    <xdr:sp macro="" textlink="">
      <xdr:nvSpPr>
        <xdr:cNvPr id="647" name="フローチャート: 判断 646"/>
        <xdr:cNvSpPr/>
      </xdr:nvSpPr>
      <xdr:spPr>
        <a:xfrm>
          <a:off x="13652500" y="1349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72610</xdr:rowOff>
    </xdr:from>
    <xdr:ext cx="469744" cy="259045"/>
    <xdr:sp macro="" textlink="">
      <xdr:nvSpPr>
        <xdr:cNvPr id="648" name="テキスト ボックス 647"/>
        <xdr:cNvSpPr txBox="1"/>
      </xdr:nvSpPr>
      <xdr:spPr>
        <a:xfrm>
          <a:off x="13468428" y="13274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128333</xdr:rowOff>
    </xdr:from>
    <xdr:to>
      <xdr:col>67</xdr:col>
      <xdr:colOff>101600</xdr:colOff>
      <xdr:row>79</xdr:row>
      <xdr:rowOff>58483</xdr:rowOff>
    </xdr:to>
    <xdr:sp macro="" textlink="">
      <xdr:nvSpPr>
        <xdr:cNvPr id="649" name="フローチャート: 判断 648"/>
        <xdr:cNvSpPr/>
      </xdr:nvSpPr>
      <xdr:spPr>
        <a:xfrm>
          <a:off x="12763500" y="13501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49610</xdr:rowOff>
    </xdr:from>
    <xdr:ext cx="378565" cy="259045"/>
    <xdr:sp macro="" textlink="">
      <xdr:nvSpPr>
        <xdr:cNvPr id="650" name="テキスト ボックス 649"/>
        <xdr:cNvSpPr txBox="1"/>
      </xdr:nvSpPr>
      <xdr:spPr>
        <a:xfrm>
          <a:off x="12625017" y="13594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164605</xdr:rowOff>
    </xdr:from>
    <xdr:to>
      <xdr:col>85</xdr:col>
      <xdr:colOff>177800</xdr:colOff>
      <xdr:row>79</xdr:row>
      <xdr:rowOff>94755</xdr:rowOff>
    </xdr:to>
    <xdr:sp macro="" textlink="">
      <xdr:nvSpPr>
        <xdr:cNvPr id="656" name="楕円 655"/>
        <xdr:cNvSpPr/>
      </xdr:nvSpPr>
      <xdr:spPr>
        <a:xfrm>
          <a:off x="16268700" y="1353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79532</xdr:rowOff>
    </xdr:from>
    <xdr:ext cx="313932" cy="259045"/>
    <xdr:sp macro="" textlink="">
      <xdr:nvSpPr>
        <xdr:cNvPr id="657" name="災害復旧費該当値テキスト"/>
        <xdr:cNvSpPr txBox="1"/>
      </xdr:nvSpPr>
      <xdr:spPr>
        <a:xfrm>
          <a:off x="16370300" y="134526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164719</xdr:rowOff>
    </xdr:from>
    <xdr:to>
      <xdr:col>81</xdr:col>
      <xdr:colOff>101600</xdr:colOff>
      <xdr:row>79</xdr:row>
      <xdr:rowOff>94869</xdr:rowOff>
    </xdr:to>
    <xdr:sp macro="" textlink="">
      <xdr:nvSpPr>
        <xdr:cNvPr id="658" name="楕円 657"/>
        <xdr:cNvSpPr/>
      </xdr:nvSpPr>
      <xdr:spPr>
        <a:xfrm>
          <a:off x="15430500" y="13537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85996</xdr:rowOff>
    </xdr:from>
    <xdr:ext cx="313932" cy="259045"/>
    <xdr:sp macro="" textlink="">
      <xdr:nvSpPr>
        <xdr:cNvPr id="659" name="テキスト ボックス 658"/>
        <xdr:cNvSpPr txBox="1"/>
      </xdr:nvSpPr>
      <xdr:spPr>
        <a:xfrm>
          <a:off x="15324333" y="136305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164261</xdr:rowOff>
    </xdr:from>
    <xdr:to>
      <xdr:col>76</xdr:col>
      <xdr:colOff>165100</xdr:colOff>
      <xdr:row>79</xdr:row>
      <xdr:rowOff>94411</xdr:rowOff>
    </xdr:to>
    <xdr:sp macro="" textlink="">
      <xdr:nvSpPr>
        <xdr:cNvPr id="660" name="楕円 659"/>
        <xdr:cNvSpPr/>
      </xdr:nvSpPr>
      <xdr:spPr>
        <a:xfrm>
          <a:off x="14541500" y="1353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85538</xdr:rowOff>
    </xdr:from>
    <xdr:ext cx="313932" cy="259045"/>
    <xdr:sp macro="" textlink="">
      <xdr:nvSpPr>
        <xdr:cNvPr id="661" name="テキスト ボックス 660"/>
        <xdr:cNvSpPr txBox="1"/>
      </xdr:nvSpPr>
      <xdr:spPr>
        <a:xfrm>
          <a:off x="14435333" y="136300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157784</xdr:rowOff>
    </xdr:from>
    <xdr:to>
      <xdr:col>72</xdr:col>
      <xdr:colOff>38100</xdr:colOff>
      <xdr:row>79</xdr:row>
      <xdr:rowOff>87934</xdr:rowOff>
    </xdr:to>
    <xdr:sp macro="" textlink="">
      <xdr:nvSpPr>
        <xdr:cNvPr id="662" name="楕円 661"/>
        <xdr:cNvSpPr/>
      </xdr:nvSpPr>
      <xdr:spPr>
        <a:xfrm>
          <a:off x="13652500" y="1353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79061</xdr:rowOff>
    </xdr:from>
    <xdr:ext cx="378565" cy="259045"/>
    <xdr:sp macro="" textlink="">
      <xdr:nvSpPr>
        <xdr:cNvPr id="663" name="テキスト ボックス 662"/>
        <xdr:cNvSpPr txBox="1"/>
      </xdr:nvSpPr>
      <xdr:spPr>
        <a:xfrm>
          <a:off x="13514017" y="136236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122619</xdr:rowOff>
    </xdr:from>
    <xdr:to>
      <xdr:col>67</xdr:col>
      <xdr:colOff>101600</xdr:colOff>
      <xdr:row>79</xdr:row>
      <xdr:rowOff>52769</xdr:rowOff>
    </xdr:to>
    <xdr:sp macro="" textlink="">
      <xdr:nvSpPr>
        <xdr:cNvPr id="664" name="楕円 663"/>
        <xdr:cNvSpPr/>
      </xdr:nvSpPr>
      <xdr:spPr>
        <a:xfrm>
          <a:off x="12763500" y="13495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69296</xdr:rowOff>
    </xdr:from>
    <xdr:ext cx="469744" cy="259045"/>
    <xdr:sp macro="" textlink="">
      <xdr:nvSpPr>
        <xdr:cNvPr id="665" name="テキスト ボックス 664"/>
        <xdr:cNvSpPr txBox="1"/>
      </xdr:nvSpPr>
      <xdr:spPr>
        <a:xfrm>
          <a:off x="12579428" y="13270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6" name="テキスト ボックス 675"/>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7" name="直線コネクタ 676"/>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8" name="テキスト ボックス 677"/>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1" name="直線コネクタ 680"/>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2" name="テキスト ボックス 681"/>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4" name="テキスト ボックス 683"/>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82978</xdr:rowOff>
    </xdr:from>
    <xdr:to>
      <xdr:col>85</xdr:col>
      <xdr:colOff>126364</xdr:colOff>
      <xdr:row>98</xdr:row>
      <xdr:rowOff>143387</xdr:rowOff>
    </xdr:to>
    <xdr:cxnSp macro="">
      <xdr:nvCxnSpPr>
        <xdr:cNvPr id="686" name="直線コネクタ 685"/>
        <xdr:cNvCxnSpPr/>
      </xdr:nvCxnSpPr>
      <xdr:spPr>
        <a:xfrm flipV="1">
          <a:off x="16317595" y="15513478"/>
          <a:ext cx="1269" cy="1432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147214</xdr:rowOff>
    </xdr:from>
    <xdr:ext cx="534377" cy="259045"/>
    <xdr:sp macro="" textlink="">
      <xdr:nvSpPr>
        <xdr:cNvPr id="687" name="公債費最小値テキスト"/>
        <xdr:cNvSpPr txBox="1"/>
      </xdr:nvSpPr>
      <xdr:spPr>
        <a:xfrm>
          <a:off x="16370300" y="1694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143387</xdr:rowOff>
    </xdr:from>
    <xdr:to>
      <xdr:col>86</xdr:col>
      <xdr:colOff>25400</xdr:colOff>
      <xdr:row>98</xdr:row>
      <xdr:rowOff>143387</xdr:rowOff>
    </xdr:to>
    <xdr:cxnSp macro="">
      <xdr:nvCxnSpPr>
        <xdr:cNvPr id="688" name="直線コネクタ 687"/>
        <xdr:cNvCxnSpPr/>
      </xdr:nvCxnSpPr>
      <xdr:spPr>
        <a:xfrm>
          <a:off x="16230600" y="16945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29655</xdr:rowOff>
    </xdr:from>
    <xdr:ext cx="534377" cy="259045"/>
    <xdr:sp macro="" textlink="">
      <xdr:nvSpPr>
        <xdr:cNvPr id="689" name="公債費最大値テキスト"/>
        <xdr:cNvSpPr txBox="1"/>
      </xdr:nvSpPr>
      <xdr:spPr>
        <a:xfrm>
          <a:off x="16370300" y="15288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65,985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82978</xdr:rowOff>
    </xdr:from>
    <xdr:to>
      <xdr:col>86</xdr:col>
      <xdr:colOff>25400</xdr:colOff>
      <xdr:row>90</xdr:row>
      <xdr:rowOff>82978</xdr:rowOff>
    </xdr:to>
    <xdr:cxnSp macro="">
      <xdr:nvCxnSpPr>
        <xdr:cNvPr id="690" name="直線コネクタ 689"/>
        <xdr:cNvCxnSpPr/>
      </xdr:nvCxnSpPr>
      <xdr:spPr>
        <a:xfrm>
          <a:off x="16230600" y="15513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169560</xdr:rowOff>
    </xdr:from>
    <xdr:to>
      <xdr:col>85</xdr:col>
      <xdr:colOff>127000</xdr:colOff>
      <xdr:row>92</xdr:row>
      <xdr:rowOff>36373</xdr:rowOff>
    </xdr:to>
    <xdr:cxnSp macro="">
      <xdr:nvCxnSpPr>
        <xdr:cNvPr id="691" name="直線コネクタ 690"/>
        <xdr:cNvCxnSpPr/>
      </xdr:nvCxnSpPr>
      <xdr:spPr>
        <a:xfrm>
          <a:off x="15481300" y="15771510"/>
          <a:ext cx="838200" cy="38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124220</xdr:rowOff>
    </xdr:from>
    <xdr:ext cx="534377" cy="259045"/>
    <xdr:sp macro="" textlink="">
      <xdr:nvSpPr>
        <xdr:cNvPr id="692" name="公債費平均値テキスト"/>
        <xdr:cNvSpPr txBox="1"/>
      </xdr:nvSpPr>
      <xdr:spPr>
        <a:xfrm>
          <a:off x="16370300" y="162405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145793</xdr:rowOff>
    </xdr:from>
    <xdr:to>
      <xdr:col>85</xdr:col>
      <xdr:colOff>177800</xdr:colOff>
      <xdr:row>95</xdr:row>
      <xdr:rowOff>75943</xdr:rowOff>
    </xdr:to>
    <xdr:sp macro="" textlink="">
      <xdr:nvSpPr>
        <xdr:cNvPr id="693" name="フローチャート: 判断 692"/>
        <xdr:cNvSpPr/>
      </xdr:nvSpPr>
      <xdr:spPr>
        <a:xfrm>
          <a:off x="16268700" y="1626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114269</xdr:rowOff>
    </xdr:from>
    <xdr:to>
      <xdr:col>81</xdr:col>
      <xdr:colOff>50800</xdr:colOff>
      <xdr:row>91</xdr:row>
      <xdr:rowOff>169560</xdr:rowOff>
    </xdr:to>
    <xdr:cxnSp macro="">
      <xdr:nvCxnSpPr>
        <xdr:cNvPr id="694" name="直線コネクタ 693"/>
        <xdr:cNvCxnSpPr/>
      </xdr:nvCxnSpPr>
      <xdr:spPr>
        <a:xfrm>
          <a:off x="14592300" y="15716219"/>
          <a:ext cx="889000" cy="55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144765</xdr:rowOff>
    </xdr:from>
    <xdr:to>
      <xdr:col>81</xdr:col>
      <xdr:colOff>101600</xdr:colOff>
      <xdr:row>95</xdr:row>
      <xdr:rowOff>74915</xdr:rowOff>
    </xdr:to>
    <xdr:sp macro="" textlink="">
      <xdr:nvSpPr>
        <xdr:cNvPr id="695" name="フローチャート: 判断 694"/>
        <xdr:cNvSpPr/>
      </xdr:nvSpPr>
      <xdr:spPr>
        <a:xfrm>
          <a:off x="15430500" y="16261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66042</xdr:rowOff>
    </xdr:from>
    <xdr:ext cx="534377" cy="259045"/>
    <xdr:sp macro="" textlink="">
      <xdr:nvSpPr>
        <xdr:cNvPr id="696" name="テキスト ボックス 695"/>
        <xdr:cNvSpPr txBox="1"/>
      </xdr:nvSpPr>
      <xdr:spPr>
        <a:xfrm>
          <a:off x="15214111" y="16353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114269</xdr:rowOff>
    </xdr:from>
    <xdr:to>
      <xdr:col>76</xdr:col>
      <xdr:colOff>114300</xdr:colOff>
      <xdr:row>91</xdr:row>
      <xdr:rowOff>151216</xdr:rowOff>
    </xdr:to>
    <xdr:cxnSp macro="">
      <xdr:nvCxnSpPr>
        <xdr:cNvPr id="697" name="直線コネクタ 696"/>
        <xdr:cNvCxnSpPr/>
      </xdr:nvCxnSpPr>
      <xdr:spPr>
        <a:xfrm flipV="1">
          <a:off x="13703300" y="15716219"/>
          <a:ext cx="889000" cy="3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134020</xdr:rowOff>
    </xdr:from>
    <xdr:to>
      <xdr:col>76</xdr:col>
      <xdr:colOff>165100</xdr:colOff>
      <xdr:row>95</xdr:row>
      <xdr:rowOff>64170</xdr:rowOff>
    </xdr:to>
    <xdr:sp macro="" textlink="">
      <xdr:nvSpPr>
        <xdr:cNvPr id="698" name="フローチャート: 判断 697"/>
        <xdr:cNvSpPr/>
      </xdr:nvSpPr>
      <xdr:spPr>
        <a:xfrm>
          <a:off x="14541500" y="1625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55297</xdr:rowOff>
    </xdr:from>
    <xdr:ext cx="534377" cy="259045"/>
    <xdr:sp macro="" textlink="">
      <xdr:nvSpPr>
        <xdr:cNvPr id="699" name="テキスト ボックス 698"/>
        <xdr:cNvSpPr txBox="1"/>
      </xdr:nvSpPr>
      <xdr:spPr>
        <a:xfrm>
          <a:off x="14325111" y="16343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148673</xdr:rowOff>
    </xdr:from>
    <xdr:to>
      <xdr:col>71</xdr:col>
      <xdr:colOff>177800</xdr:colOff>
      <xdr:row>91</xdr:row>
      <xdr:rowOff>151216</xdr:rowOff>
    </xdr:to>
    <xdr:cxnSp macro="">
      <xdr:nvCxnSpPr>
        <xdr:cNvPr id="700" name="直線コネクタ 699"/>
        <xdr:cNvCxnSpPr/>
      </xdr:nvCxnSpPr>
      <xdr:spPr>
        <a:xfrm>
          <a:off x="12814300" y="15750623"/>
          <a:ext cx="889000" cy="2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129048</xdr:rowOff>
    </xdr:from>
    <xdr:to>
      <xdr:col>72</xdr:col>
      <xdr:colOff>38100</xdr:colOff>
      <xdr:row>95</xdr:row>
      <xdr:rowOff>59198</xdr:rowOff>
    </xdr:to>
    <xdr:sp macro="" textlink="">
      <xdr:nvSpPr>
        <xdr:cNvPr id="701" name="フローチャート: 判断 700"/>
        <xdr:cNvSpPr/>
      </xdr:nvSpPr>
      <xdr:spPr>
        <a:xfrm>
          <a:off x="13652500" y="16245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50325</xdr:rowOff>
    </xdr:from>
    <xdr:ext cx="534377" cy="259045"/>
    <xdr:sp macro="" textlink="">
      <xdr:nvSpPr>
        <xdr:cNvPr id="702" name="テキスト ボックス 701"/>
        <xdr:cNvSpPr txBox="1"/>
      </xdr:nvSpPr>
      <xdr:spPr>
        <a:xfrm>
          <a:off x="13436111" y="16338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65926</xdr:rowOff>
    </xdr:from>
    <xdr:to>
      <xdr:col>67</xdr:col>
      <xdr:colOff>101600</xdr:colOff>
      <xdr:row>94</xdr:row>
      <xdr:rowOff>167526</xdr:rowOff>
    </xdr:to>
    <xdr:sp macro="" textlink="">
      <xdr:nvSpPr>
        <xdr:cNvPr id="703" name="フローチャート: 判断 702"/>
        <xdr:cNvSpPr/>
      </xdr:nvSpPr>
      <xdr:spPr>
        <a:xfrm>
          <a:off x="12763500" y="16182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158653</xdr:rowOff>
    </xdr:from>
    <xdr:ext cx="534377" cy="259045"/>
    <xdr:sp macro="" textlink="">
      <xdr:nvSpPr>
        <xdr:cNvPr id="704" name="テキスト ボックス 703"/>
        <xdr:cNvSpPr txBox="1"/>
      </xdr:nvSpPr>
      <xdr:spPr>
        <a:xfrm>
          <a:off x="12547111" y="1627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157023</xdr:rowOff>
    </xdr:from>
    <xdr:to>
      <xdr:col>85</xdr:col>
      <xdr:colOff>177800</xdr:colOff>
      <xdr:row>92</xdr:row>
      <xdr:rowOff>87173</xdr:rowOff>
    </xdr:to>
    <xdr:sp macro="" textlink="">
      <xdr:nvSpPr>
        <xdr:cNvPr id="710" name="楕円 709"/>
        <xdr:cNvSpPr/>
      </xdr:nvSpPr>
      <xdr:spPr>
        <a:xfrm>
          <a:off x="16268700" y="1575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8450</xdr:rowOff>
    </xdr:from>
    <xdr:ext cx="534377" cy="259045"/>
    <xdr:sp macro="" textlink="">
      <xdr:nvSpPr>
        <xdr:cNvPr id="711" name="公債費該当値テキスト"/>
        <xdr:cNvSpPr txBox="1"/>
      </xdr:nvSpPr>
      <xdr:spPr>
        <a:xfrm>
          <a:off x="16370300" y="15610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118760</xdr:rowOff>
    </xdr:from>
    <xdr:to>
      <xdr:col>81</xdr:col>
      <xdr:colOff>101600</xdr:colOff>
      <xdr:row>92</xdr:row>
      <xdr:rowOff>48910</xdr:rowOff>
    </xdr:to>
    <xdr:sp macro="" textlink="">
      <xdr:nvSpPr>
        <xdr:cNvPr id="712" name="楕円 711"/>
        <xdr:cNvSpPr/>
      </xdr:nvSpPr>
      <xdr:spPr>
        <a:xfrm>
          <a:off x="15430500" y="1572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90</xdr:row>
      <xdr:rowOff>65437</xdr:rowOff>
    </xdr:from>
    <xdr:ext cx="534377" cy="259045"/>
    <xdr:sp macro="" textlink="">
      <xdr:nvSpPr>
        <xdr:cNvPr id="713" name="テキスト ボックス 712"/>
        <xdr:cNvSpPr txBox="1"/>
      </xdr:nvSpPr>
      <xdr:spPr>
        <a:xfrm>
          <a:off x="15214111" y="15495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63469</xdr:rowOff>
    </xdr:from>
    <xdr:to>
      <xdr:col>76</xdr:col>
      <xdr:colOff>165100</xdr:colOff>
      <xdr:row>91</xdr:row>
      <xdr:rowOff>165069</xdr:rowOff>
    </xdr:to>
    <xdr:sp macro="" textlink="">
      <xdr:nvSpPr>
        <xdr:cNvPr id="714" name="楕円 713"/>
        <xdr:cNvSpPr/>
      </xdr:nvSpPr>
      <xdr:spPr>
        <a:xfrm>
          <a:off x="14541500" y="1566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90</xdr:row>
      <xdr:rowOff>10146</xdr:rowOff>
    </xdr:from>
    <xdr:ext cx="534377" cy="259045"/>
    <xdr:sp macro="" textlink="">
      <xdr:nvSpPr>
        <xdr:cNvPr id="715" name="テキスト ボックス 714"/>
        <xdr:cNvSpPr txBox="1"/>
      </xdr:nvSpPr>
      <xdr:spPr>
        <a:xfrm>
          <a:off x="14325111" y="15440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100416</xdr:rowOff>
    </xdr:from>
    <xdr:to>
      <xdr:col>72</xdr:col>
      <xdr:colOff>38100</xdr:colOff>
      <xdr:row>92</xdr:row>
      <xdr:rowOff>30566</xdr:rowOff>
    </xdr:to>
    <xdr:sp macro="" textlink="">
      <xdr:nvSpPr>
        <xdr:cNvPr id="716" name="楕円 715"/>
        <xdr:cNvSpPr/>
      </xdr:nvSpPr>
      <xdr:spPr>
        <a:xfrm>
          <a:off x="13652500" y="1570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90</xdr:row>
      <xdr:rowOff>47093</xdr:rowOff>
    </xdr:from>
    <xdr:ext cx="534377" cy="259045"/>
    <xdr:sp macro="" textlink="">
      <xdr:nvSpPr>
        <xdr:cNvPr id="717" name="テキスト ボックス 716"/>
        <xdr:cNvSpPr txBox="1"/>
      </xdr:nvSpPr>
      <xdr:spPr>
        <a:xfrm>
          <a:off x="13436111" y="15477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97873</xdr:rowOff>
    </xdr:from>
    <xdr:to>
      <xdr:col>67</xdr:col>
      <xdr:colOff>101600</xdr:colOff>
      <xdr:row>92</xdr:row>
      <xdr:rowOff>28023</xdr:rowOff>
    </xdr:to>
    <xdr:sp macro="" textlink="">
      <xdr:nvSpPr>
        <xdr:cNvPr id="718" name="楕円 717"/>
        <xdr:cNvSpPr/>
      </xdr:nvSpPr>
      <xdr:spPr>
        <a:xfrm>
          <a:off x="12763500" y="1569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90</xdr:row>
      <xdr:rowOff>44550</xdr:rowOff>
    </xdr:from>
    <xdr:ext cx="534377" cy="259045"/>
    <xdr:sp macro="" textlink="">
      <xdr:nvSpPr>
        <xdr:cNvPr id="719" name="テキスト ボックス 718"/>
        <xdr:cNvSpPr txBox="1"/>
      </xdr:nvSpPr>
      <xdr:spPr>
        <a:xfrm>
          <a:off x="12547111" y="15475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3" name="テキスト ボックス 73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167894</xdr:rowOff>
    </xdr:from>
    <xdr:to>
      <xdr:col>116</xdr:col>
      <xdr:colOff>62864</xdr:colOff>
      <xdr:row>39</xdr:row>
      <xdr:rowOff>44450</xdr:rowOff>
    </xdr:to>
    <xdr:cxnSp macro="">
      <xdr:nvCxnSpPr>
        <xdr:cNvPr id="743" name="直線コネクタ 742"/>
        <xdr:cNvCxnSpPr/>
      </xdr:nvCxnSpPr>
      <xdr:spPr>
        <a:xfrm flipV="1">
          <a:off x="22159595" y="5139944"/>
          <a:ext cx="1269" cy="1591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114571</xdr:rowOff>
    </xdr:from>
    <xdr:ext cx="469744" cy="259045"/>
    <xdr:sp macro="" textlink="">
      <xdr:nvSpPr>
        <xdr:cNvPr id="746" name="諸支出金最大値テキスト"/>
        <xdr:cNvSpPr txBox="1"/>
      </xdr:nvSpPr>
      <xdr:spPr>
        <a:xfrm>
          <a:off x="22212300" y="4915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4,176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29</xdr:row>
      <xdr:rowOff>167894</xdr:rowOff>
    </xdr:from>
    <xdr:to>
      <xdr:col>116</xdr:col>
      <xdr:colOff>152400</xdr:colOff>
      <xdr:row>29</xdr:row>
      <xdr:rowOff>167894</xdr:rowOff>
    </xdr:to>
    <xdr:cxnSp macro="">
      <xdr:nvCxnSpPr>
        <xdr:cNvPr id="747" name="直線コネクタ 746"/>
        <xdr:cNvCxnSpPr/>
      </xdr:nvCxnSpPr>
      <xdr:spPr>
        <a:xfrm>
          <a:off x="22072600" y="5139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33020</xdr:rowOff>
    </xdr:from>
    <xdr:to>
      <xdr:col>116</xdr:col>
      <xdr:colOff>63500</xdr:colOff>
      <xdr:row>34</xdr:row>
      <xdr:rowOff>49403</xdr:rowOff>
    </xdr:to>
    <xdr:cxnSp macro="">
      <xdr:nvCxnSpPr>
        <xdr:cNvPr id="748" name="直線コネクタ 747"/>
        <xdr:cNvCxnSpPr/>
      </xdr:nvCxnSpPr>
      <xdr:spPr>
        <a:xfrm>
          <a:off x="21323300" y="5690870"/>
          <a:ext cx="838200" cy="18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32275</xdr:rowOff>
    </xdr:from>
    <xdr:ext cx="378565" cy="259045"/>
    <xdr:sp macro="" textlink="">
      <xdr:nvSpPr>
        <xdr:cNvPr id="749" name="諸支出金平均値テキスト"/>
        <xdr:cNvSpPr txBox="1"/>
      </xdr:nvSpPr>
      <xdr:spPr>
        <a:xfrm>
          <a:off x="22212300" y="654737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53848</xdr:rowOff>
    </xdr:from>
    <xdr:to>
      <xdr:col>116</xdr:col>
      <xdr:colOff>114300</xdr:colOff>
      <xdr:row>38</xdr:row>
      <xdr:rowOff>155448</xdr:rowOff>
    </xdr:to>
    <xdr:sp macro="" textlink="">
      <xdr:nvSpPr>
        <xdr:cNvPr id="750" name="フローチャート: 判断 749"/>
        <xdr:cNvSpPr/>
      </xdr:nvSpPr>
      <xdr:spPr>
        <a:xfrm>
          <a:off x="22110700" y="65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33020</xdr:rowOff>
    </xdr:from>
    <xdr:to>
      <xdr:col>111</xdr:col>
      <xdr:colOff>177800</xdr:colOff>
      <xdr:row>33</xdr:row>
      <xdr:rowOff>101219</xdr:rowOff>
    </xdr:to>
    <xdr:cxnSp macro="">
      <xdr:nvCxnSpPr>
        <xdr:cNvPr id="751" name="直線コネクタ 750"/>
        <xdr:cNvCxnSpPr/>
      </xdr:nvCxnSpPr>
      <xdr:spPr>
        <a:xfrm flipV="1">
          <a:off x="20434300" y="5690870"/>
          <a:ext cx="889000" cy="6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168910</xdr:rowOff>
    </xdr:from>
    <xdr:to>
      <xdr:col>112</xdr:col>
      <xdr:colOff>38100</xdr:colOff>
      <xdr:row>38</xdr:row>
      <xdr:rowOff>99060</xdr:rowOff>
    </xdr:to>
    <xdr:sp macro="" textlink="">
      <xdr:nvSpPr>
        <xdr:cNvPr id="752" name="フローチャート: 判断 751"/>
        <xdr:cNvSpPr/>
      </xdr:nvSpPr>
      <xdr:spPr>
        <a:xfrm>
          <a:off x="21272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90187</xdr:rowOff>
    </xdr:from>
    <xdr:ext cx="378565" cy="259045"/>
    <xdr:sp macro="" textlink="">
      <xdr:nvSpPr>
        <xdr:cNvPr id="753" name="テキスト ボックス 752"/>
        <xdr:cNvSpPr txBox="1"/>
      </xdr:nvSpPr>
      <xdr:spPr>
        <a:xfrm>
          <a:off x="21134017" y="66052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32</xdr:row>
      <xdr:rowOff>98933</xdr:rowOff>
    </xdr:from>
    <xdr:to>
      <xdr:col>107</xdr:col>
      <xdr:colOff>50800</xdr:colOff>
      <xdr:row>33</xdr:row>
      <xdr:rowOff>101219</xdr:rowOff>
    </xdr:to>
    <xdr:cxnSp macro="">
      <xdr:nvCxnSpPr>
        <xdr:cNvPr id="754" name="直線コネクタ 753"/>
        <xdr:cNvCxnSpPr/>
      </xdr:nvCxnSpPr>
      <xdr:spPr>
        <a:xfrm>
          <a:off x="19545300" y="5585333"/>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66040</xdr:rowOff>
    </xdr:from>
    <xdr:to>
      <xdr:col>107</xdr:col>
      <xdr:colOff>101600</xdr:colOff>
      <xdr:row>38</xdr:row>
      <xdr:rowOff>167640</xdr:rowOff>
    </xdr:to>
    <xdr:sp macro="" textlink="">
      <xdr:nvSpPr>
        <xdr:cNvPr id="755" name="フローチャート: 判断 754"/>
        <xdr:cNvSpPr/>
      </xdr:nvSpPr>
      <xdr:spPr>
        <a:xfrm>
          <a:off x="20383500" y="658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158767</xdr:rowOff>
    </xdr:from>
    <xdr:ext cx="378565" cy="259045"/>
    <xdr:sp macro="" textlink="">
      <xdr:nvSpPr>
        <xdr:cNvPr id="756" name="テキスト ボックス 755"/>
        <xdr:cNvSpPr txBox="1"/>
      </xdr:nvSpPr>
      <xdr:spPr>
        <a:xfrm>
          <a:off x="20245017" y="6673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32</xdr:row>
      <xdr:rowOff>98933</xdr:rowOff>
    </xdr:from>
    <xdr:to>
      <xdr:col>102</xdr:col>
      <xdr:colOff>114300</xdr:colOff>
      <xdr:row>33</xdr:row>
      <xdr:rowOff>82169</xdr:rowOff>
    </xdr:to>
    <xdr:cxnSp macro="">
      <xdr:nvCxnSpPr>
        <xdr:cNvPr id="757" name="直線コネクタ 756"/>
        <xdr:cNvCxnSpPr/>
      </xdr:nvCxnSpPr>
      <xdr:spPr>
        <a:xfrm flipV="1">
          <a:off x="18656300" y="5585333"/>
          <a:ext cx="889000" cy="15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12319</xdr:rowOff>
    </xdr:from>
    <xdr:to>
      <xdr:col>102</xdr:col>
      <xdr:colOff>165100</xdr:colOff>
      <xdr:row>38</xdr:row>
      <xdr:rowOff>113919</xdr:rowOff>
    </xdr:to>
    <xdr:sp macro="" textlink="">
      <xdr:nvSpPr>
        <xdr:cNvPr id="758" name="フローチャート: 判断 757"/>
        <xdr:cNvSpPr/>
      </xdr:nvSpPr>
      <xdr:spPr>
        <a:xfrm>
          <a:off x="194945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105046</xdr:rowOff>
    </xdr:from>
    <xdr:ext cx="378565" cy="259045"/>
    <xdr:sp macro="" textlink="">
      <xdr:nvSpPr>
        <xdr:cNvPr id="759" name="テキスト ボックス 758"/>
        <xdr:cNvSpPr txBox="1"/>
      </xdr:nvSpPr>
      <xdr:spPr>
        <a:xfrm>
          <a:off x="19356017" y="66201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50800</xdr:rowOff>
    </xdr:from>
    <xdr:to>
      <xdr:col>98</xdr:col>
      <xdr:colOff>38100</xdr:colOff>
      <xdr:row>37</xdr:row>
      <xdr:rowOff>152400</xdr:rowOff>
    </xdr:to>
    <xdr:sp macro="" textlink="">
      <xdr:nvSpPr>
        <xdr:cNvPr id="760" name="フローチャート: 判断 759"/>
        <xdr:cNvSpPr/>
      </xdr:nvSpPr>
      <xdr:spPr>
        <a:xfrm>
          <a:off x="18605500" y="639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143527</xdr:rowOff>
    </xdr:from>
    <xdr:ext cx="378565" cy="259045"/>
    <xdr:sp macro="" textlink="">
      <xdr:nvSpPr>
        <xdr:cNvPr id="761" name="テキスト ボックス 760"/>
        <xdr:cNvSpPr txBox="1"/>
      </xdr:nvSpPr>
      <xdr:spPr>
        <a:xfrm>
          <a:off x="18467017" y="64871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170053</xdr:rowOff>
    </xdr:from>
    <xdr:to>
      <xdr:col>116</xdr:col>
      <xdr:colOff>114300</xdr:colOff>
      <xdr:row>34</xdr:row>
      <xdr:rowOff>100203</xdr:rowOff>
    </xdr:to>
    <xdr:sp macro="" textlink="">
      <xdr:nvSpPr>
        <xdr:cNvPr id="767" name="楕円 766"/>
        <xdr:cNvSpPr/>
      </xdr:nvSpPr>
      <xdr:spPr>
        <a:xfrm>
          <a:off x="22110700" y="582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21480</xdr:rowOff>
    </xdr:from>
    <xdr:ext cx="469744" cy="259045"/>
    <xdr:sp macro="" textlink="">
      <xdr:nvSpPr>
        <xdr:cNvPr id="768" name="諸支出金該当値テキスト"/>
        <xdr:cNvSpPr txBox="1"/>
      </xdr:nvSpPr>
      <xdr:spPr>
        <a:xfrm>
          <a:off x="22212300" y="5679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153670</xdr:rowOff>
    </xdr:from>
    <xdr:to>
      <xdr:col>112</xdr:col>
      <xdr:colOff>38100</xdr:colOff>
      <xdr:row>33</xdr:row>
      <xdr:rowOff>83820</xdr:rowOff>
    </xdr:to>
    <xdr:sp macro="" textlink="">
      <xdr:nvSpPr>
        <xdr:cNvPr id="769" name="楕円 768"/>
        <xdr:cNvSpPr/>
      </xdr:nvSpPr>
      <xdr:spPr>
        <a:xfrm>
          <a:off x="21272500" y="564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31</xdr:row>
      <xdr:rowOff>100347</xdr:rowOff>
    </xdr:from>
    <xdr:ext cx="469744" cy="259045"/>
    <xdr:sp macro="" textlink="">
      <xdr:nvSpPr>
        <xdr:cNvPr id="770" name="テキスト ボックス 769"/>
        <xdr:cNvSpPr txBox="1"/>
      </xdr:nvSpPr>
      <xdr:spPr>
        <a:xfrm>
          <a:off x="21088428" y="541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50419</xdr:rowOff>
    </xdr:from>
    <xdr:to>
      <xdr:col>107</xdr:col>
      <xdr:colOff>101600</xdr:colOff>
      <xdr:row>33</xdr:row>
      <xdr:rowOff>152019</xdr:rowOff>
    </xdr:to>
    <xdr:sp macro="" textlink="">
      <xdr:nvSpPr>
        <xdr:cNvPr id="771" name="楕円 770"/>
        <xdr:cNvSpPr/>
      </xdr:nvSpPr>
      <xdr:spPr>
        <a:xfrm>
          <a:off x="20383500" y="570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31</xdr:row>
      <xdr:rowOff>168546</xdr:rowOff>
    </xdr:from>
    <xdr:ext cx="469744" cy="259045"/>
    <xdr:sp macro="" textlink="">
      <xdr:nvSpPr>
        <xdr:cNvPr id="772" name="テキスト ボックス 771"/>
        <xdr:cNvSpPr txBox="1"/>
      </xdr:nvSpPr>
      <xdr:spPr>
        <a:xfrm>
          <a:off x="20199428" y="548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32</xdr:row>
      <xdr:rowOff>48133</xdr:rowOff>
    </xdr:from>
    <xdr:to>
      <xdr:col>102</xdr:col>
      <xdr:colOff>165100</xdr:colOff>
      <xdr:row>32</xdr:row>
      <xdr:rowOff>149733</xdr:rowOff>
    </xdr:to>
    <xdr:sp macro="" textlink="">
      <xdr:nvSpPr>
        <xdr:cNvPr id="773" name="楕円 772"/>
        <xdr:cNvSpPr/>
      </xdr:nvSpPr>
      <xdr:spPr>
        <a:xfrm>
          <a:off x="19494500" y="5534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30</xdr:row>
      <xdr:rowOff>166260</xdr:rowOff>
    </xdr:from>
    <xdr:ext cx="469744" cy="259045"/>
    <xdr:sp macro="" textlink="">
      <xdr:nvSpPr>
        <xdr:cNvPr id="774" name="テキスト ボックス 773"/>
        <xdr:cNvSpPr txBox="1"/>
      </xdr:nvSpPr>
      <xdr:spPr>
        <a:xfrm>
          <a:off x="19310428" y="5309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31369</xdr:rowOff>
    </xdr:from>
    <xdr:to>
      <xdr:col>98</xdr:col>
      <xdr:colOff>38100</xdr:colOff>
      <xdr:row>33</xdr:row>
      <xdr:rowOff>132969</xdr:rowOff>
    </xdr:to>
    <xdr:sp macro="" textlink="">
      <xdr:nvSpPr>
        <xdr:cNvPr id="775" name="楕円 774"/>
        <xdr:cNvSpPr/>
      </xdr:nvSpPr>
      <xdr:spPr>
        <a:xfrm>
          <a:off x="18605500" y="5689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31</xdr:row>
      <xdr:rowOff>149496</xdr:rowOff>
    </xdr:from>
    <xdr:ext cx="469744" cy="259045"/>
    <xdr:sp macro="" textlink="">
      <xdr:nvSpPr>
        <xdr:cNvPr id="776" name="テキスト ボックス 775"/>
        <xdr:cNvSpPr txBox="1"/>
      </xdr:nvSpPr>
      <xdr:spPr>
        <a:xfrm>
          <a:off x="18421428" y="5464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民生費は、住民一人当たり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188,009</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類似団体と比較して一人当たりコストが高い状況となっている。これは、民生費のうち社会福祉行政に要する経費である社会福祉費において対象者の増等による自立支援給付費の増加が主な要因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青森県青森市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地方交付税が減少傾向に</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あることや</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、庁舎建設の本格化等の臨時財政需要</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年度より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実質単年度収支としては、</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赤字が続いている</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状況にある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実質収支額は継続的に黒字を確保している。しかし、前年度から、第三セクター関連経費等の終了に伴う歳出減により、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財政調整基金の取崩</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額が減少したこともあり、標準財政規模比における実質単年度収支は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1.91</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ポイント上昇した。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今後も臨時財政需要が見込まれているため、より一層の行財政改革の取組により、自主財源の確保や経費節減に努め、健全な財政運営を図っていく。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青森県青森市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病院事業会計</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及び自動車運送事業会計</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において、収益</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悪化している状況であるが、経営改善計画の見直しを図り、収益改善に努めていくこととしている。また、母子父子寡婦福祉資金貸付金特別会計の赤字部分については、純計上収支均衡となっているもので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公営企業及び準公営企業については、公営企業の基本に則り、中期的な経営計画に基づき、積極的な収入確保と経費削減による経営基盤の強化を図ることにより自律的な経営が原則となっており、その結果として一般会計からの負担が適正な水準となるように見直すこととし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水道事業会計は、事業のコスト削減をはじめ、起債償還額のピークを超えたことに伴う歳出減少により実質収支が黒字で、標準財政規模に占める割合が最も大きく、次に割合が大きい一般会計も、建設事業費等の経費削減や交付税措置のある有利な起債の活用により、安定的な財政運営に努めている。</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今後も行財政改革プランに基づき</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、補助金･負担金の見直しと財源の確保、公債費の適正化、公営企業・準公営企業の見直しなどにより、行政の効率化に努め財政の健全化を図っていく。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&#65279;<?xml version="1.0" encoding="utf-8" standalone="yes"?>
<Relationships xmlns="http://schemas.openxmlformats.org/package/2006/relationships">
  <Relationship Id="rId1" Type="http://schemas.openxmlformats.org/officeDocument/2006/relationships/drawing" Target="../drawings/drawing9.xml" />
</Relationships>
</file>

<file path=xl/worksheets/_rels/sheet11.xml.rels>&#65279;<?xml version="1.0" encoding="utf-8" standalone="yes"?>
<Relationships xmlns="http://schemas.openxmlformats.org/package/2006/relationships">
  <Relationship Id="rId1" Type="http://schemas.openxmlformats.org/officeDocument/2006/relationships/drawing" Target="../drawings/drawing10.xml" />
</Relationships>
</file>

<file path=xl/worksheets/_rels/sheet12.xml.rels>&#65279;<?xml version="1.0" encoding="utf-8" standalone="yes"?>
<Relationships xmlns="http://schemas.openxmlformats.org/package/2006/relationships">
  <Relationship Id="rId1" Type="http://schemas.openxmlformats.org/officeDocument/2006/relationships/drawing" Target="../drawings/drawing11.xml" />
</Relationships>
</file>

<file path=xl/worksheets/_rels/sheet13.xml.rels>&#65279;<?xml version="1.0" encoding="utf-8" standalone="yes"?>
<Relationships xmlns="http://schemas.openxmlformats.org/package/2006/relationships">
  <Relationship Id="rId1" Type="http://schemas.openxmlformats.org/officeDocument/2006/relationships/drawing" Target="../drawings/drawing12.xml"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3.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4.bin"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5.xml" />
  <Relationship Id="rId1" Type="http://schemas.openxmlformats.org/officeDocument/2006/relationships/printerSettings" Target="../printerSettings/printerSettings5.bin" />
</Relationships>
</file>

<file path=xl/worksheets/_rels/sheet2.xml.rels>&#65279;<?xml version="1.0" encoding="utf-8" standalone="yes"?>
<Relationships xmlns="http://schemas.openxmlformats.org/package/2006/relationships">
  <Relationship Id="rId1" Type="http://schemas.openxmlformats.org/officeDocument/2006/relationships/drawing" Target="../drawings/drawing1.xml"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1.bin" />
</Relationships>
</file>

<file path=xl/worksheets/_rels/sheet5.xml.rels>&#65279;<?xml version="1.0" encoding="utf-8" standalone="yes"?>
<Relationships xmlns="http://schemas.openxmlformats.org/package/2006/relationships">
  <Relationship Id="rId1" Type="http://schemas.openxmlformats.org/officeDocument/2006/relationships/drawing" Target="../drawings/drawing3.xml"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2.bin" />
</Relationships>
</file>

<file path=xl/worksheets/_rels/sheet7.xml.rels>&#65279;<?xml version="1.0" encoding="utf-8" standalone="yes"?>
<Relationships xmlns="http://schemas.openxmlformats.org/package/2006/relationships">
  <Relationship Id="rId1" Type="http://schemas.openxmlformats.org/officeDocument/2006/relationships/drawing" Target="../drawings/drawing6.xml" />
</Relationships>
</file>

<file path=xl/worksheets/_rels/sheet8.xml.rels>&#65279;<?xml version="1.0" encoding="utf-8" standalone="yes"?>
<Relationships xmlns="http://schemas.openxmlformats.org/package/2006/relationships">
  <Relationship Id="rId1" Type="http://schemas.openxmlformats.org/officeDocument/2006/relationships/drawing" Target="../drawings/drawing7.xml" />
</Relationships>
</file>

<file path=xl/worksheets/_rels/sheet9.xml.rels>&#65279;<?xml version="1.0" encoding="utf-8" standalone="yes"?>
<Relationships xmlns="http://schemas.openxmlformats.org/package/2006/relationships">
  <Relationship Id="rId1" Type="http://schemas.openxmlformats.org/officeDocument/2006/relationships/drawing" Target="../drawings/drawing8.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O59"/>
  <sheetViews>
    <sheetView showGridLines="0" tabSelected="1" zoomScale="85" zoomScaleNormal="85"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644" t="s">
        <v>80</v>
      </c>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645" t="s">
        <v>82</v>
      </c>
      <c r="C3" s="646"/>
      <c r="D3" s="646"/>
      <c r="E3" s="647"/>
      <c r="F3" s="647"/>
      <c r="G3" s="647"/>
      <c r="H3" s="647"/>
      <c r="I3" s="647"/>
      <c r="J3" s="647"/>
      <c r="K3" s="647"/>
      <c r="L3" s="647" t="s">
        <v>83</v>
      </c>
      <c r="M3" s="647"/>
      <c r="N3" s="647"/>
      <c r="O3" s="647"/>
      <c r="P3" s="647"/>
      <c r="Q3" s="647"/>
      <c r="R3" s="650"/>
      <c r="S3" s="650"/>
      <c r="T3" s="650"/>
      <c r="U3" s="650"/>
      <c r="V3" s="651"/>
      <c r="W3" s="544" t="s">
        <v>84</v>
      </c>
      <c r="X3" s="545"/>
      <c r="Y3" s="545"/>
      <c r="Z3" s="545"/>
      <c r="AA3" s="545"/>
      <c r="AB3" s="646"/>
      <c r="AC3" s="650" t="s">
        <v>85</v>
      </c>
      <c r="AD3" s="545"/>
      <c r="AE3" s="545"/>
      <c r="AF3" s="545"/>
      <c r="AG3" s="545"/>
      <c r="AH3" s="545"/>
      <c r="AI3" s="545"/>
      <c r="AJ3" s="545"/>
      <c r="AK3" s="545"/>
      <c r="AL3" s="612"/>
      <c r="AM3" s="544" t="s">
        <v>86</v>
      </c>
      <c r="AN3" s="545"/>
      <c r="AO3" s="545"/>
      <c r="AP3" s="545"/>
      <c r="AQ3" s="545"/>
      <c r="AR3" s="545"/>
      <c r="AS3" s="545"/>
      <c r="AT3" s="545"/>
      <c r="AU3" s="545"/>
      <c r="AV3" s="545"/>
      <c r="AW3" s="545"/>
      <c r="AX3" s="612"/>
      <c r="AY3" s="604" t="s">
        <v>1</v>
      </c>
      <c r="AZ3" s="605"/>
      <c r="BA3" s="605"/>
      <c r="BB3" s="605"/>
      <c r="BC3" s="605"/>
      <c r="BD3" s="605"/>
      <c r="BE3" s="605"/>
      <c r="BF3" s="605"/>
      <c r="BG3" s="605"/>
      <c r="BH3" s="605"/>
      <c r="BI3" s="605"/>
      <c r="BJ3" s="605"/>
      <c r="BK3" s="605"/>
      <c r="BL3" s="605"/>
      <c r="BM3" s="654"/>
      <c r="BN3" s="544" t="s">
        <v>87</v>
      </c>
      <c r="BO3" s="545"/>
      <c r="BP3" s="545"/>
      <c r="BQ3" s="545"/>
      <c r="BR3" s="545"/>
      <c r="BS3" s="545"/>
      <c r="BT3" s="545"/>
      <c r="BU3" s="612"/>
      <c r="BV3" s="544" t="s">
        <v>88</v>
      </c>
      <c r="BW3" s="545"/>
      <c r="BX3" s="545"/>
      <c r="BY3" s="545"/>
      <c r="BZ3" s="545"/>
      <c r="CA3" s="545"/>
      <c r="CB3" s="545"/>
      <c r="CC3" s="612"/>
      <c r="CD3" s="604" t="s">
        <v>1</v>
      </c>
      <c r="CE3" s="605"/>
      <c r="CF3" s="605"/>
      <c r="CG3" s="605"/>
      <c r="CH3" s="605"/>
      <c r="CI3" s="605"/>
      <c r="CJ3" s="605"/>
      <c r="CK3" s="605"/>
      <c r="CL3" s="605"/>
      <c r="CM3" s="605"/>
      <c r="CN3" s="605"/>
      <c r="CO3" s="605"/>
      <c r="CP3" s="605"/>
      <c r="CQ3" s="605"/>
      <c r="CR3" s="605"/>
      <c r="CS3" s="654"/>
      <c r="CT3" s="544" t="s">
        <v>89</v>
      </c>
      <c r="CU3" s="545"/>
      <c r="CV3" s="545"/>
      <c r="CW3" s="545"/>
      <c r="CX3" s="545"/>
      <c r="CY3" s="545"/>
      <c r="CZ3" s="545"/>
      <c r="DA3" s="612"/>
      <c r="DB3" s="544" t="s">
        <v>90</v>
      </c>
      <c r="DC3" s="545"/>
      <c r="DD3" s="545"/>
      <c r="DE3" s="545"/>
      <c r="DF3" s="545"/>
      <c r="DG3" s="545"/>
      <c r="DH3" s="545"/>
      <c r="DI3" s="612"/>
      <c r="DJ3" s="185"/>
      <c r="DK3" s="185"/>
      <c r="DL3" s="185"/>
      <c r="DM3" s="185"/>
      <c r="DN3" s="185"/>
      <c r="DO3" s="185"/>
    </row>
    <row r="4" spans="1:119" ht="18.75" customHeight="1" x14ac:dyDescent="0.15">
      <c r="A4" s="186"/>
      <c r="B4" s="620"/>
      <c r="C4" s="621"/>
      <c r="D4" s="621"/>
      <c r="E4" s="622"/>
      <c r="F4" s="622"/>
      <c r="G4" s="622"/>
      <c r="H4" s="622"/>
      <c r="I4" s="622"/>
      <c r="J4" s="622"/>
      <c r="K4" s="622"/>
      <c r="L4" s="622"/>
      <c r="M4" s="622"/>
      <c r="N4" s="622"/>
      <c r="O4" s="622"/>
      <c r="P4" s="622"/>
      <c r="Q4" s="622"/>
      <c r="R4" s="626"/>
      <c r="S4" s="626"/>
      <c r="T4" s="626"/>
      <c r="U4" s="626"/>
      <c r="V4" s="627"/>
      <c r="W4" s="613"/>
      <c r="X4" s="427"/>
      <c r="Y4" s="427"/>
      <c r="Z4" s="427"/>
      <c r="AA4" s="427"/>
      <c r="AB4" s="621"/>
      <c r="AC4" s="626"/>
      <c r="AD4" s="427"/>
      <c r="AE4" s="427"/>
      <c r="AF4" s="427"/>
      <c r="AG4" s="427"/>
      <c r="AH4" s="427"/>
      <c r="AI4" s="427"/>
      <c r="AJ4" s="427"/>
      <c r="AK4" s="427"/>
      <c r="AL4" s="614"/>
      <c r="AM4" s="571"/>
      <c r="AN4" s="481"/>
      <c r="AO4" s="481"/>
      <c r="AP4" s="481"/>
      <c r="AQ4" s="481"/>
      <c r="AR4" s="481"/>
      <c r="AS4" s="481"/>
      <c r="AT4" s="481"/>
      <c r="AU4" s="481"/>
      <c r="AV4" s="481"/>
      <c r="AW4" s="481"/>
      <c r="AX4" s="653"/>
      <c r="AY4" s="457" t="s">
        <v>91</v>
      </c>
      <c r="AZ4" s="458"/>
      <c r="BA4" s="458"/>
      <c r="BB4" s="458"/>
      <c r="BC4" s="458"/>
      <c r="BD4" s="458"/>
      <c r="BE4" s="458"/>
      <c r="BF4" s="458"/>
      <c r="BG4" s="458"/>
      <c r="BH4" s="458"/>
      <c r="BI4" s="458"/>
      <c r="BJ4" s="458"/>
      <c r="BK4" s="458"/>
      <c r="BL4" s="458"/>
      <c r="BM4" s="459"/>
      <c r="BN4" s="460">
        <v>119224658</v>
      </c>
      <c r="BO4" s="461"/>
      <c r="BP4" s="461"/>
      <c r="BQ4" s="461"/>
      <c r="BR4" s="461"/>
      <c r="BS4" s="461"/>
      <c r="BT4" s="461"/>
      <c r="BU4" s="462"/>
      <c r="BV4" s="460">
        <v>123222637</v>
      </c>
      <c r="BW4" s="461"/>
      <c r="BX4" s="461"/>
      <c r="BY4" s="461"/>
      <c r="BZ4" s="461"/>
      <c r="CA4" s="461"/>
      <c r="CB4" s="461"/>
      <c r="CC4" s="462"/>
      <c r="CD4" s="638" t="s">
        <v>92</v>
      </c>
      <c r="CE4" s="639"/>
      <c r="CF4" s="639"/>
      <c r="CG4" s="639"/>
      <c r="CH4" s="639"/>
      <c r="CI4" s="639"/>
      <c r="CJ4" s="639"/>
      <c r="CK4" s="639"/>
      <c r="CL4" s="639"/>
      <c r="CM4" s="639"/>
      <c r="CN4" s="639"/>
      <c r="CO4" s="639"/>
      <c r="CP4" s="639"/>
      <c r="CQ4" s="639"/>
      <c r="CR4" s="639"/>
      <c r="CS4" s="640"/>
      <c r="CT4" s="641">
        <v>1.8</v>
      </c>
      <c r="CU4" s="642"/>
      <c r="CV4" s="642"/>
      <c r="CW4" s="642"/>
      <c r="CX4" s="642"/>
      <c r="CY4" s="642"/>
      <c r="CZ4" s="642"/>
      <c r="DA4" s="643"/>
      <c r="DB4" s="641">
        <v>3.1</v>
      </c>
      <c r="DC4" s="642"/>
      <c r="DD4" s="642"/>
      <c r="DE4" s="642"/>
      <c r="DF4" s="642"/>
      <c r="DG4" s="642"/>
      <c r="DH4" s="642"/>
      <c r="DI4" s="643"/>
      <c r="DJ4" s="185"/>
      <c r="DK4" s="185"/>
      <c r="DL4" s="185"/>
      <c r="DM4" s="185"/>
      <c r="DN4" s="185"/>
      <c r="DO4" s="185"/>
    </row>
    <row r="5" spans="1:119" ht="18.75" customHeight="1" x14ac:dyDescent="0.15">
      <c r="A5" s="186"/>
      <c r="B5" s="648"/>
      <c r="C5" s="482"/>
      <c r="D5" s="482"/>
      <c r="E5" s="649"/>
      <c r="F5" s="649"/>
      <c r="G5" s="649"/>
      <c r="H5" s="649"/>
      <c r="I5" s="649"/>
      <c r="J5" s="649"/>
      <c r="K5" s="649"/>
      <c r="L5" s="649"/>
      <c r="M5" s="649"/>
      <c r="N5" s="649"/>
      <c r="O5" s="649"/>
      <c r="P5" s="649"/>
      <c r="Q5" s="649"/>
      <c r="R5" s="480"/>
      <c r="S5" s="480"/>
      <c r="T5" s="480"/>
      <c r="U5" s="480"/>
      <c r="V5" s="652"/>
      <c r="W5" s="571"/>
      <c r="X5" s="481"/>
      <c r="Y5" s="481"/>
      <c r="Z5" s="481"/>
      <c r="AA5" s="481"/>
      <c r="AB5" s="482"/>
      <c r="AC5" s="480"/>
      <c r="AD5" s="481"/>
      <c r="AE5" s="481"/>
      <c r="AF5" s="481"/>
      <c r="AG5" s="481"/>
      <c r="AH5" s="481"/>
      <c r="AI5" s="481"/>
      <c r="AJ5" s="481"/>
      <c r="AK5" s="481"/>
      <c r="AL5" s="653"/>
      <c r="AM5" s="534" t="s">
        <v>93</v>
      </c>
      <c r="AN5" s="439"/>
      <c r="AO5" s="439"/>
      <c r="AP5" s="439"/>
      <c r="AQ5" s="439"/>
      <c r="AR5" s="439"/>
      <c r="AS5" s="439"/>
      <c r="AT5" s="440"/>
      <c r="AU5" s="522" t="s">
        <v>94</v>
      </c>
      <c r="AV5" s="523"/>
      <c r="AW5" s="523"/>
      <c r="AX5" s="523"/>
      <c r="AY5" s="445" t="s">
        <v>95</v>
      </c>
      <c r="AZ5" s="446"/>
      <c r="BA5" s="446"/>
      <c r="BB5" s="446"/>
      <c r="BC5" s="446"/>
      <c r="BD5" s="446"/>
      <c r="BE5" s="446"/>
      <c r="BF5" s="446"/>
      <c r="BG5" s="446"/>
      <c r="BH5" s="446"/>
      <c r="BI5" s="446"/>
      <c r="BJ5" s="446"/>
      <c r="BK5" s="446"/>
      <c r="BL5" s="446"/>
      <c r="BM5" s="447"/>
      <c r="BN5" s="465">
        <v>117700566</v>
      </c>
      <c r="BO5" s="466"/>
      <c r="BP5" s="466"/>
      <c r="BQ5" s="466"/>
      <c r="BR5" s="466"/>
      <c r="BS5" s="466"/>
      <c r="BT5" s="466"/>
      <c r="BU5" s="467"/>
      <c r="BV5" s="465">
        <v>120936172</v>
      </c>
      <c r="BW5" s="466"/>
      <c r="BX5" s="466"/>
      <c r="BY5" s="466"/>
      <c r="BZ5" s="466"/>
      <c r="CA5" s="466"/>
      <c r="CB5" s="466"/>
      <c r="CC5" s="467"/>
      <c r="CD5" s="474" t="s">
        <v>96</v>
      </c>
      <c r="CE5" s="475"/>
      <c r="CF5" s="475"/>
      <c r="CG5" s="475"/>
      <c r="CH5" s="475"/>
      <c r="CI5" s="475"/>
      <c r="CJ5" s="475"/>
      <c r="CK5" s="475"/>
      <c r="CL5" s="475"/>
      <c r="CM5" s="475"/>
      <c r="CN5" s="475"/>
      <c r="CO5" s="475"/>
      <c r="CP5" s="475"/>
      <c r="CQ5" s="475"/>
      <c r="CR5" s="475"/>
      <c r="CS5" s="476"/>
      <c r="CT5" s="435">
        <v>94.6</v>
      </c>
      <c r="CU5" s="436"/>
      <c r="CV5" s="436"/>
      <c r="CW5" s="436"/>
      <c r="CX5" s="436"/>
      <c r="CY5" s="436"/>
      <c r="CZ5" s="436"/>
      <c r="DA5" s="437"/>
      <c r="DB5" s="435">
        <v>93.5</v>
      </c>
      <c r="DC5" s="436"/>
      <c r="DD5" s="436"/>
      <c r="DE5" s="436"/>
      <c r="DF5" s="436"/>
      <c r="DG5" s="436"/>
      <c r="DH5" s="436"/>
      <c r="DI5" s="437"/>
      <c r="DJ5" s="185"/>
      <c r="DK5" s="185"/>
      <c r="DL5" s="185"/>
      <c r="DM5" s="185"/>
      <c r="DN5" s="185"/>
      <c r="DO5" s="185"/>
    </row>
    <row r="6" spans="1:119" ht="18.75" customHeight="1" x14ac:dyDescent="0.15">
      <c r="A6" s="186"/>
      <c r="B6" s="618" t="s">
        <v>97</v>
      </c>
      <c r="C6" s="479"/>
      <c r="D6" s="479"/>
      <c r="E6" s="619"/>
      <c r="F6" s="619"/>
      <c r="G6" s="619"/>
      <c r="H6" s="619"/>
      <c r="I6" s="619"/>
      <c r="J6" s="619"/>
      <c r="K6" s="619"/>
      <c r="L6" s="619" t="s">
        <v>98</v>
      </c>
      <c r="M6" s="619"/>
      <c r="N6" s="619"/>
      <c r="O6" s="619"/>
      <c r="P6" s="619"/>
      <c r="Q6" s="619"/>
      <c r="R6" s="503"/>
      <c r="S6" s="503"/>
      <c r="T6" s="503"/>
      <c r="U6" s="503"/>
      <c r="V6" s="625"/>
      <c r="W6" s="556" t="s">
        <v>99</v>
      </c>
      <c r="X6" s="478"/>
      <c r="Y6" s="478"/>
      <c r="Z6" s="478"/>
      <c r="AA6" s="478"/>
      <c r="AB6" s="479"/>
      <c r="AC6" s="630" t="s">
        <v>100</v>
      </c>
      <c r="AD6" s="631"/>
      <c r="AE6" s="631"/>
      <c r="AF6" s="631"/>
      <c r="AG6" s="631"/>
      <c r="AH6" s="631"/>
      <c r="AI6" s="631"/>
      <c r="AJ6" s="631"/>
      <c r="AK6" s="631"/>
      <c r="AL6" s="632"/>
      <c r="AM6" s="534" t="s">
        <v>101</v>
      </c>
      <c r="AN6" s="439"/>
      <c r="AO6" s="439"/>
      <c r="AP6" s="439"/>
      <c r="AQ6" s="439"/>
      <c r="AR6" s="439"/>
      <c r="AS6" s="439"/>
      <c r="AT6" s="440"/>
      <c r="AU6" s="522" t="s">
        <v>94</v>
      </c>
      <c r="AV6" s="523"/>
      <c r="AW6" s="523"/>
      <c r="AX6" s="523"/>
      <c r="AY6" s="445" t="s">
        <v>102</v>
      </c>
      <c r="AZ6" s="446"/>
      <c r="BA6" s="446"/>
      <c r="BB6" s="446"/>
      <c r="BC6" s="446"/>
      <c r="BD6" s="446"/>
      <c r="BE6" s="446"/>
      <c r="BF6" s="446"/>
      <c r="BG6" s="446"/>
      <c r="BH6" s="446"/>
      <c r="BI6" s="446"/>
      <c r="BJ6" s="446"/>
      <c r="BK6" s="446"/>
      <c r="BL6" s="446"/>
      <c r="BM6" s="447"/>
      <c r="BN6" s="465">
        <v>1524092</v>
      </c>
      <c r="BO6" s="466"/>
      <c r="BP6" s="466"/>
      <c r="BQ6" s="466"/>
      <c r="BR6" s="466"/>
      <c r="BS6" s="466"/>
      <c r="BT6" s="466"/>
      <c r="BU6" s="467"/>
      <c r="BV6" s="465">
        <v>2286465</v>
      </c>
      <c r="BW6" s="466"/>
      <c r="BX6" s="466"/>
      <c r="BY6" s="466"/>
      <c r="BZ6" s="466"/>
      <c r="CA6" s="466"/>
      <c r="CB6" s="466"/>
      <c r="CC6" s="467"/>
      <c r="CD6" s="474" t="s">
        <v>103</v>
      </c>
      <c r="CE6" s="475"/>
      <c r="CF6" s="475"/>
      <c r="CG6" s="475"/>
      <c r="CH6" s="475"/>
      <c r="CI6" s="475"/>
      <c r="CJ6" s="475"/>
      <c r="CK6" s="475"/>
      <c r="CL6" s="475"/>
      <c r="CM6" s="475"/>
      <c r="CN6" s="475"/>
      <c r="CO6" s="475"/>
      <c r="CP6" s="475"/>
      <c r="CQ6" s="475"/>
      <c r="CR6" s="475"/>
      <c r="CS6" s="476"/>
      <c r="CT6" s="615">
        <v>101.2</v>
      </c>
      <c r="CU6" s="616"/>
      <c r="CV6" s="616"/>
      <c r="CW6" s="616"/>
      <c r="CX6" s="616"/>
      <c r="CY6" s="616"/>
      <c r="CZ6" s="616"/>
      <c r="DA6" s="617"/>
      <c r="DB6" s="615">
        <v>100</v>
      </c>
      <c r="DC6" s="616"/>
      <c r="DD6" s="616"/>
      <c r="DE6" s="616"/>
      <c r="DF6" s="616"/>
      <c r="DG6" s="616"/>
      <c r="DH6" s="616"/>
      <c r="DI6" s="617"/>
      <c r="DJ6" s="185"/>
      <c r="DK6" s="185"/>
      <c r="DL6" s="185"/>
      <c r="DM6" s="185"/>
      <c r="DN6" s="185"/>
      <c r="DO6" s="185"/>
    </row>
    <row r="7" spans="1:119" ht="18.75" customHeight="1" x14ac:dyDescent="0.15">
      <c r="A7" s="186"/>
      <c r="B7" s="620"/>
      <c r="C7" s="621"/>
      <c r="D7" s="621"/>
      <c r="E7" s="622"/>
      <c r="F7" s="622"/>
      <c r="G7" s="622"/>
      <c r="H7" s="622"/>
      <c r="I7" s="622"/>
      <c r="J7" s="622"/>
      <c r="K7" s="622"/>
      <c r="L7" s="622"/>
      <c r="M7" s="622"/>
      <c r="N7" s="622"/>
      <c r="O7" s="622"/>
      <c r="P7" s="622"/>
      <c r="Q7" s="622"/>
      <c r="R7" s="626"/>
      <c r="S7" s="626"/>
      <c r="T7" s="626"/>
      <c r="U7" s="626"/>
      <c r="V7" s="627"/>
      <c r="W7" s="613"/>
      <c r="X7" s="427"/>
      <c r="Y7" s="427"/>
      <c r="Z7" s="427"/>
      <c r="AA7" s="427"/>
      <c r="AB7" s="621"/>
      <c r="AC7" s="633"/>
      <c r="AD7" s="428"/>
      <c r="AE7" s="428"/>
      <c r="AF7" s="428"/>
      <c r="AG7" s="428"/>
      <c r="AH7" s="428"/>
      <c r="AI7" s="428"/>
      <c r="AJ7" s="428"/>
      <c r="AK7" s="428"/>
      <c r="AL7" s="634"/>
      <c r="AM7" s="534" t="s">
        <v>104</v>
      </c>
      <c r="AN7" s="439"/>
      <c r="AO7" s="439"/>
      <c r="AP7" s="439"/>
      <c r="AQ7" s="439"/>
      <c r="AR7" s="439"/>
      <c r="AS7" s="439"/>
      <c r="AT7" s="440"/>
      <c r="AU7" s="522" t="s">
        <v>94</v>
      </c>
      <c r="AV7" s="523"/>
      <c r="AW7" s="523"/>
      <c r="AX7" s="523"/>
      <c r="AY7" s="445" t="s">
        <v>105</v>
      </c>
      <c r="AZ7" s="446"/>
      <c r="BA7" s="446"/>
      <c r="BB7" s="446"/>
      <c r="BC7" s="446"/>
      <c r="BD7" s="446"/>
      <c r="BE7" s="446"/>
      <c r="BF7" s="446"/>
      <c r="BG7" s="446"/>
      <c r="BH7" s="446"/>
      <c r="BI7" s="446"/>
      <c r="BJ7" s="446"/>
      <c r="BK7" s="446"/>
      <c r="BL7" s="446"/>
      <c r="BM7" s="447"/>
      <c r="BN7" s="465">
        <v>299023</v>
      </c>
      <c r="BO7" s="466"/>
      <c r="BP7" s="466"/>
      <c r="BQ7" s="466"/>
      <c r="BR7" s="466"/>
      <c r="BS7" s="466"/>
      <c r="BT7" s="466"/>
      <c r="BU7" s="467"/>
      <c r="BV7" s="465">
        <v>240738</v>
      </c>
      <c r="BW7" s="466"/>
      <c r="BX7" s="466"/>
      <c r="BY7" s="466"/>
      <c r="BZ7" s="466"/>
      <c r="CA7" s="466"/>
      <c r="CB7" s="466"/>
      <c r="CC7" s="467"/>
      <c r="CD7" s="474" t="s">
        <v>106</v>
      </c>
      <c r="CE7" s="475"/>
      <c r="CF7" s="475"/>
      <c r="CG7" s="475"/>
      <c r="CH7" s="475"/>
      <c r="CI7" s="475"/>
      <c r="CJ7" s="475"/>
      <c r="CK7" s="475"/>
      <c r="CL7" s="475"/>
      <c r="CM7" s="475"/>
      <c r="CN7" s="475"/>
      <c r="CO7" s="475"/>
      <c r="CP7" s="475"/>
      <c r="CQ7" s="475"/>
      <c r="CR7" s="475"/>
      <c r="CS7" s="476"/>
      <c r="CT7" s="465">
        <v>66644875</v>
      </c>
      <c r="CU7" s="466"/>
      <c r="CV7" s="466"/>
      <c r="CW7" s="466"/>
      <c r="CX7" s="466"/>
      <c r="CY7" s="466"/>
      <c r="CZ7" s="466"/>
      <c r="DA7" s="467"/>
      <c r="DB7" s="465">
        <v>66903372</v>
      </c>
      <c r="DC7" s="466"/>
      <c r="DD7" s="466"/>
      <c r="DE7" s="466"/>
      <c r="DF7" s="466"/>
      <c r="DG7" s="466"/>
      <c r="DH7" s="466"/>
      <c r="DI7" s="467"/>
      <c r="DJ7" s="185"/>
      <c r="DK7" s="185"/>
      <c r="DL7" s="185"/>
      <c r="DM7" s="185"/>
      <c r="DN7" s="185"/>
      <c r="DO7" s="185"/>
    </row>
    <row r="8" spans="1:119" ht="18.75" customHeight="1" thickBot="1" x14ac:dyDescent="0.2">
      <c r="A8" s="186"/>
      <c r="B8" s="623"/>
      <c r="C8" s="557"/>
      <c r="D8" s="557"/>
      <c r="E8" s="624"/>
      <c r="F8" s="624"/>
      <c r="G8" s="624"/>
      <c r="H8" s="624"/>
      <c r="I8" s="624"/>
      <c r="J8" s="624"/>
      <c r="K8" s="624"/>
      <c r="L8" s="624"/>
      <c r="M8" s="624"/>
      <c r="N8" s="624"/>
      <c r="O8" s="624"/>
      <c r="P8" s="624"/>
      <c r="Q8" s="624"/>
      <c r="R8" s="628"/>
      <c r="S8" s="628"/>
      <c r="T8" s="628"/>
      <c r="U8" s="628"/>
      <c r="V8" s="629"/>
      <c r="W8" s="546"/>
      <c r="X8" s="547"/>
      <c r="Y8" s="547"/>
      <c r="Z8" s="547"/>
      <c r="AA8" s="547"/>
      <c r="AB8" s="557"/>
      <c r="AC8" s="635"/>
      <c r="AD8" s="636"/>
      <c r="AE8" s="636"/>
      <c r="AF8" s="636"/>
      <c r="AG8" s="636"/>
      <c r="AH8" s="636"/>
      <c r="AI8" s="636"/>
      <c r="AJ8" s="636"/>
      <c r="AK8" s="636"/>
      <c r="AL8" s="637"/>
      <c r="AM8" s="534" t="s">
        <v>107</v>
      </c>
      <c r="AN8" s="439"/>
      <c r="AO8" s="439"/>
      <c r="AP8" s="439"/>
      <c r="AQ8" s="439"/>
      <c r="AR8" s="439"/>
      <c r="AS8" s="439"/>
      <c r="AT8" s="440"/>
      <c r="AU8" s="522" t="s">
        <v>94</v>
      </c>
      <c r="AV8" s="523"/>
      <c r="AW8" s="523"/>
      <c r="AX8" s="523"/>
      <c r="AY8" s="445" t="s">
        <v>108</v>
      </c>
      <c r="AZ8" s="446"/>
      <c r="BA8" s="446"/>
      <c r="BB8" s="446"/>
      <c r="BC8" s="446"/>
      <c r="BD8" s="446"/>
      <c r="BE8" s="446"/>
      <c r="BF8" s="446"/>
      <c r="BG8" s="446"/>
      <c r="BH8" s="446"/>
      <c r="BI8" s="446"/>
      <c r="BJ8" s="446"/>
      <c r="BK8" s="446"/>
      <c r="BL8" s="446"/>
      <c r="BM8" s="447"/>
      <c r="BN8" s="465">
        <v>1225069</v>
      </c>
      <c r="BO8" s="466"/>
      <c r="BP8" s="466"/>
      <c r="BQ8" s="466"/>
      <c r="BR8" s="466"/>
      <c r="BS8" s="466"/>
      <c r="BT8" s="466"/>
      <c r="BU8" s="467"/>
      <c r="BV8" s="465">
        <v>2045727</v>
      </c>
      <c r="BW8" s="466"/>
      <c r="BX8" s="466"/>
      <c r="BY8" s="466"/>
      <c r="BZ8" s="466"/>
      <c r="CA8" s="466"/>
      <c r="CB8" s="466"/>
      <c r="CC8" s="467"/>
      <c r="CD8" s="474" t="s">
        <v>109</v>
      </c>
      <c r="CE8" s="475"/>
      <c r="CF8" s="475"/>
      <c r="CG8" s="475"/>
      <c r="CH8" s="475"/>
      <c r="CI8" s="475"/>
      <c r="CJ8" s="475"/>
      <c r="CK8" s="475"/>
      <c r="CL8" s="475"/>
      <c r="CM8" s="475"/>
      <c r="CN8" s="475"/>
      <c r="CO8" s="475"/>
      <c r="CP8" s="475"/>
      <c r="CQ8" s="475"/>
      <c r="CR8" s="475"/>
      <c r="CS8" s="476"/>
      <c r="CT8" s="578">
        <v>0.56000000000000005</v>
      </c>
      <c r="CU8" s="579"/>
      <c r="CV8" s="579"/>
      <c r="CW8" s="579"/>
      <c r="CX8" s="579"/>
      <c r="CY8" s="579"/>
      <c r="CZ8" s="579"/>
      <c r="DA8" s="580"/>
      <c r="DB8" s="578">
        <v>0.56000000000000005</v>
      </c>
      <c r="DC8" s="579"/>
      <c r="DD8" s="579"/>
      <c r="DE8" s="579"/>
      <c r="DF8" s="579"/>
      <c r="DG8" s="579"/>
      <c r="DH8" s="579"/>
      <c r="DI8" s="580"/>
      <c r="DJ8" s="185"/>
      <c r="DK8" s="185"/>
      <c r="DL8" s="185"/>
      <c r="DM8" s="185"/>
      <c r="DN8" s="185"/>
      <c r="DO8" s="185"/>
    </row>
    <row r="9" spans="1:119" ht="18.75" customHeight="1" thickBot="1" x14ac:dyDescent="0.2">
      <c r="A9" s="186"/>
      <c r="B9" s="604" t="s">
        <v>110</v>
      </c>
      <c r="C9" s="605"/>
      <c r="D9" s="605"/>
      <c r="E9" s="605"/>
      <c r="F9" s="605"/>
      <c r="G9" s="605"/>
      <c r="H9" s="605"/>
      <c r="I9" s="605"/>
      <c r="J9" s="605"/>
      <c r="K9" s="528"/>
      <c r="L9" s="606" t="s">
        <v>111</v>
      </c>
      <c r="M9" s="607"/>
      <c r="N9" s="607"/>
      <c r="O9" s="607"/>
      <c r="P9" s="607"/>
      <c r="Q9" s="608"/>
      <c r="R9" s="609">
        <v>287648</v>
      </c>
      <c r="S9" s="610"/>
      <c r="T9" s="610"/>
      <c r="U9" s="610"/>
      <c r="V9" s="611"/>
      <c r="W9" s="544" t="s">
        <v>112</v>
      </c>
      <c r="X9" s="545"/>
      <c r="Y9" s="545"/>
      <c r="Z9" s="545"/>
      <c r="AA9" s="545"/>
      <c r="AB9" s="545"/>
      <c r="AC9" s="545"/>
      <c r="AD9" s="545"/>
      <c r="AE9" s="545"/>
      <c r="AF9" s="545"/>
      <c r="AG9" s="545"/>
      <c r="AH9" s="545"/>
      <c r="AI9" s="545"/>
      <c r="AJ9" s="545"/>
      <c r="AK9" s="545"/>
      <c r="AL9" s="612"/>
      <c r="AM9" s="534" t="s">
        <v>113</v>
      </c>
      <c r="AN9" s="439"/>
      <c r="AO9" s="439"/>
      <c r="AP9" s="439"/>
      <c r="AQ9" s="439"/>
      <c r="AR9" s="439"/>
      <c r="AS9" s="439"/>
      <c r="AT9" s="440"/>
      <c r="AU9" s="522" t="s">
        <v>114</v>
      </c>
      <c r="AV9" s="523"/>
      <c r="AW9" s="523"/>
      <c r="AX9" s="523"/>
      <c r="AY9" s="445" t="s">
        <v>115</v>
      </c>
      <c r="AZ9" s="446"/>
      <c r="BA9" s="446"/>
      <c r="BB9" s="446"/>
      <c r="BC9" s="446"/>
      <c r="BD9" s="446"/>
      <c r="BE9" s="446"/>
      <c r="BF9" s="446"/>
      <c r="BG9" s="446"/>
      <c r="BH9" s="446"/>
      <c r="BI9" s="446"/>
      <c r="BJ9" s="446"/>
      <c r="BK9" s="446"/>
      <c r="BL9" s="446"/>
      <c r="BM9" s="447"/>
      <c r="BN9" s="465">
        <v>-820658</v>
      </c>
      <c r="BO9" s="466"/>
      <c r="BP9" s="466"/>
      <c r="BQ9" s="466"/>
      <c r="BR9" s="466"/>
      <c r="BS9" s="466"/>
      <c r="BT9" s="466"/>
      <c r="BU9" s="467"/>
      <c r="BV9" s="465">
        <v>-205837</v>
      </c>
      <c r="BW9" s="466"/>
      <c r="BX9" s="466"/>
      <c r="BY9" s="466"/>
      <c r="BZ9" s="466"/>
      <c r="CA9" s="466"/>
      <c r="CB9" s="466"/>
      <c r="CC9" s="467"/>
      <c r="CD9" s="474" t="s">
        <v>116</v>
      </c>
      <c r="CE9" s="475"/>
      <c r="CF9" s="475"/>
      <c r="CG9" s="475"/>
      <c r="CH9" s="475"/>
      <c r="CI9" s="475"/>
      <c r="CJ9" s="475"/>
      <c r="CK9" s="475"/>
      <c r="CL9" s="475"/>
      <c r="CM9" s="475"/>
      <c r="CN9" s="475"/>
      <c r="CO9" s="475"/>
      <c r="CP9" s="475"/>
      <c r="CQ9" s="475"/>
      <c r="CR9" s="475"/>
      <c r="CS9" s="476"/>
      <c r="CT9" s="435">
        <v>20.100000000000001</v>
      </c>
      <c r="CU9" s="436"/>
      <c r="CV9" s="436"/>
      <c r="CW9" s="436"/>
      <c r="CX9" s="436"/>
      <c r="CY9" s="436"/>
      <c r="CZ9" s="436"/>
      <c r="DA9" s="437"/>
      <c r="DB9" s="435">
        <v>20.5</v>
      </c>
      <c r="DC9" s="436"/>
      <c r="DD9" s="436"/>
      <c r="DE9" s="436"/>
      <c r="DF9" s="436"/>
      <c r="DG9" s="436"/>
      <c r="DH9" s="436"/>
      <c r="DI9" s="437"/>
      <c r="DJ9" s="185"/>
      <c r="DK9" s="185"/>
      <c r="DL9" s="185"/>
      <c r="DM9" s="185"/>
      <c r="DN9" s="185"/>
      <c r="DO9" s="185"/>
    </row>
    <row r="10" spans="1:119" ht="18.75" customHeight="1" thickBot="1" x14ac:dyDescent="0.2">
      <c r="A10" s="186"/>
      <c r="B10" s="604"/>
      <c r="C10" s="605"/>
      <c r="D10" s="605"/>
      <c r="E10" s="605"/>
      <c r="F10" s="605"/>
      <c r="G10" s="605"/>
      <c r="H10" s="605"/>
      <c r="I10" s="605"/>
      <c r="J10" s="605"/>
      <c r="K10" s="528"/>
      <c r="L10" s="438" t="s">
        <v>117</v>
      </c>
      <c r="M10" s="439"/>
      <c r="N10" s="439"/>
      <c r="O10" s="439"/>
      <c r="P10" s="439"/>
      <c r="Q10" s="440"/>
      <c r="R10" s="441">
        <v>299520</v>
      </c>
      <c r="S10" s="442"/>
      <c r="T10" s="442"/>
      <c r="U10" s="442"/>
      <c r="V10" s="444"/>
      <c r="W10" s="613"/>
      <c r="X10" s="427"/>
      <c r="Y10" s="427"/>
      <c r="Z10" s="427"/>
      <c r="AA10" s="427"/>
      <c r="AB10" s="427"/>
      <c r="AC10" s="427"/>
      <c r="AD10" s="427"/>
      <c r="AE10" s="427"/>
      <c r="AF10" s="427"/>
      <c r="AG10" s="427"/>
      <c r="AH10" s="427"/>
      <c r="AI10" s="427"/>
      <c r="AJ10" s="427"/>
      <c r="AK10" s="427"/>
      <c r="AL10" s="614"/>
      <c r="AM10" s="534" t="s">
        <v>118</v>
      </c>
      <c r="AN10" s="439"/>
      <c r="AO10" s="439"/>
      <c r="AP10" s="439"/>
      <c r="AQ10" s="439"/>
      <c r="AR10" s="439"/>
      <c r="AS10" s="439"/>
      <c r="AT10" s="440"/>
      <c r="AU10" s="522" t="s">
        <v>114</v>
      </c>
      <c r="AV10" s="523"/>
      <c r="AW10" s="523"/>
      <c r="AX10" s="523"/>
      <c r="AY10" s="445" t="s">
        <v>119</v>
      </c>
      <c r="AZ10" s="446"/>
      <c r="BA10" s="446"/>
      <c r="BB10" s="446"/>
      <c r="BC10" s="446"/>
      <c r="BD10" s="446"/>
      <c r="BE10" s="446"/>
      <c r="BF10" s="446"/>
      <c r="BG10" s="446"/>
      <c r="BH10" s="446"/>
      <c r="BI10" s="446"/>
      <c r="BJ10" s="446"/>
      <c r="BK10" s="446"/>
      <c r="BL10" s="446"/>
      <c r="BM10" s="447"/>
      <c r="BN10" s="465">
        <v>938</v>
      </c>
      <c r="BO10" s="466"/>
      <c r="BP10" s="466"/>
      <c r="BQ10" s="466"/>
      <c r="BR10" s="466"/>
      <c r="BS10" s="466"/>
      <c r="BT10" s="466"/>
      <c r="BU10" s="467"/>
      <c r="BV10" s="465">
        <v>1197</v>
      </c>
      <c r="BW10" s="466"/>
      <c r="BX10" s="466"/>
      <c r="BY10" s="466"/>
      <c r="BZ10" s="466"/>
      <c r="CA10" s="466"/>
      <c r="CB10" s="466"/>
      <c r="CC10" s="467"/>
      <c r="CD10" s="190" t="s">
        <v>120</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604"/>
      <c r="C11" s="605"/>
      <c r="D11" s="605"/>
      <c r="E11" s="605"/>
      <c r="F11" s="605"/>
      <c r="G11" s="605"/>
      <c r="H11" s="605"/>
      <c r="I11" s="605"/>
      <c r="J11" s="605"/>
      <c r="K11" s="528"/>
      <c r="L11" s="511" t="s">
        <v>121</v>
      </c>
      <c r="M11" s="512"/>
      <c r="N11" s="512"/>
      <c r="O11" s="512"/>
      <c r="P11" s="512"/>
      <c r="Q11" s="513"/>
      <c r="R11" s="601" t="s">
        <v>122</v>
      </c>
      <c r="S11" s="602"/>
      <c r="T11" s="602"/>
      <c r="U11" s="602"/>
      <c r="V11" s="603"/>
      <c r="W11" s="613"/>
      <c r="X11" s="427"/>
      <c r="Y11" s="427"/>
      <c r="Z11" s="427"/>
      <c r="AA11" s="427"/>
      <c r="AB11" s="427"/>
      <c r="AC11" s="427"/>
      <c r="AD11" s="427"/>
      <c r="AE11" s="427"/>
      <c r="AF11" s="427"/>
      <c r="AG11" s="427"/>
      <c r="AH11" s="427"/>
      <c r="AI11" s="427"/>
      <c r="AJ11" s="427"/>
      <c r="AK11" s="427"/>
      <c r="AL11" s="614"/>
      <c r="AM11" s="534" t="s">
        <v>123</v>
      </c>
      <c r="AN11" s="439"/>
      <c r="AO11" s="439"/>
      <c r="AP11" s="439"/>
      <c r="AQ11" s="439"/>
      <c r="AR11" s="439"/>
      <c r="AS11" s="439"/>
      <c r="AT11" s="440"/>
      <c r="AU11" s="522" t="s">
        <v>124</v>
      </c>
      <c r="AV11" s="523"/>
      <c r="AW11" s="523"/>
      <c r="AX11" s="523"/>
      <c r="AY11" s="445" t="s">
        <v>125</v>
      </c>
      <c r="AZ11" s="446"/>
      <c r="BA11" s="446"/>
      <c r="BB11" s="446"/>
      <c r="BC11" s="446"/>
      <c r="BD11" s="446"/>
      <c r="BE11" s="446"/>
      <c r="BF11" s="446"/>
      <c r="BG11" s="446"/>
      <c r="BH11" s="446"/>
      <c r="BI11" s="446"/>
      <c r="BJ11" s="446"/>
      <c r="BK11" s="446"/>
      <c r="BL11" s="446"/>
      <c r="BM11" s="447"/>
      <c r="BN11" s="465">
        <v>0</v>
      </c>
      <c r="BO11" s="466"/>
      <c r="BP11" s="466"/>
      <c r="BQ11" s="466"/>
      <c r="BR11" s="466"/>
      <c r="BS11" s="466"/>
      <c r="BT11" s="466"/>
      <c r="BU11" s="467"/>
      <c r="BV11" s="465">
        <v>0</v>
      </c>
      <c r="BW11" s="466"/>
      <c r="BX11" s="466"/>
      <c r="BY11" s="466"/>
      <c r="BZ11" s="466"/>
      <c r="CA11" s="466"/>
      <c r="CB11" s="466"/>
      <c r="CC11" s="467"/>
      <c r="CD11" s="474" t="s">
        <v>126</v>
      </c>
      <c r="CE11" s="475"/>
      <c r="CF11" s="475"/>
      <c r="CG11" s="475"/>
      <c r="CH11" s="475"/>
      <c r="CI11" s="475"/>
      <c r="CJ11" s="475"/>
      <c r="CK11" s="475"/>
      <c r="CL11" s="475"/>
      <c r="CM11" s="475"/>
      <c r="CN11" s="475"/>
      <c r="CO11" s="475"/>
      <c r="CP11" s="475"/>
      <c r="CQ11" s="475"/>
      <c r="CR11" s="475"/>
      <c r="CS11" s="476"/>
      <c r="CT11" s="578" t="s">
        <v>127</v>
      </c>
      <c r="CU11" s="579"/>
      <c r="CV11" s="579"/>
      <c r="CW11" s="579"/>
      <c r="CX11" s="579"/>
      <c r="CY11" s="579"/>
      <c r="CZ11" s="579"/>
      <c r="DA11" s="580"/>
      <c r="DB11" s="578" t="s">
        <v>127</v>
      </c>
      <c r="DC11" s="579"/>
      <c r="DD11" s="579"/>
      <c r="DE11" s="579"/>
      <c r="DF11" s="579"/>
      <c r="DG11" s="579"/>
      <c r="DH11" s="579"/>
      <c r="DI11" s="580"/>
      <c r="DJ11" s="185"/>
      <c r="DK11" s="185"/>
      <c r="DL11" s="185"/>
      <c r="DM11" s="185"/>
      <c r="DN11" s="185"/>
      <c r="DO11" s="185"/>
    </row>
    <row r="12" spans="1:119" ht="18.75" customHeight="1" x14ac:dyDescent="0.15">
      <c r="A12" s="186"/>
      <c r="B12" s="581" t="s">
        <v>128</v>
      </c>
      <c r="C12" s="582"/>
      <c r="D12" s="582"/>
      <c r="E12" s="582"/>
      <c r="F12" s="582"/>
      <c r="G12" s="582"/>
      <c r="H12" s="582"/>
      <c r="I12" s="582"/>
      <c r="J12" s="582"/>
      <c r="K12" s="583"/>
      <c r="L12" s="590" t="s">
        <v>129</v>
      </c>
      <c r="M12" s="591"/>
      <c r="N12" s="591"/>
      <c r="O12" s="591"/>
      <c r="P12" s="591"/>
      <c r="Q12" s="592"/>
      <c r="R12" s="593">
        <v>284531</v>
      </c>
      <c r="S12" s="594"/>
      <c r="T12" s="594"/>
      <c r="U12" s="594"/>
      <c r="V12" s="595"/>
      <c r="W12" s="596" t="s">
        <v>1</v>
      </c>
      <c r="X12" s="523"/>
      <c r="Y12" s="523"/>
      <c r="Z12" s="523"/>
      <c r="AA12" s="523"/>
      <c r="AB12" s="597"/>
      <c r="AC12" s="522" t="s">
        <v>130</v>
      </c>
      <c r="AD12" s="523"/>
      <c r="AE12" s="523"/>
      <c r="AF12" s="523"/>
      <c r="AG12" s="597"/>
      <c r="AH12" s="522" t="s">
        <v>131</v>
      </c>
      <c r="AI12" s="523"/>
      <c r="AJ12" s="523"/>
      <c r="AK12" s="523"/>
      <c r="AL12" s="598"/>
      <c r="AM12" s="534" t="s">
        <v>132</v>
      </c>
      <c r="AN12" s="439"/>
      <c r="AO12" s="439"/>
      <c r="AP12" s="439"/>
      <c r="AQ12" s="439"/>
      <c r="AR12" s="439"/>
      <c r="AS12" s="439"/>
      <c r="AT12" s="440"/>
      <c r="AU12" s="522" t="s">
        <v>133</v>
      </c>
      <c r="AV12" s="523"/>
      <c r="AW12" s="523"/>
      <c r="AX12" s="523"/>
      <c r="AY12" s="445" t="s">
        <v>134</v>
      </c>
      <c r="AZ12" s="446"/>
      <c r="BA12" s="446"/>
      <c r="BB12" s="446"/>
      <c r="BC12" s="446"/>
      <c r="BD12" s="446"/>
      <c r="BE12" s="446"/>
      <c r="BF12" s="446"/>
      <c r="BG12" s="446"/>
      <c r="BH12" s="446"/>
      <c r="BI12" s="446"/>
      <c r="BJ12" s="446"/>
      <c r="BK12" s="446"/>
      <c r="BL12" s="446"/>
      <c r="BM12" s="447"/>
      <c r="BN12" s="465">
        <v>1300000</v>
      </c>
      <c r="BO12" s="466"/>
      <c r="BP12" s="466"/>
      <c r="BQ12" s="466"/>
      <c r="BR12" s="466"/>
      <c r="BS12" s="466"/>
      <c r="BT12" s="466"/>
      <c r="BU12" s="467"/>
      <c r="BV12" s="465">
        <v>3200000</v>
      </c>
      <c r="BW12" s="466"/>
      <c r="BX12" s="466"/>
      <c r="BY12" s="466"/>
      <c r="BZ12" s="466"/>
      <c r="CA12" s="466"/>
      <c r="CB12" s="466"/>
      <c r="CC12" s="467"/>
      <c r="CD12" s="474" t="s">
        <v>135</v>
      </c>
      <c r="CE12" s="475"/>
      <c r="CF12" s="475"/>
      <c r="CG12" s="475"/>
      <c r="CH12" s="475"/>
      <c r="CI12" s="475"/>
      <c r="CJ12" s="475"/>
      <c r="CK12" s="475"/>
      <c r="CL12" s="475"/>
      <c r="CM12" s="475"/>
      <c r="CN12" s="475"/>
      <c r="CO12" s="475"/>
      <c r="CP12" s="475"/>
      <c r="CQ12" s="475"/>
      <c r="CR12" s="475"/>
      <c r="CS12" s="476"/>
      <c r="CT12" s="578" t="s">
        <v>136</v>
      </c>
      <c r="CU12" s="579"/>
      <c r="CV12" s="579"/>
      <c r="CW12" s="579"/>
      <c r="CX12" s="579"/>
      <c r="CY12" s="579"/>
      <c r="CZ12" s="579"/>
      <c r="DA12" s="580"/>
      <c r="DB12" s="578" t="s">
        <v>136</v>
      </c>
      <c r="DC12" s="579"/>
      <c r="DD12" s="579"/>
      <c r="DE12" s="579"/>
      <c r="DF12" s="579"/>
      <c r="DG12" s="579"/>
      <c r="DH12" s="579"/>
      <c r="DI12" s="580"/>
      <c r="DJ12" s="185"/>
      <c r="DK12" s="185"/>
      <c r="DL12" s="185"/>
      <c r="DM12" s="185"/>
      <c r="DN12" s="185"/>
      <c r="DO12" s="185"/>
    </row>
    <row r="13" spans="1:119" ht="18.75" customHeight="1" x14ac:dyDescent="0.15">
      <c r="A13" s="186"/>
      <c r="B13" s="584"/>
      <c r="C13" s="585"/>
      <c r="D13" s="585"/>
      <c r="E13" s="585"/>
      <c r="F13" s="585"/>
      <c r="G13" s="585"/>
      <c r="H13" s="585"/>
      <c r="I13" s="585"/>
      <c r="J13" s="585"/>
      <c r="K13" s="586"/>
      <c r="L13" s="196"/>
      <c r="M13" s="565" t="s">
        <v>137</v>
      </c>
      <c r="N13" s="566"/>
      <c r="O13" s="566"/>
      <c r="P13" s="566"/>
      <c r="Q13" s="567"/>
      <c r="R13" s="568">
        <v>283530</v>
      </c>
      <c r="S13" s="569"/>
      <c r="T13" s="569"/>
      <c r="U13" s="569"/>
      <c r="V13" s="570"/>
      <c r="W13" s="556" t="s">
        <v>138</v>
      </c>
      <c r="X13" s="478"/>
      <c r="Y13" s="478"/>
      <c r="Z13" s="478"/>
      <c r="AA13" s="478"/>
      <c r="AB13" s="479"/>
      <c r="AC13" s="441">
        <v>3956</v>
      </c>
      <c r="AD13" s="442"/>
      <c r="AE13" s="442"/>
      <c r="AF13" s="442"/>
      <c r="AG13" s="443"/>
      <c r="AH13" s="441">
        <v>4382</v>
      </c>
      <c r="AI13" s="442"/>
      <c r="AJ13" s="442"/>
      <c r="AK13" s="442"/>
      <c r="AL13" s="444"/>
      <c r="AM13" s="534" t="s">
        <v>139</v>
      </c>
      <c r="AN13" s="439"/>
      <c r="AO13" s="439"/>
      <c r="AP13" s="439"/>
      <c r="AQ13" s="439"/>
      <c r="AR13" s="439"/>
      <c r="AS13" s="439"/>
      <c r="AT13" s="440"/>
      <c r="AU13" s="522" t="s">
        <v>140</v>
      </c>
      <c r="AV13" s="523"/>
      <c r="AW13" s="523"/>
      <c r="AX13" s="523"/>
      <c r="AY13" s="445" t="s">
        <v>141</v>
      </c>
      <c r="AZ13" s="446"/>
      <c r="BA13" s="446"/>
      <c r="BB13" s="446"/>
      <c r="BC13" s="446"/>
      <c r="BD13" s="446"/>
      <c r="BE13" s="446"/>
      <c r="BF13" s="446"/>
      <c r="BG13" s="446"/>
      <c r="BH13" s="446"/>
      <c r="BI13" s="446"/>
      <c r="BJ13" s="446"/>
      <c r="BK13" s="446"/>
      <c r="BL13" s="446"/>
      <c r="BM13" s="447"/>
      <c r="BN13" s="465">
        <v>-2119720</v>
      </c>
      <c r="BO13" s="466"/>
      <c r="BP13" s="466"/>
      <c r="BQ13" s="466"/>
      <c r="BR13" s="466"/>
      <c r="BS13" s="466"/>
      <c r="BT13" s="466"/>
      <c r="BU13" s="467"/>
      <c r="BV13" s="465">
        <v>-3404640</v>
      </c>
      <c r="BW13" s="466"/>
      <c r="BX13" s="466"/>
      <c r="BY13" s="466"/>
      <c r="BZ13" s="466"/>
      <c r="CA13" s="466"/>
      <c r="CB13" s="466"/>
      <c r="CC13" s="467"/>
      <c r="CD13" s="474" t="s">
        <v>142</v>
      </c>
      <c r="CE13" s="475"/>
      <c r="CF13" s="475"/>
      <c r="CG13" s="475"/>
      <c r="CH13" s="475"/>
      <c r="CI13" s="475"/>
      <c r="CJ13" s="475"/>
      <c r="CK13" s="475"/>
      <c r="CL13" s="475"/>
      <c r="CM13" s="475"/>
      <c r="CN13" s="475"/>
      <c r="CO13" s="475"/>
      <c r="CP13" s="475"/>
      <c r="CQ13" s="475"/>
      <c r="CR13" s="475"/>
      <c r="CS13" s="476"/>
      <c r="CT13" s="435">
        <v>15.2</v>
      </c>
      <c r="CU13" s="436"/>
      <c r="CV13" s="436"/>
      <c r="CW13" s="436"/>
      <c r="CX13" s="436"/>
      <c r="CY13" s="436"/>
      <c r="CZ13" s="436"/>
      <c r="DA13" s="437"/>
      <c r="DB13" s="435">
        <v>15.2</v>
      </c>
      <c r="DC13" s="436"/>
      <c r="DD13" s="436"/>
      <c r="DE13" s="436"/>
      <c r="DF13" s="436"/>
      <c r="DG13" s="436"/>
      <c r="DH13" s="436"/>
      <c r="DI13" s="437"/>
      <c r="DJ13" s="185"/>
      <c r="DK13" s="185"/>
      <c r="DL13" s="185"/>
      <c r="DM13" s="185"/>
      <c r="DN13" s="185"/>
      <c r="DO13" s="185"/>
    </row>
    <row r="14" spans="1:119" ht="18.75" customHeight="1" thickBot="1" x14ac:dyDescent="0.2">
      <c r="A14" s="186"/>
      <c r="B14" s="584"/>
      <c r="C14" s="585"/>
      <c r="D14" s="585"/>
      <c r="E14" s="585"/>
      <c r="F14" s="585"/>
      <c r="G14" s="585"/>
      <c r="H14" s="585"/>
      <c r="I14" s="585"/>
      <c r="J14" s="585"/>
      <c r="K14" s="586"/>
      <c r="L14" s="558" t="s">
        <v>143</v>
      </c>
      <c r="M14" s="599"/>
      <c r="N14" s="599"/>
      <c r="O14" s="599"/>
      <c r="P14" s="599"/>
      <c r="Q14" s="600"/>
      <c r="R14" s="568">
        <v>287574</v>
      </c>
      <c r="S14" s="569"/>
      <c r="T14" s="569"/>
      <c r="U14" s="569"/>
      <c r="V14" s="570"/>
      <c r="W14" s="571"/>
      <c r="X14" s="481"/>
      <c r="Y14" s="481"/>
      <c r="Z14" s="481"/>
      <c r="AA14" s="481"/>
      <c r="AB14" s="482"/>
      <c r="AC14" s="561">
        <v>3.1</v>
      </c>
      <c r="AD14" s="562"/>
      <c r="AE14" s="562"/>
      <c r="AF14" s="562"/>
      <c r="AG14" s="563"/>
      <c r="AH14" s="561">
        <v>3.4</v>
      </c>
      <c r="AI14" s="562"/>
      <c r="AJ14" s="562"/>
      <c r="AK14" s="562"/>
      <c r="AL14" s="564"/>
      <c r="AM14" s="534"/>
      <c r="AN14" s="439"/>
      <c r="AO14" s="439"/>
      <c r="AP14" s="439"/>
      <c r="AQ14" s="439"/>
      <c r="AR14" s="439"/>
      <c r="AS14" s="439"/>
      <c r="AT14" s="440"/>
      <c r="AU14" s="522"/>
      <c r="AV14" s="523"/>
      <c r="AW14" s="523"/>
      <c r="AX14" s="523"/>
      <c r="AY14" s="445"/>
      <c r="AZ14" s="446"/>
      <c r="BA14" s="446"/>
      <c r="BB14" s="446"/>
      <c r="BC14" s="446"/>
      <c r="BD14" s="446"/>
      <c r="BE14" s="446"/>
      <c r="BF14" s="446"/>
      <c r="BG14" s="446"/>
      <c r="BH14" s="446"/>
      <c r="BI14" s="446"/>
      <c r="BJ14" s="446"/>
      <c r="BK14" s="446"/>
      <c r="BL14" s="446"/>
      <c r="BM14" s="447"/>
      <c r="BN14" s="465"/>
      <c r="BO14" s="466"/>
      <c r="BP14" s="466"/>
      <c r="BQ14" s="466"/>
      <c r="BR14" s="466"/>
      <c r="BS14" s="466"/>
      <c r="BT14" s="466"/>
      <c r="BU14" s="467"/>
      <c r="BV14" s="465"/>
      <c r="BW14" s="466"/>
      <c r="BX14" s="466"/>
      <c r="BY14" s="466"/>
      <c r="BZ14" s="466"/>
      <c r="CA14" s="466"/>
      <c r="CB14" s="466"/>
      <c r="CC14" s="467"/>
      <c r="CD14" s="471" t="s">
        <v>144</v>
      </c>
      <c r="CE14" s="472"/>
      <c r="CF14" s="472"/>
      <c r="CG14" s="472"/>
      <c r="CH14" s="472"/>
      <c r="CI14" s="472"/>
      <c r="CJ14" s="472"/>
      <c r="CK14" s="472"/>
      <c r="CL14" s="472"/>
      <c r="CM14" s="472"/>
      <c r="CN14" s="472"/>
      <c r="CO14" s="472"/>
      <c r="CP14" s="472"/>
      <c r="CQ14" s="472"/>
      <c r="CR14" s="472"/>
      <c r="CS14" s="473"/>
      <c r="CT14" s="572">
        <v>97.5</v>
      </c>
      <c r="CU14" s="573"/>
      <c r="CV14" s="573"/>
      <c r="CW14" s="573"/>
      <c r="CX14" s="573"/>
      <c r="CY14" s="573"/>
      <c r="CZ14" s="573"/>
      <c r="DA14" s="574"/>
      <c r="DB14" s="572">
        <v>104.3</v>
      </c>
      <c r="DC14" s="573"/>
      <c r="DD14" s="573"/>
      <c r="DE14" s="573"/>
      <c r="DF14" s="573"/>
      <c r="DG14" s="573"/>
      <c r="DH14" s="573"/>
      <c r="DI14" s="574"/>
      <c r="DJ14" s="185"/>
      <c r="DK14" s="185"/>
      <c r="DL14" s="185"/>
      <c r="DM14" s="185"/>
      <c r="DN14" s="185"/>
      <c r="DO14" s="185"/>
    </row>
    <row r="15" spans="1:119" ht="18.75" customHeight="1" x14ac:dyDescent="0.15">
      <c r="A15" s="186"/>
      <c r="B15" s="584"/>
      <c r="C15" s="585"/>
      <c r="D15" s="585"/>
      <c r="E15" s="585"/>
      <c r="F15" s="585"/>
      <c r="G15" s="585"/>
      <c r="H15" s="585"/>
      <c r="I15" s="585"/>
      <c r="J15" s="585"/>
      <c r="K15" s="586"/>
      <c r="L15" s="196"/>
      <c r="M15" s="565" t="s">
        <v>137</v>
      </c>
      <c r="N15" s="566"/>
      <c r="O15" s="566"/>
      <c r="P15" s="566"/>
      <c r="Q15" s="567"/>
      <c r="R15" s="568">
        <v>286624</v>
      </c>
      <c r="S15" s="569"/>
      <c r="T15" s="569"/>
      <c r="U15" s="569"/>
      <c r="V15" s="570"/>
      <c r="W15" s="556" t="s">
        <v>145</v>
      </c>
      <c r="X15" s="478"/>
      <c r="Y15" s="478"/>
      <c r="Z15" s="478"/>
      <c r="AA15" s="478"/>
      <c r="AB15" s="479"/>
      <c r="AC15" s="441">
        <v>19050</v>
      </c>
      <c r="AD15" s="442"/>
      <c r="AE15" s="442"/>
      <c r="AF15" s="442"/>
      <c r="AG15" s="443"/>
      <c r="AH15" s="441">
        <v>19341</v>
      </c>
      <c r="AI15" s="442"/>
      <c r="AJ15" s="442"/>
      <c r="AK15" s="442"/>
      <c r="AL15" s="444"/>
      <c r="AM15" s="534"/>
      <c r="AN15" s="439"/>
      <c r="AO15" s="439"/>
      <c r="AP15" s="439"/>
      <c r="AQ15" s="439"/>
      <c r="AR15" s="439"/>
      <c r="AS15" s="439"/>
      <c r="AT15" s="440"/>
      <c r="AU15" s="522"/>
      <c r="AV15" s="523"/>
      <c r="AW15" s="523"/>
      <c r="AX15" s="523"/>
      <c r="AY15" s="457" t="s">
        <v>146</v>
      </c>
      <c r="AZ15" s="458"/>
      <c r="BA15" s="458"/>
      <c r="BB15" s="458"/>
      <c r="BC15" s="458"/>
      <c r="BD15" s="458"/>
      <c r="BE15" s="458"/>
      <c r="BF15" s="458"/>
      <c r="BG15" s="458"/>
      <c r="BH15" s="458"/>
      <c r="BI15" s="458"/>
      <c r="BJ15" s="458"/>
      <c r="BK15" s="458"/>
      <c r="BL15" s="458"/>
      <c r="BM15" s="459"/>
      <c r="BN15" s="460">
        <v>30703325</v>
      </c>
      <c r="BO15" s="461"/>
      <c r="BP15" s="461"/>
      <c r="BQ15" s="461"/>
      <c r="BR15" s="461"/>
      <c r="BS15" s="461"/>
      <c r="BT15" s="461"/>
      <c r="BU15" s="462"/>
      <c r="BV15" s="460">
        <v>30011143</v>
      </c>
      <c r="BW15" s="461"/>
      <c r="BX15" s="461"/>
      <c r="BY15" s="461"/>
      <c r="BZ15" s="461"/>
      <c r="CA15" s="461"/>
      <c r="CB15" s="461"/>
      <c r="CC15" s="462"/>
      <c r="CD15" s="575" t="s">
        <v>147</v>
      </c>
      <c r="CE15" s="576"/>
      <c r="CF15" s="576"/>
      <c r="CG15" s="576"/>
      <c r="CH15" s="576"/>
      <c r="CI15" s="576"/>
      <c r="CJ15" s="576"/>
      <c r="CK15" s="576"/>
      <c r="CL15" s="576"/>
      <c r="CM15" s="576"/>
      <c r="CN15" s="576"/>
      <c r="CO15" s="576"/>
      <c r="CP15" s="576"/>
      <c r="CQ15" s="576"/>
      <c r="CR15" s="576"/>
      <c r="CS15" s="577"/>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84"/>
      <c r="C16" s="585"/>
      <c r="D16" s="585"/>
      <c r="E16" s="585"/>
      <c r="F16" s="585"/>
      <c r="G16" s="585"/>
      <c r="H16" s="585"/>
      <c r="I16" s="585"/>
      <c r="J16" s="585"/>
      <c r="K16" s="586"/>
      <c r="L16" s="558" t="s">
        <v>148</v>
      </c>
      <c r="M16" s="559"/>
      <c r="N16" s="559"/>
      <c r="O16" s="559"/>
      <c r="P16" s="559"/>
      <c r="Q16" s="560"/>
      <c r="R16" s="553" t="s">
        <v>149</v>
      </c>
      <c r="S16" s="554"/>
      <c r="T16" s="554"/>
      <c r="U16" s="554"/>
      <c r="V16" s="555"/>
      <c r="W16" s="571"/>
      <c r="X16" s="481"/>
      <c r="Y16" s="481"/>
      <c r="Z16" s="481"/>
      <c r="AA16" s="481"/>
      <c r="AB16" s="482"/>
      <c r="AC16" s="561">
        <v>15.1</v>
      </c>
      <c r="AD16" s="562"/>
      <c r="AE16" s="562"/>
      <c r="AF16" s="562"/>
      <c r="AG16" s="563"/>
      <c r="AH16" s="561">
        <v>15.2</v>
      </c>
      <c r="AI16" s="562"/>
      <c r="AJ16" s="562"/>
      <c r="AK16" s="562"/>
      <c r="AL16" s="564"/>
      <c r="AM16" s="534"/>
      <c r="AN16" s="439"/>
      <c r="AO16" s="439"/>
      <c r="AP16" s="439"/>
      <c r="AQ16" s="439"/>
      <c r="AR16" s="439"/>
      <c r="AS16" s="439"/>
      <c r="AT16" s="440"/>
      <c r="AU16" s="522"/>
      <c r="AV16" s="523"/>
      <c r="AW16" s="523"/>
      <c r="AX16" s="523"/>
      <c r="AY16" s="445" t="s">
        <v>150</v>
      </c>
      <c r="AZ16" s="446"/>
      <c r="BA16" s="446"/>
      <c r="BB16" s="446"/>
      <c r="BC16" s="446"/>
      <c r="BD16" s="446"/>
      <c r="BE16" s="446"/>
      <c r="BF16" s="446"/>
      <c r="BG16" s="446"/>
      <c r="BH16" s="446"/>
      <c r="BI16" s="446"/>
      <c r="BJ16" s="446"/>
      <c r="BK16" s="446"/>
      <c r="BL16" s="446"/>
      <c r="BM16" s="447"/>
      <c r="BN16" s="465">
        <v>53540747</v>
      </c>
      <c r="BO16" s="466"/>
      <c r="BP16" s="466"/>
      <c r="BQ16" s="466"/>
      <c r="BR16" s="466"/>
      <c r="BS16" s="466"/>
      <c r="BT16" s="466"/>
      <c r="BU16" s="467"/>
      <c r="BV16" s="465">
        <v>53991392</v>
      </c>
      <c r="BW16" s="466"/>
      <c r="BX16" s="466"/>
      <c r="BY16" s="466"/>
      <c r="BZ16" s="466"/>
      <c r="CA16" s="466"/>
      <c r="CB16" s="466"/>
      <c r="CC16" s="467"/>
      <c r="CD16" s="200"/>
      <c r="CE16" s="463" t="s">
        <v>151</v>
      </c>
      <c r="CF16" s="463"/>
      <c r="CG16" s="463"/>
      <c r="CH16" s="463"/>
      <c r="CI16" s="463"/>
      <c r="CJ16" s="463"/>
      <c r="CK16" s="463"/>
      <c r="CL16" s="463"/>
      <c r="CM16" s="463"/>
      <c r="CN16" s="463"/>
      <c r="CO16" s="463"/>
      <c r="CP16" s="463"/>
      <c r="CQ16" s="463"/>
      <c r="CR16" s="463"/>
      <c r="CS16" s="464"/>
      <c r="CT16" s="435">
        <v>19.100000000000001</v>
      </c>
      <c r="CU16" s="436"/>
      <c r="CV16" s="436"/>
      <c r="CW16" s="436"/>
      <c r="CX16" s="436"/>
      <c r="CY16" s="436"/>
      <c r="CZ16" s="436"/>
      <c r="DA16" s="437"/>
      <c r="DB16" s="435">
        <v>15.6</v>
      </c>
      <c r="DC16" s="436"/>
      <c r="DD16" s="436"/>
      <c r="DE16" s="436"/>
      <c r="DF16" s="436"/>
      <c r="DG16" s="436"/>
      <c r="DH16" s="436"/>
      <c r="DI16" s="437"/>
      <c r="DJ16" s="185"/>
      <c r="DK16" s="185"/>
      <c r="DL16" s="185"/>
      <c r="DM16" s="185"/>
      <c r="DN16" s="185"/>
      <c r="DO16" s="185"/>
    </row>
    <row r="17" spans="1:119" ht="18.75" customHeight="1" thickBot="1" x14ac:dyDescent="0.2">
      <c r="A17" s="186"/>
      <c r="B17" s="587"/>
      <c r="C17" s="588"/>
      <c r="D17" s="588"/>
      <c r="E17" s="588"/>
      <c r="F17" s="588"/>
      <c r="G17" s="588"/>
      <c r="H17" s="588"/>
      <c r="I17" s="588"/>
      <c r="J17" s="588"/>
      <c r="K17" s="589"/>
      <c r="L17" s="201"/>
      <c r="M17" s="550" t="s">
        <v>152</v>
      </c>
      <c r="N17" s="551"/>
      <c r="O17" s="551"/>
      <c r="P17" s="551"/>
      <c r="Q17" s="552"/>
      <c r="R17" s="553" t="s">
        <v>149</v>
      </c>
      <c r="S17" s="554"/>
      <c r="T17" s="554"/>
      <c r="U17" s="554"/>
      <c r="V17" s="555"/>
      <c r="W17" s="556" t="s">
        <v>153</v>
      </c>
      <c r="X17" s="478"/>
      <c r="Y17" s="478"/>
      <c r="Z17" s="478"/>
      <c r="AA17" s="478"/>
      <c r="AB17" s="479"/>
      <c r="AC17" s="441">
        <v>102763</v>
      </c>
      <c r="AD17" s="442"/>
      <c r="AE17" s="442"/>
      <c r="AF17" s="442"/>
      <c r="AG17" s="443"/>
      <c r="AH17" s="441">
        <v>103571</v>
      </c>
      <c r="AI17" s="442"/>
      <c r="AJ17" s="442"/>
      <c r="AK17" s="442"/>
      <c r="AL17" s="444"/>
      <c r="AM17" s="534"/>
      <c r="AN17" s="439"/>
      <c r="AO17" s="439"/>
      <c r="AP17" s="439"/>
      <c r="AQ17" s="439"/>
      <c r="AR17" s="439"/>
      <c r="AS17" s="439"/>
      <c r="AT17" s="440"/>
      <c r="AU17" s="522"/>
      <c r="AV17" s="523"/>
      <c r="AW17" s="523"/>
      <c r="AX17" s="523"/>
      <c r="AY17" s="445" t="s">
        <v>154</v>
      </c>
      <c r="AZ17" s="446"/>
      <c r="BA17" s="446"/>
      <c r="BB17" s="446"/>
      <c r="BC17" s="446"/>
      <c r="BD17" s="446"/>
      <c r="BE17" s="446"/>
      <c r="BF17" s="446"/>
      <c r="BG17" s="446"/>
      <c r="BH17" s="446"/>
      <c r="BI17" s="446"/>
      <c r="BJ17" s="446"/>
      <c r="BK17" s="446"/>
      <c r="BL17" s="446"/>
      <c r="BM17" s="447"/>
      <c r="BN17" s="465">
        <v>39166273</v>
      </c>
      <c r="BO17" s="466"/>
      <c r="BP17" s="466"/>
      <c r="BQ17" s="466"/>
      <c r="BR17" s="466"/>
      <c r="BS17" s="466"/>
      <c r="BT17" s="466"/>
      <c r="BU17" s="467"/>
      <c r="BV17" s="465">
        <v>38266098</v>
      </c>
      <c r="BW17" s="466"/>
      <c r="BX17" s="466"/>
      <c r="BY17" s="466"/>
      <c r="BZ17" s="466"/>
      <c r="CA17" s="466"/>
      <c r="CB17" s="466"/>
      <c r="CC17" s="467"/>
      <c r="CD17" s="200"/>
      <c r="CE17" s="463"/>
      <c r="CF17" s="463"/>
      <c r="CG17" s="463"/>
      <c r="CH17" s="463"/>
      <c r="CI17" s="463"/>
      <c r="CJ17" s="463"/>
      <c r="CK17" s="463"/>
      <c r="CL17" s="463"/>
      <c r="CM17" s="463"/>
      <c r="CN17" s="463"/>
      <c r="CO17" s="463"/>
      <c r="CP17" s="463"/>
      <c r="CQ17" s="463"/>
      <c r="CR17" s="463"/>
      <c r="CS17" s="464"/>
      <c r="CT17" s="435"/>
      <c r="CU17" s="436"/>
      <c r="CV17" s="436"/>
      <c r="CW17" s="436"/>
      <c r="CX17" s="436"/>
      <c r="CY17" s="436"/>
      <c r="CZ17" s="436"/>
      <c r="DA17" s="437"/>
      <c r="DB17" s="435"/>
      <c r="DC17" s="436"/>
      <c r="DD17" s="436"/>
      <c r="DE17" s="436"/>
      <c r="DF17" s="436"/>
      <c r="DG17" s="436"/>
      <c r="DH17" s="436"/>
      <c r="DI17" s="437"/>
      <c r="DJ17" s="185"/>
      <c r="DK17" s="185"/>
      <c r="DL17" s="185"/>
      <c r="DM17" s="185"/>
      <c r="DN17" s="185"/>
      <c r="DO17" s="185"/>
    </row>
    <row r="18" spans="1:119" ht="18.75" customHeight="1" thickBot="1" x14ac:dyDescent="0.2">
      <c r="A18" s="186"/>
      <c r="B18" s="527" t="s">
        <v>155</v>
      </c>
      <c r="C18" s="528"/>
      <c r="D18" s="528"/>
      <c r="E18" s="529"/>
      <c r="F18" s="529"/>
      <c r="G18" s="529"/>
      <c r="H18" s="529"/>
      <c r="I18" s="529"/>
      <c r="J18" s="529"/>
      <c r="K18" s="529"/>
      <c r="L18" s="530">
        <v>824.61</v>
      </c>
      <c r="M18" s="530"/>
      <c r="N18" s="530"/>
      <c r="O18" s="530"/>
      <c r="P18" s="530"/>
      <c r="Q18" s="530"/>
      <c r="R18" s="531"/>
      <c r="S18" s="531"/>
      <c r="T18" s="531"/>
      <c r="U18" s="531"/>
      <c r="V18" s="532"/>
      <c r="W18" s="546"/>
      <c r="X18" s="547"/>
      <c r="Y18" s="547"/>
      <c r="Z18" s="547"/>
      <c r="AA18" s="547"/>
      <c r="AB18" s="557"/>
      <c r="AC18" s="429">
        <v>81.7</v>
      </c>
      <c r="AD18" s="430"/>
      <c r="AE18" s="430"/>
      <c r="AF18" s="430"/>
      <c r="AG18" s="533"/>
      <c r="AH18" s="429">
        <v>81.400000000000006</v>
      </c>
      <c r="AI18" s="430"/>
      <c r="AJ18" s="430"/>
      <c r="AK18" s="430"/>
      <c r="AL18" s="431"/>
      <c r="AM18" s="534"/>
      <c r="AN18" s="439"/>
      <c r="AO18" s="439"/>
      <c r="AP18" s="439"/>
      <c r="AQ18" s="439"/>
      <c r="AR18" s="439"/>
      <c r="AS18" s="439"/>
      <c r="AT18" s="440"/>
      <c r="AU18" s="522"/>
      <c r="AV18" s="523"/>
      <c r="AW18" s="523"/>
      <c r="AX18" s="523"/>
      <c r="AY18" s="445" t="s">
        <v>156</v>
      </c>
      <c r="AZ18" s="446"/>
      <c r="BA18" s="446"/>
      <c r="BB18" s="446"/>
      <c r="BC18" s="446"/>
      <c r="BD18" s="446"/>
      <c r="BE18" s="446"/>
      <c r="BF18" s="446"/>
      <c r="BG18" s="446"/>
      <c r="BH18" s="446"/>
      <c r="BI18" s="446"/>
      <c r="BJ18" s="446"/>
      <c r="BK18" s="446"/>
      <c r="BL18" s="446"/>
      <c r="BM18" s="447"/>
      <c r="BN18" s="465">
        <v>65281194</v>
      </c>
      <c r="BO18" s="466"/>
      <c r="BP18" s="466"/>
      <c r="BQ18" s="466"/>
      <c r="BR18" s="466"/>
      <c r="BS18" s="466"/>
      <c r="BT18" s="466"/>
      <c r="BU18" s="467"/>
      <c r="BV18" s="465">
        <v>65346311</v>
      </c>
      <c r="BW18" s="466"/>
      <c r="BX18" s="466"/>
      <c r="BY18" s="466"/>
      <c r="BZ18" s="466"/>
      <c r="CA18" s="466"/>
      <c r="CB18" s="466"/>
      <c r="CC18" s="467"/>
      <c r="CD18" s="200"/>
      <c r="CE18" s="463" t="s">
        <v>157</v>
      </c>
      <c r="CF18" s="463"/>
      <c r="CG18" s="463"/>
      <c r="CH18" s="463"/>
      <c r="CI18" s="463"/>
      <c r="CJ18" s="463"/>
      <c r="CK18" s="463"/>
      <c r="CL18" s="463"/>
      <c r="CM18" s="463"/>
      <c r="CN18" s="463"/>
      <c r="CO18" s="463"/>
      <c r="CP18" s="463"/>
      <c r="CQ18" s="463"/>
      <c r="CR18" s="463"/>
      <c r="CS18" s="464"/>
      <c r="CT18" s="435">
        <v>2.6</v>
      </c>
      <c r="CU18" s="436"/>
      <c r="CV18" s="436"/>
      <c r="CW18" s="436"/>
      <c r="CX18" s="436"/>
      <c r="CY18" s="436"/>
      <c r="CZ18" s="436"/>
      <c r="DA18" s="437"/>
      <c r="DB18" s="435" t="s">
        <v>136</v>
      </c>
      <c r="DC18" s="436"/>
      <c r="DD18" s="436"/>
      <c r="DE18" s="436"/>
      <c r="DF18" s="436"/>
      <c r="DG18" s="436"/>
      <c r="DH18" s="436"/>
      <c r="DI18" s="437"/>
      <c r="DJ18" s="185"/>
      <c r="DK18" s="185"/>
      <c r="DL18" s="185"/>
      <c r="DM18" s="185"/>
      <c r="DN18" s="185"/>
      <c r="DO18" s="185"/>
    </row>
    <row r="19" spans="1:119" ht="18.75" customHeight="1" thickBot="1" x14ac:dyDescent="0.2">
      <c r="A19" s="186"/>
      <c r="B19" s="527" t="s">
        <v>158</v>
      </c>
      <c r="C19" s="528"/>
      <c r="D19" s="528"/>
      <c r="E19" s="529"/>
      <c r="F19" s="529"/>
      <c r="G19" s="529"/>
      <c r="H19" s="529"/>
      <c r="I19" s="529"/>
      <c r="J19" s="529"/>
      <c r="K19" s="529"/>
      <c r="L19" s="535">
        <v>349</v>
      </c>
      <c r="M19" s="535"/>
      <c r="N19" s="535"/>
      <c r="O19" s="535"/>
      <c r="P19" s="535"/>
      <c r="Q19" s="535"/>
      <c r="R19" s="536"/>
      <c r="S19" s="536"/>
      <c r="T19" s="536"/>
      <c r="U19" s="536"/>
      <c r="V19" s="537"/>
      <c r="W19" s="544"/>
      <c r="X19" s="545"/>
      <c r="Y19" s="545"/>
      <c r="Z19" s="545"/>
      <c r="AA19" s="545"/>
      <c r="AB19" s="545"/>
      <c r="AC19" s="548"/>
      <c r="AD19" s="548"/>
      <c r="AE19" s="548"/>
      <c r="AF19" s="548"/>
      <c r="AG19" s="548"/>
      <c r="AH19" s="548"/>
      <c r="AI19" s="548"/>
      <c r="AJ19" s="548"/>
      <c r="AK19" s="548"/>
      <c r="AL19" s="549"/>
      <c r="AM19" s="534"/>
      <c r="AN19" s="439"/>
      <c r="AO19" s="439"/>
      <c r="AP19" s="439"/>
      <c r="AQ19" s="439"/>
      <c r="AR19" s="439"/>
      <c r="AS19" s="439"/>
      <c r="AT19" s="440"/>
      <c r="AU19" s="522"/>
      <c r="AV19" s="523"/>
      <c r="AW19" s="523"/>
      <c r="AX19" s="523"/>
      <c r="AY19" s="445" t="s">
        <v>159</v>
      </c>
      <c r="AZ19" s="446"/>
      <c r="BA19" s="446"/>
      <c r="BB19" s="446"/>
      <c r="BC19" s="446"/>
      <c r="BD19" s="446"/>
      <c r="BE19" s="446"/>
      <c r="BF19" s="446"/>
      <c r="BG19" s="446"/>
      <c r="BH19" s="446"/>
      <c r="BI19" s="446"/>
      <c r="BJ19" s="446"/>
      <c r="BK19" s="446"/>
      <c r="BL19" s="446"/>
      <c r="BM19" s="447"/>
      <c r="BN19" s="465">
        <v>76464255</v>
      </c>
      <c r="BO19" s="466"/>
      <c r="BP19" s="466"/>
      <c r="BQ19" s="466"/>
      <c r="BR19" s="466"/>
      <c r="BS19" s="466"/>
      <c r="BT19" s="466"/>
      <c r="BU19" s="467"/>
      <c r="BV19" s="465">
        <v>77750626</v>
      </c>
      <c r="BW19" s="466"/>
      <c r="BX19" s="466"/>
      <c r="BY19" s="466"/>
      <c r="BZ19" s="466"/>
      <c r="CA19" s="466"/>
      <c r="CB19" s="466"/>
      <c r="CC19" s="467"/>
      <c r="CD19" s="200"/>
      <c r="CE19" s="463"/>
      <c r="CF19" s="463"/>
      <c r="CG19" s="463"/>
      <c r="CH19" s="463"/>
      <c r="CI19" s="463"/>
      <c r="CJ19" s="463"/>
      <c r="CK19" s="463"/>
      <c r="CL19" s="463"/>
      <c r="CM19" s="463"/>
      <c r="CN19" s="463"/>
      <c r="CO19" s="463"/>
      <c r="CP19" s="463"/>
      <c r="CQ19" s="463"/>
      <c r="CR19" s="463"/>
      <c r="CS19" s="464"/>
      <c r="CT19" s="435"/>
      <c r="CU19" s="436"/>
      <c r="CV19" s="436"/>
      <c r="CW19" s="436"/>
      <c r="CX19" s="436"/>
      <c r="CY19" s="436"/>
      <c r="CZ19" s="436"/>
      <c r="DA19" s="437"/>
      <c r="DB19" s="435"/>
      <c r="DC19" s="436"/>
      <c r="DD19" s="436"/>
      <c r="DE19" s="436"/>
      <c r="DF19" s="436"/>
      <c r="DG19" s="436"/>
      <c r="DH19" s="436"/>
      <c r="DI19" s="437"/>
      <c r="DJ19" s="185"/>
      <c r="DK19" s="185"/>
      <c r="DL19" s="185"/>
      <c r="DM19" s="185"/>
      <c r="DN19" s="185"/>
      <c r="DO19" s="185"/>
    </row>
    <row r="20" spans="1:119" ht="18.75" customHeight="1" thickBot="1" x14ac:dyDescent="0.2">
      <c r="A20" s="186"/>
      <c r="B20" s="527" t="s">
        <v>160</v>
      </c>
      <c r="C20" s="528"/>
      <c r="D20" s="528"/>
      <c r="E20" s="529"/>
      <c r="F20" s="529"/>
      <c r="G20" s="529"/>
      <c r="H20" s="529"/>
      <c r="I20" s="529"/>
      <c r="J20" s="529"/>
      <c r="K20" s="529"/>
      <c r="L20" s="535">
        <v>118234</v>
      </c>
      <c r="M20" s="535"/>
      <c r="N20" s="535"/>
      <c r="O20" s="535"/>
      <c r="P20" s="535"/>
      <c r="Q20" s="535"/>
      <c r="R20" s="536"/>
      <c r="S20" s="536"/>
      <c r="T20" s="536"/>
      <c r="U20" s="536"/>
      <c r="V20" s="537"/>
      <c r="W20" s="546"/>
      <c r="X20" s="547"/>
      <c r="Y20" s="547"/>
      <c r="Z20" s="547"/>
      <c r="AA20" s="547"/>
      <c r="AB20" s="547"/>
      <c r="AC20" s="538"/>
      <c r="AD20" s="538"/>
      <c r="AE20" s="538"/>
      <c r="AF20" s="538"/>
      <c r="AG20" s="538"/>
      <c r="AH20" s="538"/>
      <c r="AI20" s="538"/>
      <c r="AJ20" s="538"/>
      <c r="AK20" s="538"/>
      <c r="AL20" s="539"/>
      <c r="AM20" s="540"/>
      <c r="AN20" s="512"/>
      <c r="AO20" s="512"/>
      <c r="AP20" s="512"/>
      <c r="AQ20" s="512"/>
      <c r="AR20" s="512"/>
      <c r="AS20" s="512"/>
      <c r="AT20" s="513"/>
      <c r="AU20" s="541"/>
      <c r="AV20" s="542"/>
      <c r="AW20" s="542"/>
      <c r="AX20" s="543"/>
      <c r="AY20" s="445"/>
      <c r="AZ20" s="446"/>
      <c r="BA20" s="446"/>
      <c r="BB20" s="446"/>
      <c r="BC20" s="446"/>
      <c r="BD20" s="446"/>
      <c r="BE20" s="446"/>
      <c r="BF20" s="446"/>
      <c r="BG20" s="446"/>
      <c r="BH20" s="446"/>
      <c r="BI20" s="446"/>
      <c r="BJ20" s="446"/>
      <c r="BK20" s="446"/>
      <c r="BL20" s="446"/>
      <c r="BM20" s="447"/>
      <c r="BN20" s="465"/>
      <c r="BO20" s="466"/>
      <c r="BP20" s="466"/>
      <c r="BQ20" s="466"/>
      <c r="BR20" s="466"/>
      <c r="BS20" s="466"/>
      <c r="BT20" s="466"/>
      <c r="BU20" s="467"/>
      <c r="BV20" s="465"/>
      <c r="BW20" s="466"/>
      <c r="BX20" s="466"/>
      <c r="BY20" s="466"/>
      <c r="BZ20" s="466"/>
      <c r="CA20" s="466"/>
      <c r="CB20" s="466"/>
      <c r="CC20" s="467"/>
      <c r="CD20" s="200"/>
      <c r="CE20" s="463"/>
      <c r="CF20" s="463"/>
      <c r="CG20" s="463"/>
      <c r="CH20" s="463"/>
      <c r="CI20" s="463"/>
      <c r="CJ20" s="463"/>
      <c r="CK20" s="463"/>
      <c r="CL20" s="463"/>
      <c r="CM20" s="463"/>
      <c r="CN20" s="463"/>
      <c r="CO20" s="463"/>
      <c r="CP20" s="463"/>
      <c r="CQ20" s="463"/>
      <c r="CR20" s="463"/>
      <c r="CS20" s="464"/>
      <c r="CT20" s="435"/>
      <c r="CU20" s="436"/>
      <c r="CV20" s="436"/>
      <c r="CW20" s="436"/>
      <c r="CX20" s="436"/>
      <c r="CY20" s="436"/>
      <c r="CZ20" s="436"/>
      <c r="DA20" s="437"/>
      <c r="DB20" s="435"/>
      <c r="DC20" s="436"/>
      <c r="DD20" s="436"/>
      <c r="DE20" s="436"/>
      <c r="DF20" s="436"/>
      <c r="DG20" s="436"/>
      <c r="DH20" s="436"/>
      <c r="DI20" s="437"/>
      <c r="DJ20" s="185"/>
      <c r="DK20" s="185"/>
      <c r="DL20" s="185"/>
      <c r="DM20" s="185"/>
      <c r="DN20" s="185"/>
      <c r="DO20" s="185"/>
    </row>
    <row r="21" spans="1:119" ht="18.75" customHeight="1" x14ac:dyDescent="0.15">
      <c r="A21" s="186"/>
      <c r="B21" s="524" t="s">
        <v>161</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445"/>
      <c r="AZ21" s="446"/>
      <c r="BA21" s="446"/>
      <c r="BB21" s="446"/>
      <c r="BC21" s="446"/>
      <c r="BD21" s="446"/>
      <c r="BE21" s="446"/>
      <c r="BF21" s="446"/>
      <c r="BG21" s="446"/>
      <c r="BH21" s="446"/>
      <c r="BI21" s="446"/>
      <c r="BJ21" s="446"/>
      <c r="BK21" s="446"/>
      <c r="BL21" s="446"/>
      <c r="BM21" s="447"/>
      <c r="BN21" s="465"/>
      <c r="BO21" s="466"/>
      <c r="BP21" s="466"/>
      <c r="BQ21" s="466"/>
      <c r="BR21" s="466"/>
      <c r="BS21" s="466"/>
      <c r="BT21" s="466"/>
      <c r="BU21" s="467"/>
      <c r="BV21" s="465"/>
      <c r="BW21" s="466"/>
      <c r="BX21" s="466"/>
      <c r="BY21" s="466"/>
      <c r="BZ21" s="466"/>
      <c r="CA21" s="466"/>
      <c r="CB21" s="466"/>
      <c r="CC21" s="467"/>
      <c r="CD21" s="200"/>
      <c r="CE21" s="463"/>
      <c r="CF21" s="463"/>
      <c r="CG21" s="463"/>
      <c r="CH21" s="463"/>
      <c r="CI21" s="463"/>
      <c r="CJ21" s="463"/>
      <c r="CK21" s="463"/>
      <c r="CL21" s="463"/>
      <c r="CM21" s="463"/>
      <c r="CN21" s="463"/>
      <c r="CO21" s="463"/>
      <c r="CP21" s="463"/>
      <c r="CQ21" s="463"/>
      <c r="CR21" s="463"/>
      <c r="CS21" s="464"/>
      <c r="CT21" s="435"/>
      <c r="CU21" s="436"/>
      <c r="CV21" s="436"/>
      <c r="CW21" s="436"/>
      <c r="CX21" s="436"/>
      <c r="CY21" s="436"/>
      <c r="CZ21" s="436"/>
      <c r="DA21" s="437"/>
      <c r="DB21" s="435"/>
      <c r="DC21" s="436"/>
      <c r="DD21" s="436"/>
      <c r="DE21" s="436"/>
      <c r="DF21" s="436"/>
      <c r="DG21" s="436"/>
      <c r="DH21" s="436"/>
      <c r="DI21" s="437"/>
      <c r="DJ21" s="185"/>
      <c r="DK21" s="185"/>
      <c r="DL21" s="185"/>
      <c r="DM21" s="185"/>
      <c r="DN21" s="185"/>
      <c r="DO21" s="185"/>
    </row>
    <row r="22" spans="1:119" ht="18.75" customHeight="1" thickBot="1" x14ac:dyDescent="0.2">
      <c r="A22" s="186"/>
      <c r="B22" s="494" t="s">
        <v>162</v>
      </c>
      <c r="C22" s="495"/>
      <c r="D22" s="496"/>
      <c r="E22" s="503" t="s">
        <v>1</v>
      </c>
      <c r="F22" s="478"/>
      <c r="G22" s="478"/>
      <c r="H22" s="478"/>
      <c r="I22" s="478"/>
      <c r="J22" s="478"/>
      <c r="K22" s="479"/>
      <c r="L22" s="503" t="s">
        <v>163</v>
      </c>
      <c r="M22" s="478"/>
      <c r="N22" s="478"/>
      <c r="O22" s="478"/>
      <c r="P22" s="479"/>
      <c r="Q22" s="488" t="s">
        <v>164</v>
      </c>
      <c r="R22" s="489"/>
      <c r="S22" s="489"/>
      <c r="T22" s="489"/>
      <c r="U22" s="489"/>
      <c r="V22" s="504"/>
      <c r="W22" s="506" t="s">
        <v>165</v>
      </c>
      <c r="X22" s="495"/>
      <c r="Y22" s="496"/>
      <c r="Z22" s="503" t="s">
        <v>1</v>
      </c>
      <c r="AA22" s="478"/>
      <c r="AB22" s="478"/>
      <c r="AC22" s="478"/>
      <c r="AD22" s="478"/>
      <c r="AE22" s="478"/>
      <c r="AF22" s="478"/>
      <c r="AG22" s="479"/>
      <c r="AH22" s="477" t="s">
        <v>166</v>
      </c>
      <c r="AI22" s="478"/>
      <c r="AJ22" s="478"/>
      <c r="AK22" s="478"/>
      <c r="AL22" s="479"/>
      <c r="AM22" s="477" t="s">
        <v>167</v>
      </c>
      <c r="AN22" s="483"/>
      <c r="AO22" s="483"/>
      <c r="AP22" s="483"/>
      <c r="AQ22" s="483"/>
      <c r="AR22" s="484"/>
      <c r="AS22" s="488" t="s">
        <v>164</v>
      </c>
      <c r="AT22" s="489"/>
      <c r="AU22" s="489"/>
      <c r="AV22" s="489"/>
      <c r="AW22" s="489"/>
      <c r="AX22" s="490"/>
      <c r="AY22" s="432"/>
      <c r="AZ22" s="433"/>
      <c r="BA22" s="433"/>
      <c r="BB22" s="433"/>
      <c r="BC22" s="433"/>
      <c r="BD22" s="433"/>
      <c r="BE22" s="433"/>
      <c r="BF22" s="433"/>
      <c r="BG22" s="433"/>
      <c r="BH22" s="433"/>
      <c r="BI22" s="433"/>
      <c r="BJ22" s="433"/>
      <c r="BK22" s="433"/>
      <c r="BL22" s="433"/>
      <c r="BM22" s="434"/>
      <c r="BN22" s="468"/>
      <c r="BO22" s="469"/>
      <c r="BP22" s="469"/>
      <c r="BQ22" s="469"/>
      <c r="BR22" s="469"/>
      <c r="BS22" s="469"/>
      <c r="BT22" s="469"/>
      <c r="BU22" s="470"/>
      <c r="BV22" s="468"/>
      <c r="BW22" s="469"/>
      <c r="BX22" s="469"/>
      <c r="BY22" s="469"/>
      <c r="BZ22" s="469"/>
      <c r="CA22" s="469"/>
      <c r="CB22" s="469"/>
      <c r="CC22" s="470"/>
      <c r="CD22" s="200"/>
      <c r="CE22" s="463"/>
      <c r="CF22" s="463"/>
      <c r="CG22" s="463"/>
      <c r="CH22" s="463"/>
      <c r="CI22" s="463"/>
      <c r="CJ22" s="463"/>
      <c r="CK22" s="463"/>
      <c r="CL22" s="463"/>
      <c r="CM22" s="463"/>
      <c r="CN22" s="463"/>
      <c r="CO22" s="463"/>
      <c r="CP22" s="463"/>
      <c r="CQ22" s="463"/>
      <c r="CR22" s="463"/>
      <c r="CS22" s="464"/>
      <c r="CT22" s="435"/>
      <c r="CU22" s="436"/>
      <c r="CV22" s="436"/>
      <c r="CW22" s="436"/>
      <c r="CX22" s="436"/>
      <c r="CY22" s="436"/>
      <c r="CZ22" s="436"/>
      <c r="DA22" s="437"/>
      <c r="DB22" s="435"/>
      <c r="DC22" s="436"/>
      <c r="DD22" s="436"/>
      <c r="DE22" s="436"/>
      <c r="DF22" s="436"/>
      <c r="DG22" s="436"/>
      <c r="DH22" s="436"/>
      <c r="DI22" s="437"/>
      <c r="DJ22" s="185"/>
      <c r="DK22" s="185"/>
      <c r="DL22" s="185"/>
      <c r="DM22" s="185"/>
      <c r="DN22" s="185"/>
      <c r="DO22" s="185"/>
    </row>
    <row r="23" spans="1:119" ht="18.75" customHeight="1" x14ac:dyDescent="0.15">
      <c r="A23" s="186"/>
      <c r="B23" s="497"/>
      <c r="C23" s="498"/>
      <c r="D23" s="499"/>
      <c r="E23" s="480"/>
      <c r="F23" s="481"/>
      <c r="G23" s="481"/>
      <c r="H23" s="481"/>
      <c r="I23" s="481"/>
      <c r="J23" s="481"/>
      <c r="K23" s="482"/>
      <c r="L23" s="480"/>
      <c r="M23" s="481"/>
      <c r="N23" s="481"/>
      <c r="O23" s="481"/>
      <c r="P23" s="482"/>
      <c r="Q23" s="491"/>
      <c r="R23" s="492"/>
      <c r="S23" s="492"/>
      <c r="T23" s="492"/>
      <c r="U23" s="492"/>
      <c r="V23" s="505"/>
      <c r="W23" s="507"/>
      <c r="X23" s="498"/>
      <c r="Y23" s="499"/>
      <c r="Z23" s="480"/>
      <c r="AA23" s="481"/>
      <c r="AB23" s="481"/>
      <c r="AC23" s="481"/>
      <c r="AD23" s="481"/>
      <c r="AE23" s="481"/>
      <c r="AF23" s="481"/>
      <c r="AG23" s="482"/>
      <c r="AH23" s="480"/>
      <c r="AI23" s="481"/>
      <c r="AJ23" s="481"/>
      <c r="AK23" s="481"/>
      <c r="AL23" s="482"/>
      <c r="AM23" s="485"/>
      <c r="AN23" s="486"/>
      <c r="AO23" s="486"/>
      <c r="AP23" s="486"/>
      <c r="AQ23" s="486"/>
      <c r="AR23" s="487"/>
      <c r="AS23" s="491"/>
      <c r="AT23" s="492"/>
      <c r="AU23" s="492"/>
      <c r="AV23" s="492"/>
      <c r="AW23" s="492"/>
      <c r="AX23" s="493"/>
      <c r="AY23" s="457" t="s">
        <v>168</v>
      </c>
      <c r="AZ23" s="458"/>
      <c r="BA23" s="458"/>
      <c r="BB23" s="458"/>
      <c r="BC23" s="458"/>
      <c r="BD23" s="458"/>
      <c r="BE23" s="458"/>
      <c r="BF23" s="458"/>
      <c r="BG23" s="458"/>
      <c r="BH23" s="458"/>
      <c r="BI23" s="458"/>
      <c r="BJ23" s="458"/>
      <c r="BK23" s="458"/>
      <c r="BL23" s="458"/>
      <c r="BM23" s="459"/>
      <c r="BN23" s="465">
        <v>139381587</v>
      </c>
      <c r="BO23" s="466"/>
      <c r="BP23" s="466"/>
      <c r="BQ23" s="466"/>
      <c r="BR23" s="466"/>
      <c r="BS23" s="466"/>
      <c r="BT23" s="466"/>
      <c r="BU23" s="467"/>
      <c r="BV23" s="465">
        <v>145146554</v>
      </c>
      <c r="BW23" s="466"/>
      <c r="BX23" s="466"/>
      <c r="BY23" s="466"/>
      <c r="BZ23" s="466"/>
      <c r="CA23" s="466"/>
      <c r="CB23" s="466"/>
      <c r="CC23" s="467"/>
      <c r="CD23" s="200"/>
      <c r="CE23" s="463"/>
      <c r="CF23" s="463"/>
      <c r="CG23" s="463"/>
      <c r="CH23" s="463"/>
      <c r="CI23" s="463"/>
      <c r="CJ23" s="463"/>
      <c r="CK23" s="463"/>
      <c r="CL23" s="463"/>
      <c r="CM23" s="463"/>
      <c r="CN23" s="463"/>
      <c r="CO23" s="463"/>
      <c r="CP23" s="463"/>
      <c r="CQ23" s="463"/>
      <c r="CR23" s="463"/>
      <c r="CS23" s="464"/>
      <c r="CT23" s="435"/>
      <c r="CU23" s="436"/>
      <c r="CV23" s="436"/>
      <c r="CW23" s="436"/>
      <c r="CX23" s="436"/>
      <c r="CY23" s="436"/>
      <c r="CZ23" s="436"/>
      <c r="DA23" s="437"/>
      <c r="DB23" s="435"/>
      <c r="DC23" s="436"/>
      <c r="DD23" s="436"/>
      <c r="DE23" s="436"/>
      <c r="DF23" s="436"/>
      <c r="DG23" s="436"/>
      <c r="DH23" s="436"/>
      <c r="DI23" s="437"/>
      <c r="DJ23" s="185"/>
      <c r="DK23" s="185"/>
      <c r="DL23" s="185"/>
      <c r="DM23" s="185"/>
      <c r="DN23" s="185"/>
      <c r="DO23" s="185"/>
    </row>
    <row r="24" spans="1:119" ht="18.75" customHeight="1" thickBot="1" x14ac:dyDescent="0.2">
      <c r="A24" s="186"/>
      <c r="B24" s="497"/>
      <c r="C24" s="498"/>
      <c r="D24" s="499"/>
      <c r="E24" s="438" t="s">
        <v>169</v>
      </c>
      <c r="F24" s="439"/>
      <c r="G24" s="439"/>
      <c r="H24" s="439"/>
      <c r="I24" s="439"/>
      <c r="J24" s="439"/>
      <c r="K24" s="440"/>
      <c r="L24" s="441">
        <v>1</v>
      </c>
      <c r="M24" s="442"/>
      <c r="N24" s="442"/>
      <c r="O24" s="442"/>
      <c r="P24" s="443"/>
      <c r="Q24" s="441">
        <v>8500</v>
      </c>
      <c r="R24" s="442"/>
      <c r="S24" s="442"/>
      <c r="T24" s="442"/>
      <c r="U24" s="442"/>
      <c r="V24" s="443"/>
      <c r="W24" s="507"/>
      <c r="X24" s="498"/>
      <c r="Y24" s="499"/>
      <c r="Z24" s="438" t="s">
        <v>170</v>
      </c>
      <c r="AA24" s="439"/>
      <c r="AB24" s="439"/>
      <c r="AC24" s="439"/>
      <c r="AD24" s="439"/>
      <c r="AE24" s="439"/>
      <c r="AF24" s="439"/>
      <c r="AG24" s="440"/>
      <c r="AH24" s="441">
        <v>1379</v>
      </c>
      <c r="AI24" s="442"/>
      <c r="AJ24" s="442"/>
      <c r="AK24" s="442"/>
      <c r="AL24" s="443"/>
      <c r="AM24" s="441">
        <v>4407284</v>
      </c>
      <c r="AN24" s="442"/>
      <c r="AO24" s="442"/>
      <c r="AP24" s="442"/>
      <c r="AQ24" s="442"/>
      <c r="AR24" s="443"/>
      <c r="AS24" s="441">
        <v>3196</v>
      </c>
      <c r="AT24" s="442"/>
      <c r="AU24" s="442"/>
      <c r="AV24" s="442"/>
      <c r="AW24" s="442"/>
      <c r="AX24" s="444"/>
      <c r="AY24" s="432" t="s">
        <v>171</v>
      </c>
      <c r="AZ24" s="433"/>
      <c r="BA24" s="433"/>
      <c r="BB24" s="433"/>
      <c r="BC24" s="433"/>
      <c r="BD24" s="433"/>
      <c r="BE24" s="433"/>
      <c r="BF24" s="433"/>
      <c r="BG24" s="433"/>
      <c r="BH24" s="433"/>
      <c r="BI24" s="433"/>
      <c r="BJ24" s="433"/>
      <c r="BK24" s="433"/>
      <c r="BL24" s="433"/>
      <c r="BM24" s="434"/>
      <c r="BN24" s="465">
        <v>89762667</v>
      </c>
      <c r="BO24" s="466"/>
      <c r="BP24" s="466"/>
      <c r="BQ24" s="466"/>
      <c r="BR24" s="466"/>
      <c r="BS24" s="466"/>
      <c r="BT24" s="466"/>
      <c r="BU24" s="467"/>
      <c r="BV24" s="465">
        <v>91184420</v>
      </c>
      <c r="BW24" s="466"/>
      <c r="BX24" s="466"/>
      <c r="BY24" s="466"/>
      <c r="BZ24" s="466"/>
      <c r="CA24" s="466"/>
      <c r="CB24" s="466"/>
      <c r="CC24" s="467"/>
      <c r="CD24" s="200"/>
      <c r="CE24" s="463"/>
      <c r="CF24" s="463"/>
      <c r="CG24" s="463"/>
      <c r="CH24" s="463"/>
      <c r="CI24" s="463"/>
      <c r="CJ24" s="463"/>
      <c r="CK24" s="463"/>
      <c r="CL24" s="463"/>
      <c r="CM24" s="463"/>
      <c r="CN24" s="463"/>
      <c r="CO24" s="463"/>
      <c r="CP24" s="463"/>
      <c r="CQ24" s="463"/>
      <c r="CR24" s="463"/>
      <c r="CS24" s="464"/>
      <c r="CT24" s="435"/>
      <c r="CU24" s="436"/>
      <c r="CV24" s="436"/>
      <c r="CW24" s="436"/>
      <c r="CX24" s="436"/>
      <c r="CY24" s="436"/>
      <c r="CZ24" s="436"/>
      <c r="DA24" s="437"/>
      <c r="DB24" s="435"/>
      <c r="DC24" s="436"/>
      <c r="DD24" s="436"/>
      <c r="DE24" s="436"/>
      <c r="DF24" s="436"/>
      <c r="DG24" s="436"/>
      <c r="DH24" s="436"/>
      <c r="DI24" s="437"/>
      <c r="DJ24" s="185"/>
      <c r="DK24" s="185"/>
      <c r="DL24" s="185"/>
      <c r="DM24" s="185"/>
      <c r="DN24" s="185"/>
      <c r="DO24" s="185"/>
    </row>
    <row r="25" spans="1:119" s="185" customFormat="1" ht="18.75" customHeight="1" x14ac:dyDescent="0.15">
      <c r="A25" s="186"/>
      <c r="B25" s="497"/>
      <c r="C25" s="498"/>
      <c r="D25" s="499"/>
      <c r="E25" s="438" t="s">
        <v>172</v>
      </c>
      <c r="F25" s="439"/>
      <c r="G25" s="439"/>
      <c r="H25" s="439"/>
      <c r="I25" s="439"/>
      <c r="J25" s="439"/>
      <c r="K25" s="440"/>
      <c r="L25" s="441">
        <v>2</v>
      </c>
      <c r="M25" s="442"/>
      <c r="N25" s="442"/>
      <c r="O25" s="442"/>
      <c r="P25" s="443"/>
      <c r="Q25" s="441">
        <v>7486</v>
      </c>
      <c r="R25" s="442"/>
      <c r="S25" s="442"/>
      <c r="T25" s="442"/>
      <c r="U25" s="442"/>
      <c r="V25" s="443"/>
      <c r="W25" s="507"/>
      <c r="X25" s="498"/>
      <c r="Y25" s="499"/>
      <c r="Z25" s="438" t="s">
        <v>173</v>
      </c>
      <c r="AA25" s="439"/>
      <c r="AB25" s="439"/>
      <c r="AC25" s="439"/>
      <c r="AD25" s="439"/>
      <c r="AE25" s="439"/>
      <c r="AF25" s="439"/>
      <c r="AG25" s="440"/>
      <c r="AH25" s="441" t="s">
        <v>174</v>
      </c>
      <c r="AI25" s="442"/>
      <c r="AJ25" s="442"/>
      <c r="AK25" s="442"/>
      <c r="AL25" s="443"/>
      <c r="AM25" s="441" t="s">
        <v>136</v>
      </c>
      <c r="AN25" s="442"/>
      <c r="AO25" s="442"/>
      <c r="AP25" s="442"/>
      <c r="AQ25" s="442"/>
      <c r="AR25" s="443"/>
      <c r="AS25" s="441" t="s">
        <v>127</v>
      </c>
      <c r="AT25" s="442"/>
      <c r="AU25" s="442"/>
      <c r="AV25" s="442"/>
      <c r="AW25" s="442"/>
      <c r="AX25" s="444"/>
      <c r="AY25" s="457" t="s">
        <v>175</v>
      </c>
      <c r="AZ25" s="458"/>
      <c r="BA25" s="458"/>
      <c r="BB25" s="458"/>
      <c r="BC25" s="458"/>
      <c r="BD25" s="458"/>
      <c r="BE25" s="458"/>
      <c r="BF25" s="458"/>
      <c r="BG25" s="458"/>
      <c r="BH25" s="458"/>
      <c r="BI25" s="458"/>
      <c r="BJ25" s="458"/>
      <c r="BK25" s="458"/>
      <c r="BL25" s="458"/>
      <c r="BM25" s="459"/>
      <c r="BN25" s="460">
        <v>35111093</v>
      </c>
      <c r="BO25" s="461"/>
      <c r="BP25" s="461"/>
      <c r="BQ25" s="461"/>
      <c r="BR25" s="461"/>
      <c r="BS25" s="461"/>
      <c r="BT25" s="461"/>
      <c r="BU25" s="462"/>
      <c r="BV25" s="460">
        <v>26450154</v>
      </c>
      <c r="BW25" s="461"/>
      <c r="BX25" s="461"/>
      <c r="BY25" s="461"/>
      <c r="BZ25" s="461"/>
      <c r="CA25" s="461"/>
      <c r="CB25" s="461"/>
      <c r="CC25" s="462"/>
      <c r="CD25" s="200"/>
      <c r="CE25" s="463"/>
      <c r="CF25" s="463"/>
      <c r="CG25" s="463"/>
      <c r="CH25" s="463"/>
      <c r="CI25" s="463"/>
      <c r="CJ25" s="463"/>
      <c r="CK25" s="463"/>
      <c r="CL25" s="463"/>
      <c r="CM25" s="463"/>
      <c r="CN25" s="463"/>
      <c r="CO25" s="463"/>
      <c r="CP25" s="463"/>
      <c r="CQ25" s="463"/>
      <c r="CR25" s="463"/>
      <c r="CS25" s="464"/>
      <c r="CT25" s="435"/>
      <c r="CU25" s="436"/>
      <c r="CV25" s="436"/>
      <c r="CW25" s="436"/>
      <c r="CX25" s="436"/>
      <c r="CY25" s="436"/>
      <c r="CZ25" s="436"/>
      <c r="DA25" s="437"/>
      <c r="DB25" s="435"/>
      <c r="DC25" s="436"/>
      <c r="DD25" s="436"/>
      <c r="DE25" s="436"/>
      <c r="DF25" s="436"/>
      <c r="DG25" s="436"/>
      <c r="DH25" s="436"/>
      <c r="DI25" s="437"/>
    </row>
    <row r="26" spans="1:119" s="185" customFormat="1" ht="18.75" customHeight="1" x14ac:dyDescent="0.15">
      <c r="A26" s="186"/>
      <c r="B26" s="497"/>
      <c r="C26" s="498"/>
      <c r="D26" s="499"/>
      <c r="E26" s="438" t="s">
        <v>176</v>
      </c>
      <c r="F26" s="439"/>
      <c r="G26" s="439"/>
      <c r="H26" s="439"/>
      <c r="I26" s="439"/>
      <c r="J26" s="439"/>
      <c r="K26" s="440"/>
      <c r="L26" s="441">
        <v>1</v>
      </c>
      <c r="M26" s="442"/>
      <c r="N26" s="442"/>
      <c r="O26" s="442"/>
      <c r="P26" s="443"/>
      <c r="Q26" s="441">
        <v>6605</v>
      </c>
      <c r="R26" s="442"/>
      <c r="S26" s="442"/>
      <c r="T26" s="442"/>
      <c r="U26" s="442"/>
      <c r="V26" s="443"/>
      <c r="W26" s="507"/>
      <c r="X26" s="498"/>
      <c r="Y26" s="499"/>
      <c r="Z26" s="438" t="s">
        <v>177</v>
      </c>
      <c r="AA26" s="520"/>
      <c r="AB26" s="520"/>
      <c r="AC26" s="520"/>
      <c r="AD26" s="520"/>
      <c r="AE26" s="520"/>
      <c r="AF26" s="520"/>
      <c r="AG26" s="521"/>
      <c r="AH26" s="441">
        <v>184</v>
      </c>
      <c r="AI26" s="442"/>
      <c r="AJ26" s="442"/>
      <c r="AK26" s="442"/>
      <c r="AL26" s="443"/>
      <c r="AM26" s="441">
        <v>640136</v>
      </c>
      <c r="AN26" s="442"/>
      <c r="AO26" s="442"/>
      <c r="AP26" s="442"/>
      <c r="AQ26" s="442"/>
      <c r="AR26" s="443"/>
      <c r="AS26" s="441">
        <v>3479</v>
      </c>
      <c r="AT26" s="442"/>
      <c r="AU26" s="442"/>
      <c r="AV26" s="442"/>
      <c r="AW26" s="442"/>
      <c r="AX26" s="444"/>
      <c r="AY26" s="474" t="s">
        <v>178</v>
      </c>
      <c r="AZ26" s="475"/>
      <c r="BA26" s="475"/>
      <c r="BB26" s="475"/>
      <c r="BC26" s="475"/>
      <c r="BD26" s="475"/>
      <c r="BE26" s="475"/>
      <c r="BF26" s="475"/>
      <c r="BG26" s="475"/>
      <c r="BH26" s="475"/>
      <c r="BI26" s="475"/>
      <c r="BJ26" s="475"/>
      <c r="BK26" s="475"/>
      <c r="BL26" s="475"/>
      <c r="BM26" s="476"/>
      <c r="BN26" s="465">
        <v>265000</v>
      </c>
      <c r="BO26" s="466"/>
      <c r="BP26" s="466"/>
      <c r="BQ26" s="466"/>
      <c r="BR26" s="466"/>
      <c r="BS26" s="466"/>
      <c r="BT26" s="466"/>
      <c r="BU26" s="467"/>
      <c r="BV26" s="465">
        <v>100000</v>
      </c>
      <c r="BW26" s="466"/>
      <c r="BX26" s="466"/>
      <c r="BY26" s="466"/>
      <c r="BZ26" s="466"/>
      <c r="CA26" s="466"/>
      <c r="CB26" s="466"/>
      <c r="CC26" s="467"/>
      <c r="CD26" s="200"/>
      <c r="CE26" s="463"/>
      <c r="CF26" s="463"/>
      <c r="CG26" s="463"/>
      <c r="CH26" s="463"/>
      <c r="CI26" s="463"/>
      <c r="CJ26" s="463"/>
      <c r="CK26" s="463"/>
      <c r="CL26" s="463"/>
      <c r="CM26" s="463"/>
      <c r="CN26" s="463"/>
      <c r="CO26" s="463"/>
      <c r="CP26" s="463"/>
      <c r="CQ26" s="463"/>
      <c r="CR26" s="463"/>
      <c r="CS26" s="464"/>
      <c r="CT26" s="435"/>
      <c r="CU26" s="436"/>
      <c r="CV26" s="436"/>
      <c r="CW26" s="436"/>
      <c r="CX26" s="436"/>
      <c r="CY26" s="436"/>
      <c r="CZ26" s="436"/>
      <c r="DA26" s="437"/>
      <c r="DB26" s="435"/>
      <c r="DC26" s="436"/>
      <c r="DD26" s="436"/>
      <c r="DE26" s="436"/>
      <c r="DF26" s="436"/>
      <c r="DG26" s="436"/>
      <c r="DH26" s="436"/>
      <c r="DI26" s="437"/>
    </row>
    <row r="27" spans="1:119" ht="18.75" customHeight="1" thickBot="1" x14ac:dyDescent="0.2">
      <c r="A27" s="186"/>
      <c r="B27" s="497"/>
      <c r="C27" s="498"/>
      <c r="D27" s="499"/>
      <c r="E27" s="438" t="s">
        <v>179</v>
      </c>
      <c r="F27" s="439"/>
      <c r="G27" s="439"/>
      <c r="H27" s="439"/>
      <c r="I27" s="439"/>
      <c r="J27" s="439"/>
      <c r="K27" s="440"/>
      <c r="L27" s="441">
        <v>1</v>
      </c>
      <c r="M27" s="442"/>
      <c r="N27" s="442"/>
      <c r="O27" s="442"/>
      <c r="P27" s="443"/>
      <c r="Q27" s="441">
        <v>6580</v>
      </c>
      <c r="R27" s="442"/>
      <c r="S27" s="442"/>
      <c r="T27" s="442"/>
      <c r="U27" s="442"/>
      <c r="V27" s="443"/>
      <c r="W27" s="507"/>
      <c r="X27" s="498"/>
      <c r="Y27" s="499"/>
      <c r="Z27" s="438" t="s">
        <v>180</v>
      </c>
      <c r="AA27" s="439"/>
      <c r="AB27" s="439"/>
      <c r="AC27" s="439"/>
      <c r="AD27" s="439"/>
      <c r="AE27" s="439"/>
      <c r="AF27" s="439"/>
      <c r="AG27" s="440"/>
      <c r="AH27" s="441">
        <v>22</v>
      </c>
      <c r="AI27" s="442"/>
      <c r="AJ27" s="442"/>
      <c r="AK27" s="442"/>
      <c r="AL27" s="443"/>
      <c r="AM27" s="441">
        <v>87318</v>
      </c>
      <c r="AN27" s="442"/>
      <c r="AO27" s="442"/>
      <c r="AP27" s="442"/>
      <c r="AQ27" s="442"/>
      <c r="AR27" s="443"/>
      <c r="AS27" s="441">
        <v>3969</v>
      </c>
      <c r="AT27" s="442"/>
      <c r="AU27" s="442"/>
      <c r="AV27" s="442"/>
      <c r="AW27" s="442"/>
      <c r="AX27" s="444"/>
      <c r="AY27" s="471" t="s">
        <v>181</v>
      </c>
      <c r="AZ27" s="472"/>
      <c r="BA27" s="472"/>
      <c r="BB27" s="472"/>
      <c r="BC27" s="472"/>
      <c r="BD27" s="472"/>
      <c r="BE27" s="472"/>
      <c r="BF27" s="472"/>
      <c r="BG27" s="472"/>
      <c r="BH27" s="472"/>
      <c r="BI27" s="472"/>
      <c r="BJ27" s="472"/>
      <c r="BK27" s="472"/>
      <c r="BL27" s="472"/>
      <c r="BM27" s="473"/>
      <c r="BN27" s="468" t="s">
        <v>127</v>
      </c>
      <c r="BO27" s="469"/>
      <c r="BP27" s="469"/>
      <c r="BQ27" s="469"/>
      <c r="BR27" s="469"/>
      <c r="BS27" s="469"/>
      <c r="BT27" s="469"/>
      <c r="BU27" s="470"/>
      <c r="BV27" s="468" t="s">
        <v>127</v>
      </c>
      <c r="BW27" s="469"/>
      <c r="BX27" s="469"/>
      <c r="BY27" s="469"/>
      <c r="BZ27" s="469"/>
      <c r="CA27" s="469"/>
      <c r="CB27" s="469"/>
      <c r="CC27" s="470"/>
      <c r="CD27" s="202"/>
      <c r="CE27" s="463"/>
      <c r="CF27" s="463"/>
      <c r="CG27" s="463"/>
      <c r="CH27" s="463"/>
      <c r="CI27" s="463"/>
      <c r="CJ27" s="463"/>
      <c r="CK27" s="463"/>
      <c r="CL27" s="463"/>
      <c r="CM27" s="463"/>
      <c r="CN27" s="463"/>
      <c r="CO27" s="463"/>
      <c r="CP27" s="463"/>
      <c r="CQ27" s="463"/>
      <c r="CR27" s="463"/>
      <c r="CS27" s="464"/>
      <c r="CT27" s="435"/>
      <c r="CU27" s="436"/>
      <c r="CV27" s="436"/>
      <c r="CW27" s="436"/>
      <c r="CX27" s="436"/>
      <c r="CY27" s="436"/>
      <c r="CZ27" s="436"/>
      <c r="DA27" s="437"/>
      <c r="DB27" s="435"/>
      <c r="DC27" s="436"/>
      <c r="DD27" s="436"/>
      <c r="DE27" s="436"/>
      <c r="DF27" s="436"/>
      <c r="DG27" s="436"/>
      <c r="DH27" s="436"/>
      <c r="DI27" s="437"/>
      <c r="DJ27" s="185"/>
      <c r="DK27" s="185"/>
      <c r="DL27" s="185"/>
      <c r="DM27" s="185"/>
      <c r="DN27" s="185"/>
      <c r="DO27" s="185"/>
    </row>
    <row r="28" spans="1:119" ht="18.75" customHeight="1" x14ac:dyDescent="0.15">
      <c r="A28" s="186"/>
      <c r="B28" s="497"/>
      <c r="C28" s="498"/>
      <c r="D28" s="499"/>
      <c r="E28" s="438" t="s">
        <v>182</v>
      </c>
      <c r="F28" s="439"/>
      <c r="G28" s="439"/>
      <c r="H28" s="439"/>
      <c r="I28" s="439"/>
      <c r="J28" s="439"/>
      <c r="K28" s="440"/>
      <c r="L28" s="441">
        <v>1</v>
      </c>
      <c r="M28" s="442"/>
      <c r="N28" s="442"/>
      <c r="O28" s="442"/>
      <c r="P28" s="443"/>
      <c r="Q28" s="441">
        <v>6030</v>
      </c>
      <c r="R28" s="442"/>
      <c r="S28" s="442"/>
      <c r="T28" s="442"/>
      <c r="U28" s="442"/>
      <c r="V28" s="443"/>
      <c r="W28" s="507"/>
      <c r="X28" s="498"/>
      <c r="Y28" s="499"/>
      <c r="Z28" s="438" t="s">
        <v>183</v>
      </c>
      <c r="AA28" s="439"/>
      <c r="AB28" s="439"/>
      <c r="AC28" s="439"/>
      <c r="AD28" s="439"/>
      <c r="AE28" s="439"/>
      <c r="AF28" s="439"/>
      <c r="AG28" s="440"/>
      <c r="AH28" s="441" t="s">
        <v>136</v>
      </c>
      <c r="AI28" s="442"/>
      <c r="AJ28" s="442"/>
      <c r="AK28" s="442"/>
      <c r="AL28" s="443"/>
      <c r="AM28" s="441" t="s">
        <v>136</v>
      </c>
      <c r="AN28" s="442"/>
      <c r="AO28" s="442"/>
      <c r="AP28" s="442"/>
      <c r="AQ28" s="442"/>
      <c r="AR28" s="443"/>
      <c r="AS28" s="441" t="s">
        <v>127</v>
      </c>
      <c r="AT28" s="442"/>
      <c r="AU28" s="442"/>
      <c r="AV28" s="442"/>
      <c r="AW28" s="442"/>
      <c r="AX28" s="444"/>
      <c r="AY28" s="448" t="s">
        <v>184</v>
      </c>
      <c r="AZ28" s="449"/>
      <c r="BA28" s="449"/>
      <c r="BB28" s="450"/>
      <c r="BC28" s="457" t="s">
        <v>48</v>
      </c>
      <c r="BD28" s="458"/>
      <c r="BE28" s="458"/>
      <c r="BF28" s="458"/>
      <c r="BG28" s="458"/>
      <c r="BH28" s="458"/>
      <c r="BI28" s="458"/>
      <c r="BJ28" s="458"/>
      <c r="BK28" s="458"/>
      <c r="BL28" s="458"/>
      <c r="BM28" s="459"/>
      <c r="BN28" s="460">
        <v>2076449</v>
      </c>
      <c r="BO28" s="461"/>
      <c r="BP28" s="461"/>
      <c r="BQ28" s="461"/>
      <c r="BR28" s="461"/>
      <c r="BS28" s="461"/>
      <c r="BT28" s="461"/>
      <c r="BU28" s="462"/>
      <c r="BV28" s="460">
        <v>2275511</v>
      </c>
      <c r="BW28" s="461"/>
      <c r="BX28" s="461"/>
      <c r="BY28" s="461"/>
      <c r="BZ28" s="461"/>
      <c r="CA28" s="461"/>
      <c r="CB28" s="461"/>
      <c r="CC28" s="462"/>
      <c r="CD28" s="200"/>
      <c r="CE28" s="463"/>
      <c r="CF28" s="463"/>
      <c r="CG28" s="463"/>
      <c r="CH28" s="463"/>
      <c r="CI28" s="463"/>
      <c r="CJ28" s="463"/>
      <c r="CK28" s="463"/>
      <c r="CL28" s="463"/>
      <c r="CM28" s="463"/>
      <c r="CN28" s="463"/>
      <c r="CO28" s="463"/>
      <c r="CP28" s="463"/>
      <c r="CQ28" s="463"/>
      <c r="CR28" s="463"/>
      <c r="CS28" s="464"/>
      <c r="CT28" s="435"/>
      <c r="CU28" s="436"/>
      <c r="CV28" s="436"/>
      <c r="CW28" s="436"/>
      <c r="CX28" s="436"/>
      <c r="CY28" s="436"/>
      <c r="CZ28" s="436"/>
      <c r="DA28" s="437"/>
      <c r="DB28" s="435"/>
      <c r="DC28" s="436"/>
      <c r="DD28" s="436"/>
      <c r="DE28" s="436"/>
      <c r="DF28" s="436"/>
      <c r="DG28" s="436"/>
      <c r="DH28" s="436"/>
      <c r="DI28" s="437"/>
      <c r="DJ28" s="185"/>
      <c r="DK28" s="185"/>
      <c r="DL28" s="185"/>
      <c r="DM28" s="185"/>
      <c r="DN28" s="185"/>
      <c r="DO28" s="185"/>
    </row>
    <row r="29" spans="1:119" ht="18.75" customHeight="1" x14ac:dyDescent="0.15">
      <c r="A29" s="186"/>
      <c r="B29" s="497"/>
      <c r="C29" s="498"/>
      <c r="D29" s="499"/>
      <c r="E29" s="438" t="s">
        <v>185</v>
      </c>
      <c r="F29" s="439"/>
      <c r="G29" s="439"/>
      <c r="H29" s="439"/>
      <c r="I29" s="439"/>
      <c r="J29" s="439"/>
      <c r="K29" s="440"/>
      <c r="L29" s="441">
        <v>33</v>
      </c>
      <c r="M29" s="442"/>
      <c r="N29" s="442"/>
      <c r="O29" s="442"/>
      <c r="P29" s="443"/>
      <c r="Q29" s="441">
        <v>5800</v>
      </c>
      <c r="R29" s="442"/>
      <c r="S29" s="442"/>
      <c r="T29" s="442"/>
      <c r="U29" s="442"/>
      <c r="V29" s="443"/>
      <c r="W29" s="508"/>
      <c r="X29" s="509"/>
      <c r="Y29" s="510"/>
      <c r="Z29" s="438" t="s">
        <v>186</v>
      </c>
      <c r="AA29" s="439"/>
      <c r="AB29" s="439"/>
      <c r="AC29" s="439"/>
      <c r="AD29" s="439"/>
      <c r="AE29" s="439"/>
      <c r="AF29" s="439"/>
      <c r="AG29" s="440"/>
      <c r="AH29" s="441">
        <v>1401</v>
      </c>
      <c r="AI29" s="442"/>
      <c r="AJ29" s="442"/>
      <c r="AK29" s="442"/>
      <c r="AL29" s="443"/>
      <c r="AM29" s="441">
        <v>4494602</v>
      </c>
      <c r="AN29" s="442"/>
      <c r="AO29" s="442"/>
      <c r="AP29" s="442"/>
      <c r="AQ29" s="442"/>
      <c r="AR29" s="443"/>
      <c r="AS29" s="441">
        <v>3208</v>
      </c>
      <c r="AT29" s="442"/>
      <c r="AU29" s="442"/>
      <c r="AV29" s="442"/>
      <c r="AW29" s="442"/>
      <c r="AX29" s="444"/>
      <c r="AY29" s="451"/>
      <c r="AZ29" s="452"/>
      <c r="BA29" s="452"/>
      <c r="BB29" s="453"/>
      <c r="BC29" s="445" t="s">
        <v>187</v>
      </c>
      <c r="BD29" s="446"/>
      <c r="BE29" s="446"/>
      <c r="BF29" s="446"/>
      <c r="BG29" s="446"/>
      <c r="BH29" s="446"/>
      <c r="BI29" s="446"/>
      <c r="BJ29" s="446"/>
      <c r="BK29" s="446"/>
      <c r="BL29" s="446"/>
      <c r="BM29" s="447"/>
      <c r="BN29" s="465">
        <v>2017382</v>
      </c>
      <c r="BO29" s="466"/>
      <c r="BP29" s="466"/>
      <c r="BQ29" s="466"/>
      <c r="BR29" s="466"/>
      <c r="BS29" s="466"/>
      <c r="BT29" s="466"/>
      <c r="BU29" s="467"/>
      <c r="BV29" s="465">
        <v>3017081</v>
      </c>
      <c r="BW29" s="466"/>
      <c r="BX29" s="466"/>
      <c r="BY29" s="466"/>
      <c r="BZ29" s="466"/>
      <c r="CA29" s="466"/>
      <c r="CB29" s="466"/>
      <c r="CC29" s="467"/>
      <c r="CD29" s="202"/>
      <c r="CE29" s="463"/>
      <c r="CF29" s="463"/>
      <c r="CG29" s="463"/>
      <c r="CH29" s="463"/>
      <c r="CI29" s="463"/>
      <c r="CJ29" s="463"/>
      <c r="CK29" s="463"/>
      <c r="CL29" s="463"/>
      <c r="CM29" s="463"/>
      <c r="CN29" s="463"/>
      <c r="CO29" s="463"/>
      <c r="CP29" s="463"/>
      <c r="CQ29" s="463"/>
      <c r="CR29" s="463"/>
      <c r="CS29" s="464"/>
      <c r="CT29" s="435"/>
      <c r="CU29" s="436"/>
      <c r="CV29" s="436"/>
      <c r="CW29" s="436"/>
      <c r="CX29" s="436"/>
      <c r="CY29" s="436"/>
      <c r="CZ29" s="436"/>
      <c r="DA29" s="437"/>
      <c r="DB29" s="435"/>
      <c r="DC29" s="436"/>
      <c r="DD29" s="436"/>
      <c r="DE29" s="436"/>
      <c r="DF29" s="436"/>
      <c r="DG29" s="436"/>
      <c r="DH29" s="436"/>
      <c r="DI29" s="437"/>
      <c r="DJ29" s="185"/>
      <c r="DK29" s="185"/>
      <c r="DL29" s="185"/>
      <c r="DM29" s="185"/>
      <c r="DN29" s="185"/>
      <c r="DO29" s="185"/>
    </row>
    <row r="30" spans="1:119" ht="18.75" customHeight="1" thickBot="1" x14ac:dyDescent="0.2">
      <c r="A30" s="186"/>
      <c r="B30" s="500"/>
      <c r="C30" s="501"/>
      <c r="D30" s="502"/>
      <c r="E30" s="511"/>
      <c r="F30" s="512"/>
      <c r="G30" s="512"/>
      <c r="H30" s="512"/>
      <c r="I30" s="512"/>
      <c r="J30" s="512"/>
      <c r="K30" s="513"/>
      <c r="L30" s="514"/>
      <c r="M30" s="515"/>
      <c r="N30" s="515"/>
      <c r="O30" s="515"/>
      <c r="P30" s="516"/>
      <c r="Q30" s="514"/>
      <c r="R30" s="515"/>
      <c r="S30" s="515"/>
      <c r="T30" s="515"/>
      <c r="U30" s="515"/>
      <c r="V30" s="516"/>
      <c r="W30" s="517" t="s">
        <v>188</v>
      </c>
      <c r="X30" s="518"/>
      <c r="Y30" s="518"/>
      <c r="Z30" s="518"/>
      <c r="AA30" s="518"/>
      <c r="AB30" s="518"/>
      <c r="AC30" s="518"/>
      <c r="AD30" s="518"/>
      <c r="AE30" s="518"/>
      <c r="AF30" s="518"/>
      <c r="AG30" s="519"/>
      <c r="AH30" s="429">
        <v>97.5</v>
      </c>
      <c r="AI30" s="430"/>
      <c r="AJ30" s="430"/>
      <c r="AK30" s="430"/>
      <c r="AL30" s="430"/>
      <c r="AM30" s="430"/>
      <c r="AN30" s="430"/>
      <c r="AO30" s="430"/>
      <c r="AP30" s="430"/>
      <c r="AQ30" s="430"/>
      <c r="AR30" s="430"/>
      <c r="AS30" s="430"/>
      <c r="AT30" s="430"/>
      <c r="AU30" s="430"/>
      <c r="AV30" s="430"/>
      <c r="AW30" s="430"/>
      <c r="AX30" s="431"/>
      <c r="AY30" s="454"/>
      <c r="AZ30" s="455"/>
      <c r="BA30" s="455"/>
      <c r="BB30" s="456"/>
      <c r="BC30" s="432" t="s">
        <v>50</v>
      </c>
      <c r="BD30" s="433"/>
      <c r="BE30" s="433"/>
      <c r="BF30" s="433"/>
      <c r="BG30" s="433"/>
      <c r="BH30" s="433"/>
      <c r="BI30" s="433"/>
      <c r="BJ30" s="433"/>
      <c r="BK30" s="433"/>
      <c r="BL30" s="433"/>
      <c r="BM30" s="434"/>
      <c r="BN30" s="468">
        <v>7631724</v>
      </c>
      <c r="BO30" s="469"/>
      <c r="BP30" s="469"/>
      <c r="BQ30" s="469"/>
      <c r="BR30" s="469"/>
      <c r="BS30" s="469"/>
      <c r="BT30" s="469"/>
      <c r="BU30" s="470"/>
      <c r="BV30" s="468">
        <v>8068469</v>
      </c>
      <c r="BW30" s="469"/>
      <c r="BX30" s="469"/>
      <c r="BY30" s="469"/>
      <c r="BZ30" s="469"/>
      <c r="CA30" s="469"/>
      <c r="CB30" s="469"/>
      <c r="CC30" s="470"/>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189</v>
      </c>
      <c r="D32" s="213"/>
      <c r="E32" s="213"/>
      <c r="F32" s="210"/>
      <c r="G32" s="210"/>
      <c r="H32" s="210"/>
      <c r="I32" s="210"/>
      <c r="J32" s="210"/>
      <c r="K32" s="210"/>
      <c r="L32" s="210"/>
      <c r="M32" s="210"/>
      <c r="N32" s="210"/>
      <c r="O32" s="210"/>
      <c r="P32" s="210"/>
      <c r="Q32" s="210"/>
      <c r="R32" s="210"/>
      <c r="S32" s="210"/>
      <c r="T32" s="210"/>
      <c r="U32" s="210" t="s">
        <v>190</v>
      </c>
      <c r="V32" s="210"/>
      <c r="W32" s="210"/>
      <c r="X32" s="210"/>
      <c r="Y32" s="210"/>
      <c r="Z32" s="210"/>
      <c r="AA32" s="210"/>
      <c r="AB32" s="210"/>
      <c r="AC32" s="210"/>
      <c r="AD32" s="210"/>
      <c r="AE32" s="210"/>
      <c r="AF32" s="210"/>
      <c r="AG32" s="210"/>
      <c r="AH32" s="210"/>
      <c r="AI32" s="210"/>
      <c r="AJ32" s="210"/>
      <c r="AK32" s="210"/>
      <c r="AL32" s="210"/>
      <c r="AM32" s="214" t="s">
        <v>191</v>
      </c>
      <c r="AN32" s="210"/>
      <c r="AO32" s="210"/>
      <c r="AP32" s="210"/>
      <c r="AQ32" s="210"/>
      <c r="AR32" s="210"/>
      <c r="AS32" s="214"/>
      <c r="AT32" s="214"/>
      <c r="AU32" s="214"/>
      <c r="AV32" s="214"/>
      <c r="AW32" s="214"/>
      <c r="AX32" s="214"/>
      <c r="AY32" s="214"/>
      <c r="AZ32" s="214"/>
      <c r="BA32" s="214"/>
      <c r="BB32" s="210"/>
      <c r="BC32" s="214"/>
      <c r="BD32" s="210"/>
      <c r="BE32" s="214" t="s">
        <v>192</v>
      </c>
      <c r="BF32" s="210"/>
      <c r="BG32" s="210"/>
      <c r="BH32" s="210"/>
      <c r="BI32" s="210"/>
      <c r="BJ32" s="214"/>
      <c r="BK32" s="214"/>
      <c r="BL32" s="214"/>
      <c r="BM32" s="214"/>
      <c r="BN32" s="214"/>
      <c r="BO32" s="214"/>
      <c r="BP32" s="214"/>
      <c r="BQ32" s="214"/>
      <c r="BR32" s="210"/>
      <c r="BS32" s="210"/>
      <c r="BT32" s="210"/>
      <c r="BU32" s="210"/>
      <c r="BV32" s="210"/>
      <c r="BW32" s="210" t="s">
        <v>193</v>
      </c>
      <c r="BX32" s="210"/>
      <c r="BY32" s="210"/>
      <c r="BZ32" s="210"/>
      <c r="CA32" s="210"/>
      <c r="CB32" s="214"/>
      <c r="CC32" s="214"/>
      <c r="CD32" s="214"/>
      <c r="CE32" s="214"/>
      <c r="CF32" s="214"/>
      <c r="CG32" s="214"/>
      <c r="CH32" s="214"/>
      <c r="CI32" s="214"/>
      <c r="CJ32" s="214"/>
      <c r="CK32" s="214"/>
      <c r="CL32" s="214"/>
      <c r="CM32" s="214"/>
      <c r="CN32" s="214"/>
      <c r="CO32" s="214" t="s">
        <v>194</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28" t="s">
        <v>195</v>
      </c>
      <c r="D33" s="428"/>
      <c r="E33" s="427" t="s">
        <v>196</v>
      </c>
      <c r="F33" s="427"/>
      <c r="G33" s="427"/>
      <c r="H33" s="427"/>
      <c r="I33" s="427"/>
      <c r="J33" s="427"/>
      <c r="K33" s="427"/>
      <c r="L33" s="427"/>
      <c r="M33" s="427"/>
      <c r="N33" s="427"/>
      <c r="O33" s="427"/>
      <c r="P33" s="427"/>
      <c r="Q33" s="427"/>
      <c r="R33" s="427"/>
      <c r="S33" s="427"/>
      <c r="T33" s="215"/>
      <c r="U33" s="428" t="s">
        <v>197</v>
      </c>
      <c r="V33" s="428"/>
      <c r="W33" s="427" t="s">
        <v>196</v>
      </c>
      <c r="X33" s="427"/>
      <c r="Y33" s="427"/>
      <c r="Z33" s="427"/>
      <c r="AA33" s="427"/>
      <c r="AB33" s="427"/>
      <c r="AC33" s="427"/>
      <c r="AD33" s="427"/>
      <c r="AE33" s="427"/>
      <c r="AF33" s="427"/>
      <c r="AG33" s="427"/>
      <c r="AH33" s="427"/>
      <c r="AI33" s="427"/>
      <c r="AJ33" s="427"/>
      <c r="AK33" s="427"/>
      <c r="AL33" s="215"/>
      <c r="AM33" s="428" t="s">
        <v>197</v>
      </c>
      <c r="AN33" s="428"/>
      <c r="AO33" s="427" t="s">
        <v>196</v>
      </c>
      <c r="AP33" s="427"/>
      <c r="AQ33" s="427"/>
      <c r="AR33" s="427"/>
      <c r="AS33" s="427"/>
      <c r="AT33" s="427"/>
      <c r="AU33" s="427"/>
      <c r="AV33" s="427"/>
      <c r="AW33" s="427"/>
      <c r="AX33" s="427"/>
      <c r="AY33" s="427"/>
      <c r="AZ33" s="427"/>
      <c r="BA33" s="427"/>
      <c r="BB33" s="427"/>
      <c r="BC33" s="427"/>
      <c r="BD33" s="216"/>
      <c r="BE33" s="427" t="s">
        <v>198</v>
      </c>
      <c r="BF33" s="427"/>
      <c r="BG33" s="427" t="s">
        <v>199</v>
      </c>
      <c r="BH33" s="427"/>
      <c r="BI33" s="427"/>
      <c r="BJ33" s="427"/>
      <c r="BK33" s="427"/>
      <c r="BL33" s="427"/>
      <c r="BM33" s="427"/>
      <c r="BN33" s="427"/>
      <c r="BO33" s="427"/>
      <c r="BP33" s="427"/>
      <c r="BQ33" s="427"/>
      <c r="BR33" s="427"/>
      <c r="BS33" s="427"/>
      <c r="BT33" s="427"/>
      <c r="BU33" s="427"/>
      <c r="BV33" s="216"/>
      <c r="BW33" s="428" t="s">
        <v>198</v>
      </c>
      <c r="BX33" s="428"/>
      <c r="BY33" s="427" t="s">
        <v>200</v>
      </c>
      <c r="BZ33" s="427"/>
      <c r="CA33" s="427"/>
      <c r="CB33" s="427"/>
      <c r="CC33" s="427"/>
      <c r="CD33" s="427"/>
      <c r="CE33" s="427"/>
      <c r="CF33" s="427"/>
      <c r="CG33" s="427"/>
      <c r="CH33" s="427"/>
      <c r="CI33" s="427"/>
      <c r="CJ33" s="427"/>
      <c r="CK33" s="427"/>
      <c r="CL33" s="427"/>
      <c r="CM33" s="427"/>
      <c r="CN33" s="215"/>
      <c r="CO33" s="428" t="s">
        <v>195</v>
      </c>
      <c r="CP33" s="428"/>
      <c r="CQ33" s="427" t="s">
        <v>201</v>
      </c>
      <c r="CR33" s="427"/>
      <c r="CS33" s="427"/>
      <c r="CT33" s="427"/>
      <c r="CU33" s="427"/>
      <c r="CV33" s="427"/>
      <c r="CW33" s="427"/>
      <c r="CX33" s="427"/>
      <c r="CY33" s="427"/>
      <c r="CZ33" s="427"/>
      <c r="DA33" s="427"/>
      <c r="DB33" s="427"/>
      <c r="DC33" s="427"/>
      <c r="DD33" s="427"/>
      <c r="DE33" s="427"/>
      <c r="DF33" s="215"/>
      <c r="DG33" s="426" t="s">
        <v>202</v>
      </c>
      <c r="DH33" s="426"/>
      <c r="DI33" s="217"/>
      <c r="DJ33" s="185"/>
      <c r="DK33" s="185"/>
      <c r="DL33" s="185"/>
      <c r="DM33" s="185"/>
      <c r="DN33" s="185"/>
      <c r="DO33" s="185"/>
    </row>
    <row r="34" spans="1:119" ht="32.25" customHeight="1" x14ac:dyDescent="0.15">
      <c r="A34" s="186"/>
      <c r="B34" s="212"/>
      <c r="C34" s="424">
        <f>IF(E34="","",1)</f>
        <v>1</v>
      </c>
      <c r="D34" s="424"/>
      <c r="E34" s="423" t="str">
        <f>IF('各会計、関係団体の財政状況及び健全化判断比率'!B7="","",'各会計、関係団体の財政状況及び健全化判断比率'!B7)</f>
        <v>一般会計</v>
      </c>
      <c r="F34" s="423"/>
      <c r="G34" s="423"/>
      <c r="H34" s="423"/>
      <c r="I34" s="423"/>
      <c r="J34" s="423"/>
      <c r="K34" s="423"/>
      <c r="L34" s="423"/>
      <c r="M34" s="423"/>
      <c r="N34" s="423"/>
      <c r="O34" s="423"/>
      <c r="P34" s="423"/>
      <c r="Q34" s="423"/>
      <c r="R34" s="423"/>
      <c r="S34" s="423"/>
      <c r="T34" s="213"/>
      <c r="U34" s="424">
        <f>IF(W34="","",MAX(C34:D43)+1)</f>
        <v>3</v>
      </c>
      <c r="V34" s="424"/>
      <c r="W34" s="423" t="str">
        <f>IF('各会計、関係団体の財政状況及び健全化判断比率'!B28="","",'各会計、関係団体の財政状況及び健全化判断比率'!B28)</f>
        <v>競輪事業特別会計</v>
      </c>
      <c r="X34" s="423"/>
      <c r="Y34" s="423"/>
      <c r="Z34" s="423"/>
      <c r="AA34" s="423"/>
      <c r="AB34" s="423"/>
      <c r="AC34" s="423"/>
      <c r="AD34" s="423"/>
      <c r="AE34" s="423"/>
      <c r="AF34" s="423"/>
      <c r="AG34" s="423"/>
      <c r="AH34" s="423"/>
      <c r="AI34" s="423"/>
      <c r="AJ34" s="423"/>
      <c r="AK34" s="423"/>
      <c r="AL34" s="213"/>
      <c r="AM34" s="424">
        <f>IF(AO34="","",MAX(C34:D43,U34:V43)+1)</f>
        <v>8</v>
      </c>
      <c r="AN34" s="424"/>
      <c r="AO34" s="423" t="str">
        <f>IF('各会計、関係団体の財政状況及び健全化判断比率'!B33="","",'各会計、関係団体の財政状況及び健全化判断比率'!B33)</f>
        <v>病院事業会計</v>
      </c>
      <c r="AP34" s="423"/>
      <c r="AQ34" s="423"/>
      <c r="AR34" s="423"/>
      <c r="AS34" s="423"/>
      <c r="AT34" s="423"/>
      <c r="AU34" s="423"/>
      <c r="AV34" s="423"/>
      <c r="AW34" s="423"/>
      <c r="AX34" s="423"/>
      <c r="AY34" s="423"/>
      <c r="AZ34" s="423"/>
      <c r="BA34" s="423"/>
      <c r="BB34" s="423"/>
      <c r="BC34" s="423"/>
      <c r="BD34" s="213"/>
      <c r="BE34" s="424">
        <f>IF(BG34="","",MAX(C34:D43,U34:V43,AM34:AN43)+1)</f>
        <v>11</v>
      </c>
      <c r="BF34" s="424"/>
      <c r="BG34" s="423" t="str">
        <f>IF('各会計、関係団体の財政状況及び健全化判断比率'!B36="","",'各会計、関係団体の財政状況及び健全化判断比率'!B36)</f>
        <v>卸売市場事業特別会計</v>
      </c>
      <c r="BH34" s="423"/>
      <c r="BI34" s="423"/>
      <c r="BJ34" s="423"/>
      <c r="BK34" s="423"/>
      <c r="BL34" s="423"/>
      <c r="BM34" s="423"/>
      <c r="BN34" s="423"/>
      <c r="BO34" s="423"/>
      <c r="BP34" s="423"/>
      <c r="BQ34" s="423"/>
      <c r="BR34" s="423"/>
      <c r="BS34" s="423"/>
      <c r="BT34" s="423"/>
      <c r="BU34" s="423"/>
      <c r="BV34" s="213"/>
      <c r="BW34" s="424">
        <f>IF(BY34="","",MAX(C34:D43,U34:V43,AM34:AN43,BE34:BF43)+1)</f>
        <v>15</v>
      </c>
      <c r="BX34" s="424"/>
      <c r="BY34" s="423" t="str">
        <f>IF('各会計、関係団体の財政状況及び健全化判断比率'!B68="","",'各会計、関係団体の財政状況及び健全化判断比率'!B68)</f>
        <v>青森地域広域事務組合</v>
      </c>
      <c r="BZ34" s="423"/>
      <c r="CA34" s="423"/>
      <c r="CB34" s="423"/>
      <c r="CC34" s="423"/>
      <c r="CD34" s="423"/>
      <c r="CE34" s="423"/>
      <c r="CF34" s="423"/>
      <c r="CG34" s="423"/>
      <c r="CH34" s="423"/>
      <c r="CI34" s="423"/>
      <c r="CJ34" s="423"/>
      <c r="CK34" s="423"/>
      <c r="CL34" s="423"/>
      <c r="CM34" s="423"/>
      <c r="CN34" s="213"/>
      <c r="CO34" s="424">
        <f>IF(CQ34="","",MAX(C34:D43,U34:V43,AM34:AN43,BE34:BF43,BW34:BX43)+1)</f>
        <v>23</v>
      </c>
      <c r="CP34" s="424"/>
      <c r="CQ34" s="423" t="str">
        <f>IF('各会計、関係団体の財政状況及び健全化判断比率'!BS7="","",'各会計、関係団体の財政状況及び健全化判断比率'!BS7)</f>
        <v>青森市土地開発公社</v>
      </c>
      <c r="CR34" s="423"/>
      <c r="CS34" s="423"/>
      <c r="CT34" s="423"/>
      <c r="CU34" s="423"/>
      <c r="CV34" s="423"/>
      <c r="CW34" s="423"/>
      <c r="CX34" s="423"/>
      <c r="CY34" s="423"/>
      <c r="CZ34" s="423"/>
      <c r="DA34" s="423"/>
      <c r="DB34" s="423"/>
      <c r="DC34" s="423"/>
      <c r="DD34" s="423"/>
      <c r="DE34" s="423"/>
      <c r="DF34" s="210"/>
      <c r="DG34" s="425" t="str">
        <f>IF('各会計、関係団体の財政状況及び健全化判断比率'!BR7="","",'各会計、関係団体の財政状況及び健全化判断比率'!BR7)</f>
        <v>◯</v>
      </c>
      <c r="DH34" s="425"/>
      <c r="DI34" s="217"/>
      <c r="DJ34" s="185"/>
      <c r="DK34" s="185"/>
      <c r="DL34" s="185"/>
      <c r="DM34" s="185"/>
      <c r="DN34" s="185"/>
      <c r="DO34" s="185"/>
    </row>
    <row r="35" spans="1:119" ht="32.25" customHeight="1" x14ac:dyDescent="0.15">
      <c r="A35" s="186"/>
      <c r="B35" s="212"/>
      <c r="C35" s="424">
        <f>IF(E35="","",C34+1)</f>
        <v>2</v>
      </c>
      <c r="D35" s="424"/>
      <c r="E35" s="423" t="str">
        <f>IF('各会計、関係団体の財政状況及び健全化判断比率'!B8="","",'各会計、関係団体の財政状況及び健全化判断比率'!B8)</f>
        <v>母子父子寡婦福祉資金貸付金特別会計</v>
      </c>
      <c r="F35" s="423"/>
      <c r="G35" s="423"/>
      <c r="H35" s="423"/>
      <c r="I35" s="423"/>
      <c r="J35" s="423"/>
      <c r="K35" s="423"/>
      <c r="L35" s="423"/>
      <c r="M35" s="423"/>
      <c r="N35" s="423"/>
      <c r="O35" s="423"/>
      <c r="P35" s="423"/>
      <c r="Q35" s="423"/>
      <c r="R35" s="423"/>
      <c r="S35" s="423"/>
      <c r="T35" s="213"/>
      <c r="U35" s="424">
        <f>IF(W35="","",U34+1)</f>
        <v>4</v>
      </c>
      <c r="V35" s="424"/>
      <c r="W35" s="423" t="str">
        <f>IF('各会計、関係団体の財政状況及び健全化判断比率'!B29="","",'各会計、関係団体の財政状況及び健全化判断比率'!B29)</f>
        <v>国民健康保険事業特別会計</v>
      </c>
      <c r="X35" s="423"/>
      <c r="Y35" s="423"/>
      <c r="Z35" s="423"/>
      <c r="AA35" s="423"/>
      <c r="AB35" s="423"/>
      <c r="AC35" s="423"/>
      <c r="AD35" s="423"/>
      <c r="AE35" s="423"/>
      <c r="AF35" s="423"/>
      <c r="AG35" s="423"/>
      <c r="AH35" s="423"/>
      <c r="AI35" s="423"/>
      <c r="AJ35" s="423"/>
      <c r="AK35" s="423"/>
      <c r="AL35" s="213"/>
      <c r="AM35" s="424">
        <f t="shared" ref="AM35:AM43" si="0">IF(AO35="","",AM34+1)</f>
        <v>9</v>
      </c>
      <c r="AN35" s="424"/>
      <c r="AO35" s="423" t="str">
        <f>IF('各会計、関係団体の財政状況及び健全化判断比率'!B34="","",'各会計、関係団体の財政状況及び健全化判断比率'!B34)</f>
        <v>自動車運送事業会計</v>
      </c>
      <c r="AP35" s="423"/>
      <c r="AQ35" s="423"/>
      <c r="AR35" s="423"/>
      <c r="AS35" s="423"/>
      <c r="AT35" s="423"/>
      <c r="AU35" s="423"/>
      <c r="AV35" s="423"/>
      <c r="AW35" s="423"/>
      <c r="AX35" s="423"/>
      <c r="AY35" s="423"/>
      <c r="AZ35" s="423"/>
      <c r="BA35" s="423"/>
      <c r="BB35" s="423"/>
      <c r="BC35" s="423"/>
      <c r="BD35" s="213"/>
      <c r="BE35" s="424">
        <f t="shared" ref="BE35:BE43" si="1">IF(BG35="","",BE34+1)</f>
        <v>12</v>
      </c>
      <c r="BF35" s="424"/>
      <c r="BG35" s="423" t="str">
        <f>IF('各会計、関係団体の財政状況及び健全化判断比率'!B37="","",'各会計、関係団体の財政状況及び健全化判断比率'!B37)</f>
        <v>下水道事業特別会計</v>
      </c>
      <c r="BH35" s="423"/>
      <c r="BI35" s="423"/>
      <c r="BJ35" s="423"/>
      <c r="BK35" s="423"/>
      <c r="BL35" s="423"/>
      <c r="BM35" s="423"/>
      <c r="BN35" s="423"/>
      <c r="BO35" s="423"/>
      <c r="BP35" s="423"/>
      <c r="BQ35" s="423"/>
      <c r="BR35" s="423"/>
      <c r="BS35" s="423"/>
      <c r="BT35" s="423"/>
      <c r="BU35" s="423"/>
      <c r="BV35" s="213"/>
      <c r="BW35" s="424">
        <f t="shared" ref="BW35:BW43" si="2">IF(BY35="","",BW34+1)</f>
        <v>16</v>
      </c>
      <c r="BX35" s="424"/>
      <c r="BY35" s="423" t="str">
        <f>IF('各会計、関係団体の財政状況及び健全化判断比率'!B69="","",'各会計、関係団体の財政状況及び健全化判断比率'!B69)</f>
        <v>津軽広域水道企業団津軽事業部</v>
      </c>
      <c r="BZ35" s="423"/>
      <c r="CA35" s="423"/>
      <c r="CB35" s="423"/>
      <c r="CC35" s="423"/>
      <c r="CD35" s="423"/>
      <c r="CE35" s="423"/>
      <c r="CF35" s="423"/>
      <c r="CG35" s="423"/>
      <c r="CH35" s="423"/>
      <c r="CI35" s="423"/>
      <c r="CJ35" s="423"/>
      <c r="CK35" s="423"/>
      <c r="CL35" s="423"/>
      <c r="CM35" s="423"/>
      <c r="CN35" s="213"/>
      <c r="CO35" s="424">
        <f t="shared" ref="CO35:CO43" si="3">IF(CQ35="","",CO34+1)</f>
        <v>24</v>
      </c>
      <c r="CP35" s="424"/>
      <c r="CQ35" s="423" t="str">
        <f>IF('各会計、関係団体の財政状況及び健全化判断比率'!BS8="","",'各会計、関係団体の財政状況及び健全化判断比率'!BS8)</f>
        <v>青森市観光レクリエーション振興財団</v>
      </c>
      <c r="CR35" s="423"/>
      <c r="CS35" s="423"/>
      <c r="CT35" s="423"/>
      <c r="CU35" s="423"/>
      <c r="CV35" s="423"/>
      <c r="CW35" s="423"/>
      <c r="CX35" s="423"/>
      <c r="CY35" s="423"/>
      <c r="CZ35" s="423"/>
      <c r="DA35" s="423"/>
      <c r="DB35" s="423"/>
      <c r="DC35" s="423"/>
      <c r="DD35" s="423"/>
      <c r="DE35" s="423"/>
      <c r="DF35" s="210"/>
      <c r="DG35" s="425" t="str">
        <f>IF('各会計、関係団体の財政状況及び健全化判断比率'!BR8="","",'各会計、関係団体の財政状況及び健全化判断比率'!BR8)</f>
        <v/>
      </c>
      <c r="DH35" s="425"/>
      <c r="DI35" s="217"/>
      <c r="DJ35" s="185"/>
      <c r="DK35" s="185"/>
      <c r="DL35" s="185"/>
      <c r="DM35" s="185"/>
      <c r="DN35" s="185"/>
      <c r="DO35" s="185"/>
    </row>
    <row r="36" spans="1:119" ht="32.25" customHeight="1" x14ac:dyDescent="0.15">
      <c r="A36" s="186"/>
      <c r="B36" s="212"/>
      <c r="C36" s="424" t="str">
        <f>IF(E36="","",C35+1)</f>
        <v/>
      </c>
      <c r="D36" s="424"/>
      <c r="E36" s="423" t="str">
        <f>IF('各会計、関係団体の財政状況及び健全化判断比率'!B9="","",'各会計、関係団体の財政状況及び健全化判断比率'!B9)</f>
        <v/>
      </c>
      <c r="F36" s="423"/>
      <c r="G36" s="423"/>
      <c r="H36" s="423"/>
      <c r="I36" s="423"/>
      <c r="J36" s="423"/>
      <c r="K36" s="423"/>
      <c r="L36" s="423"/>
      <c r="M36" s="423"/>
      <c r="N36" s="423"/>
      <c r="O36" s="423"/>
      <c r="P36" s="423"/>
      <c r="Q36" s="423"/>
      <c r="R36" s="423"/>
      <c r="S36" s="423"/>
      <c r="T36" s="213"/>
      <c r="U36" s="424">
        <f t="shared" ref="U36:U43" si="4">IF(W36="","",U35+1)</f>
        <v>5</v>
      </c>
      <c r="V36" s="424"/>
      <c r="W36" s="423" t="str">
        <f>IF('各会計、関係団体の財政状況及び健全化判断比率'!B30="","",'各会計、関係団体の財政状況及び健全化判断比率'!B30)</f>
        <v>介護保険事業特別会計</v>
      </c>
      <c r="X36" s="423"/>
      <c r="Y36" s="423"/>
      <c r="Z36" s="423"/>
      <c r="AA36" s="423"/>
      <c r="AB36" s="423"/>
      <c r="AC36" s="423"/>
      <c r="AD36" s="423"/>
      <c r="AE36" s="423"/>
      <c r="AF36" s="423"/>
      <c r="AG36" s="423"/>
      <c r="AH36" s="423"/>
      <c r="AI36" s="423"/>
      <c r="AJ36" s="423"/>
      <c r="AK36" s="423"/>
      <c r="AL36" s="213"/>
      <c r="AM36" s="424">
        <f t="shared" si="0"/>
        <v>10</v>
      </c>
      <c r="AN36" s="424"/>
      <c r="AO36" s="423" t="str">
        <f>IF('各会計、関係団体の財政状況及び健全化判断比率'!B35="","",'各会計、関係団体の財政状況及び健全化判断比率'!B35)</f>
        <v>水道事業会計</v>
      </c>
      <c r="AP36" s="423"/>
      <c r="AQ36" s="423"/>
      <c r="AR36" s="423"/>
      <c r="AS36" s="423"/>
      <c r="AT36" s="423"/>
      <c r="AU36" s="423"/>
      <c r="AV36" s="423"/>
      <c r="AW36" s="423"/>
      <c r="AX36" s="423"/>
      <c r="AY36" s="423"/>
      <c r="AZ36" s="423"/>
      <c r="BA36" s="423"/>
      <c r="BB36" s="423"/>
      <c r="BC36" s="423"/>
      <c r="BD36" s="213"/>
      <c r="BE36" s="424">
        <f t="shared" si="1"/>
        <v>13</v>
      </c>
      <c r="BF36" s="424"/>
      <c r="BG36" s="423" t="str">
        <f>IF('各会計、関係団体の財政状況及び健全化判断比率'!B38="","",'各会計、関係団体の財政状況及び健全化判断比率'!B38)</f>
        <v>農業集落排水事業特別会計</v>
      </c>
      <c r="BH36" s="423"/>
      <c r="BI36" s="423"/>
      <c r="BJ36" s="423"/>
      <c r="BK36" s="423"/>
      <c r="BL36" s="423"/>
      <c r="BM36" s="423"/>
      <c r="BN36" s="423"/>
      <c r="BO36" s="423"/>
      <c r="BP36" s="423"/>
      <c r="BQ36" s="423"/>
      <c r="BR36" s="423"/>
      <c r="BS36" s="423"/>
      <c r="BT36" s="423"/>
      <c r="BU36" s="423"/>
      <c r="BV36" s="213"/>
      <c r="BW36" s="424">
        <f t="shared" si="2"/>
        <v>17</v>
      </c>
      <c r="BX36" s="424"/>
      <c r="BY36" s="423" t="str">
        <f>IF('各会計、関係団体の財政状況及び健全化判断比率'!B70="","",'各会計、関係団体の財政状況及び健全化判断比率'!B70)</f>
        <v>黒石地区清掃施設組合</v>
      </c>
      <c r="BZ36" s="423"/>
      <c r="CA36" s="423"/>
      <c r="CB36" s="423"/>
      <c r="CC36" s="423"/>
      <c r="CD36" s="423"/>
      <c r="CE36" s="423"/>
      <c r="CF36" s="423"/>
      <c r="CG36" s="423"/>
      <c r="CH36" s="423"/>
      <c r="CI36" s="423"/>
      <c r="CJ36" s="423"/>
      <c r="CK36" s="423"/>
      <c r="CL36" s="423"/>
      <c r="CM36" s="423"/>
      <c r="CN36" s="213"/>
      <c r="CO36" s="424">
        <f t="shared" si="3"/>
        <v>25</v>
      </c>
      <c r="CP36" s="424"/>
      <c r="CQ36" s="423" t="str">
        <f>IF('各会計、関係団体の財政状況及び健全化判断比率'!BS9="","",'各会計、関係団体の財政状況及び健全化判断比率'!BS9)</f>
        <v>青森市シルバー人材センター</v>
      </c>
      <c r="CR36" s="423"/>
      <c r="CS36" s="423"/>
      <c r="CT36" s="423"/>
      <c r="CU36" s="423"/>
      <c r="CV36" s="423"/>
      <c r="CW36" s="423"/>
      <c r="CX36" s="423"/>
      <c r="CY36" s="423"/>
      <c r="CZ36" s="423"/>
      <c r="DA36" s="423"/>
      <c r="DB36" s="423"/>
      <c r="DC36" s="423"/>
      <c r="DD36" s="423"/>
      <c r="DE36" s="423"/>
      <c r="DF36" s="210"/>
      <c r="DG36" s="425" t="str">
        <f>IF('各会計、関係団体の財政状況及び健全化判断比率'!BR9="","",'各会計、関係団体の財政状況及び健全化判断比率'!BR9)</f>
        <v/>
      </c>
      <c r="DH36" s="425"/>
      <c r="DI36" s="217"/>
      <c r="DJ36" s="185"/>
      <c r="DK36" s="185"/>
      <c r="DL36" s="185"/>
      <c r="DM36" s="185"/>
      <c r="DN36" s="185"/>
      <c r="DO36" s="185"/>
    </row>
    <row r="37" spans="1:119" ht="32.25" customHeight="1" x14ac:dyDescent="0.15">
      <c r="A37" s="186"/>
      <c r="B37" s="212"/>
      <c r="C37" s="424" t="str">
        <f>IF(E37="","",C36+1)</f>
        <v/>
      </c>
      <c r="D37" s="424"/>
      <c r="E37" s="423" t="str">
        <f>IF('各会計、関係団体の財政状況及び健全化判断比率'!B10="","",'各会計、関係団体の財政状況及び健全化判断比率'!B10)</f>
        <v/>
      </c>
      <c r="F37" s="423"/>
      <c r="G37" s="423"/>
      <c r="H37" s="423"/>
      <c r="I37" s="423"/>
      <c r="J37" s="423"/>
      <c r="K37" s="423"/>
      <c r="L37" s="423"/>
      <c r="M37" s="423"/>
      <c r="N37" s="423"/>
      <c r="O37" s="423"/>
      <c r="P37" s="423"/>
      <c r="Q37" s="423"/>
      <c r="R37" s="423"/>
      <c r="S37" s="423"/>
      <c r="T37" s="213"/>
      <c r="U37" s="424">
        <f t="shared" si="4"/>
        <v>6</v>
      </c>
      <c r="V37" s="424"/>
      <c r="W37" s="423" t="str">
        <f>IF('各会計、関係団体の財政状況及び健全化判断比率'!B31="","",'各会計、関係団体の財政状況及び健全化判断比率'!B31)</f>
        <v>後期高齢者医療特別会計</v>
      </c>
      <c r="X37" s="423"/>
      <c r="Y37" s="423"/>
      <c r="Z37" s="423"/>
      <c r="AA37" s="423"/>
      <c r="AB37" s="423"/>
      <c r="AC37" s="423"/>
      <c r="AD37" s="423"/>
      <c r="AE37" s="423"/>
      <c r="AF37" s="423"/>
      <c r="AG37" s="423"/>
      <c r="AH37" s="423"/>
      <c r="AI37" s="423"/>
      <c r="AJ37" s="423"/>
      <c r="AK37" s="423"/>
      <c r="AL37" s="213"/>
      <c r="AM37" s="424" t="str">
        <f t="shared" si="0"/>
        <v/>
      </c>
      <c r="AN37" s="424"/>
      <c r="AO37" s="423"/>
      <c r="AP37" s="423"/>
      <c r="AQ37" s="423"/>
      <c r="AR37" s="423"/>
      <c r="AS37" s="423"/>
      <c r="AT37" s="423"/>
      <c r="AU37" s="423"/>
      <c r="AV37" s="423"/>
      <c r="AW37" s="423"/>
      <c r="AX37" s="423"/>
      <c r="AY37" s="423"/>
      <c r="AZ37" s="423"/>
      <c r="BA37" s="423"/>
      <c r="BB37" s="423"/>
      <c r="BC37" s="423"/>
      <c r="BD37" s="213"/>
      <c r="BE37" s="424">
        <f t="shared" si="1"/>
        <v>14</v>
      </c>
      <c r="BF37" s="424"/>
      <c r="BG37" s="423" t="str">
        <f>IF('各会計、関係団体の財政状況及び健全化判断比率'!B39="","",'各会計、関係団体の財政状況及び健全化判断比率'!B39)</f>
        <v>宅地造成事業特別会計</v>
      </c>
      <c r="BH37" s="423"/>
      <c r="BI37" s="423"/>
      <c r="BJ37" s="423"/>
      <c r="BK37" s="423"/>
      <c r="BL37" s="423"/>
      <c r="BM37" s="423"/>
      <c r="BN37" s="423"/>
      <c r="BO37" s="423"/>
      <c r="BP37" s="423"/>
      <c r="BQ37" s="423"/>
      <c r="BR37" s="423"/>
      <c r="BS37" s="423"/>
      <c r="BT37" s="423"/>
      <c r="BU37" s="423"/>
      <c r="BV37" s="213"/>
      <c r="BW37" s="424">
        <f t="shared" si="2"/>
        <v>18</v>
      </c>
      <c r="BX37" s="424"/>
      <c r="BY37" s="423" t="str">
        <f>IF('各会計、関係団体の財政状況及び健全化判断比率'!B71="","",'各会計、関係団体の財政状況及び健全化判断比率'!B71)</f>
        <v>南黒地方福祉事務組合</v>
      </c>
      <c r="BZ37" s="423"/>
      <c r="CA37" s="423"/>
      <c r="CB37" s="423"/>
      <c r="CC37" s="423"/>
      <c r="CD37" s="423"/>
      <c r="CE37" s="423"/>
      <c r="CF37" s="423"/>
      <c r="CG37" s="423"/>
      <c r="CH37" s="423"/>
      <c r="CI37" s="423"/>
      <c r="CJ37" s="423"/>
      <c r="CK37" s="423"/>
      <c r="CL37" s="423"/>
      <c r="CM37" s="423"/>
      <c r="CN37" s="213"/>
      <c r="CO37" s="424">
        <f t="shared" si="3"/>
        <v>26</v>
      </c>
      <c r="CP37" s="424"/>
      <c r="CQ37" s="423" t="str">
        <f>IF('各会計、関係団体の財政状況及び健全化判断比率'!BS10="","",'各会計、関係団体の財政状況及び健全化判断比率'!BS10)</f>
        <v>青森市文化スポーツ振興公社</v>
      </c>
      <c r="CR37" s="423"/>
      <c r="CS37" s="423"/>
      <c r="CT37" s="423"/>
      <c r="CU37" s="423"/>
      <c r="CV37" s="423"/>
      <c r="CW37" s="423"/>
      <c r="CX37" s="423"/>
      <c r="CY37" s="423"/>
      <c r="CZ37" s="423"/>
      <c r="DA37" s="423"/>
      <c r="DB37" s="423"/>
      <c r="DC37" s="423"/>
      <c r="DD37" s="423"/>
      <c r="DE37" s="423"/>
      <c r="DF37" s="210"/>
      <c r="DG37" s="425" t="str">
        <f>IF('各会計、関係団体の財政状況及び健全化判断比率'!BR10="","",'各会計、関係団体の財政状況及び健全化判断比率'!BR10)</f>
        <v/>
      </c>
      <c r="DH37" s="425"/>
      <c r="DI37" s="217"/>
      <c r="DJ37" s="185"/>
      <c r="DK37" s="185"/>
      <c r="DL37" s="185"/>
      <c r="DM37" s="185"/>
      <c r="DN37" s="185"/>
      <c r="DO37" s="185"/>
    </row>
    <row r="38" spans="1:119" ht="32.25" customHeight="1" x14ac:dyDescent="0.15">
      <c r="A38" s="186"/>
      <c r="B38" s="212"/>
      <c r="C38" s="424" t="str">
        <f t="shared" ref="C38:C43" si="5">IF(E38="","",C37+1)</f>
        <v/>
      </c>
      <c r="D38" s="424"/>
      <c r="E38" s="423" t="str">
        <f>IF('各会計、関係団体の財政状況及び健全化判断比率'!B11="","",'各会計、関係団体の財政状況及び健全化判断比率'!B11)</f>
        <v/>
      </c>
      <c r="F38" s="423"/>
      <c r="G38" s="423"/>
      <c r="H38" s="423"/>
      <c r="I38" s="423"/>
      <c r="J38" s="423"/>
      <c r="K38" s="423"/>
      <c r="L38" s="423"/>
      <c r="M38" s="423"/>
      <c r="N38" s="423"/>
      <c r="O38" s="423"/>
      <c r="P38" s="423"/>
      <c r="Q38" s="423"/>
      <c r="R38" s="423"/>
      <c r="S38" s="423"/>
      <c r="T38" s="213"/>
      <c r="U38" s="424">
        <f t="shared" si="4"/>
        <v>7</v>
      </c>
      <c r="V38" s="424"/>
      <c r="W38" s="423" t="str">
        <f>IF('各会計、関係団体の財政状況及び健全化判断比率'!B32="","",'各会計、関係団体の財政状況及び健全化判断比率'!B32)</f>
        <v>駐車場事業特別会計</v>
      </c>
      <c r="X38" s="423"/>
      <c r="Y38" s="423"/>
      <c r="Z38" s="423"/>
      <c r="AA38" s="423"/>
      <c r="AB38" s="423"/>
      <c r="AC38" s="423"/>
      <c r="AD38" s="423"/>
      <c r="AE38" s="423"/>
      <c r="AF38" s="423"/>
      <c r="AG38" s="423"/>
      <c r="AH38" s="423"/>
      <c r="AI38" s="423"/>
      <c r="AJ38" s="423"/>
      <c r="AK38" s="423"/>
      <c r="AL38" s="213"/>
      <c r="AM38" s="424" t="str">
        <f t="shared" si="0"/>
        <v/>
      </c>
      <c r="AN38" s="424"/>
      <c r="AO38" s="423"/>
      <c r="AP38" s="423"/>
      <c r="AQ38" s="423"/>
      <c r="AR38" s="423"/>
      <c r="AS38" s="423"/>
      <c r="AT38" s="423"/>
      <c r="AU38" s="423"/>
      <c r="AV38" s="423"/>
      <c r="AW38" s="423"/>
      <c r="AX38" s="423"/>
      <c r="AY38" s="423"/>
      <c r="AZ38" s="423"/>
      <c r="BA38" s="423"/>
      <c r="BB38" s="423"/>
      <c r="BC38" s="423"/>
      <c r="BD38" s="213"/>
      <c r="BE38" s="424" t="str">
        <f t="shared" si="1"/>
        <v/>
      </c>
      <c r="BF38" s="424"/>
      <c r="BG38" s="423"/>
      <c r="BH38" s="423"/>
      <c r="BI38" s="423"/>
      <c r="BJ38" s="423"/>
      <c r="BK38" s="423"/>
      <c r="BL38" s="423"/>
      <c r="BM38" s="423"/>
      <c r="BN38" s="423"/>
      <c r="BO38" s="423"/>
      <c r="BP38" s="423"/>
      <c r="BQ38" s="423"/>
      <c r="BR38" s="423"/>
      <c r="BS38" s="423"/>
      <c r="BT38" s="423"/>
      <c r="BU38" s="423"/>
      <c r="BV38" s="213"/>
      <c r="BW38" s="424">
        <f t="shared" si="2"/>
        <v>19</v>
      </c>
      <c r="BX38" s="424"/>
      <c r="BY38" s="423" t="str">
        <f>IF('各会計、関係団体の財政状況及び健全化判断比率'!B72="","",'各会計、関係団体の財政状況及び健全化判断比率'!B72)</f>
        <v>青森県後期高齢者医療広域連合（一般会計）</v>
      </c>
      <c r="BZ38" s="423"/>
      <c r="CA38" s="423"/>
      <c r="CB38" s="423"/>
      <c r="CC38" s="423"/>
      <c r="CD38" s="423"/>
      <c r="CE38" s="423"/>
      <c r="CF38" s="423"/>
      <c r="CG38" s="423"/>
      <c r="CH38" s="423"/>
      <c r="CI38" s="423"/>
      <c r="CJ38" s="423"/>
      <c r="CK38" s="423"/>
      <c r="CL38" s="423"/>
      <c r="CM38" s="423"/>
      <c r="CN38" s="213"/>
      <c r="CO38" s="424">
        <f t="shared" si="3"/>
        <v>27</v>
      </c>
      <c r="CP38" s="424"/>
      <c r="CQ38" s="423" t="str">
        <f>IF('各会計、関係団体の財政状況及び健全化判断比率'!BS11="","",'各会計、関係団体の財政状況及び健全化判断比率'!BS11)</f>
        <v>アップルヒル</v>
      </c>
      <c r="CR38" s="423"/>
      <c r="CS38" s="423"/>
      <c r="CT38" s="423"/>
      <c r="CU38" s="423"/>
      <c r="CV38" s="423"/>
      <c r="CW38" s="423"/>
      <c r="CX38" s="423"/>
      <c r="CY38" s="423"/>
      <c r="CZ38" s="423"/>
      <c r="DA38" s="423"/>
      <c r="DB38" s="423"/>
      <c r="DC38" s="423"/>
      <c r="DD38" s="423"/>
      <c r="DE38" s="423"/>
      <c r="DF38" s="210"/>
      <c r="DG38" s="425" t="str">
        <f>IF('各会計、関係団体の財政状況及び健全化判断比率'!BR11="","",'各会計、関係団体の財政状況及び健全化判断比率'!BR11)</f>
        <v/>
      </c>
      <c r="DH38" s="425"/>
      <c r="DI38" s="217"/>
      <c r="DJ38" s="185"/>
      <c r="DK38" s="185"/>
      <c r="DL38" s="185"/>
      <c r="DM38" s="185"/>
      <c r="DN38" s="185"/>
      <c r="DO38" s="185"/>
    </row>
    <row r="39" spans="1:119" ht="32.25" customHeight="1" x14ac:dyDescent="0.15">
      <c r="A39" s="186"/>
      <c r="B39" s="212"/>
      <c r="C39" s="424" t="str">
        <f t="shared" si="5"/>
        <v/>
      </c>
      <c r="D39" s="424"/>
      <c r="E39" s="423" t="str">
        <f>IF('各会計、関係団体の財政状況及び健全化判断比率'!B12="","",'各会計、関係団体の財政状況及び健全化判断比率'!B12)</f>
        <v/>
      </c>
      <c r="F39" s="423"/>
      <c r="G39" s="423"/>
      <c r="H39" s="423"/>
      <c r="I39" s="423"/>
      <c r="J39" s="423"/>
      <c r="K39" s="423"/>
      <c r="L39" s="423"/>
      <c r="M39" s="423"/>
      <c r="N39" s="423"/>
      <c r="O39" s="423"/>
      <c r="P39" s="423"/>
      <c r="Q39" s="423"/>
      <c r="R39" s="423"/>
      <c r="S39" s="423"/>
      <c r="T39" s="213"/>
      <c r="U39" s="424" t="str">
        <f t="shared" si="4"/>
        <v/>
      </c>
      <c r="V39" s="424"/>
      <c r="W39" s="423"/>
      <c r="X39" s="423"/>
      <c r="Y39" s="423"/>
      <c r="Z39" s="423"/>
      <c r="AA39" s="423"/>
      <c r="AB39" s="423"/>
      <c r="AC39" s="423"/>
      <c r="AD39" s="423"/>
      <c r="AE39" s="423"/>
      <c r="AF39" s="423"/>
      <c r="AG39" s="423"/>
      <c r="AH39" s="423"/>
      <c r="AI39" s="423"/>
      <c r="AJ39" s="423"/>
      <c r="AK39" s="423"/>
      <c r="AL39" s="213"/>
      <c r="AM39" s="424" t="str">
        <f t="shared" si="0"/>
        <v/>
      </c>
      <c r="AN39" s="424"/>
      <c r="AO39" s="423"/>
      <c r="AP39" s="423"/>
      <c r="AQ39" s="423"/>
      <c r="AR39" s="423"/>
      <c r="AS39" s="423"/>
      <c r="AT39" s="423"/>
      <c r="AU39" s="423"/>
      <c r="AV39" s="423"/>
      <c r="AW39" s="423"/>
      <c r="AX39" s="423"/>
      <c r="AY39" s="423"/>
      <c r="AZ39" s="423"/>
      <c r="BA39" s="423"/>
      <c r="BB39" s="423"/>
      <c r="BC39" s="423"/>
      <c r="BD39" s="213"/>
      <c r="BE39" s="424" t="str">
        <f t="shared" si="1"/>
        <v/>
      </c>
      <c r="BF39" s="424"/>
      <c r="BG39" s="423"/>
      <c r="BH39" s="423"/>
      <c r="BI39" s="423"/>
      <c r="BJ39" s="423"/>
      <c r="BK39" s="423"/>
      <c r="BL39" s="423"/>
      <c r="BM39" s="423"/>
      <c r="BN39" s="423"/>
      <c r="BO39" s="423"/>
      <c r="BP39" s="423"/>
      <c r="BQ39" s="423"/>
      <c r="BR39" s="423"/>
      <c r="BS39" s="423"/>
      <c r="BT39" s="423"/>
      <c r="BU39" s="423"/>
      <c r="BV39" s="213"/>
      <c r="BW39" s="424">
        <f t="shared" si="2"/>
        <v>20</v>
      </c>
      <c r="BX39" s="424"/>
      <c r="BY39" s="423" t="str">
        <f>IF('各会計、関係団体の財政状況及び健全化判断比率'!B73="","",'各会計、関係団体の財政状況及び健全化判断比率'!B73)</f>
        <v>青森県後期高齢者医療広域連合（特別会計）</v>
      </c>
      <c r="BZ39" s="423"/>
      <c r="CA39" s="423"/>
      <c r="CB39" s="423"/>
      <c r="CC39" s="423"/>
      <c r="CD39" s="423"/>
      <c r="CE39" s="423"/>
      <c r="CF39" s="423"/>
      <c r="CG39" s="423"/>
      <c r="CH39" s="423"/>
      <c r="CI39" s="423"/>
      <c r="CJ39" s="423"/>
      <c r="CK39" s="423"/>
      <c r="CL39" s="423"/>
      <c r="CM39" s="423"/>
      <c r="CN39" s="213"/>
      <c r="CO39" s="424">
        <f t="shared" si="3"/>
        <v>28</v>
      </c>
      <c r="CP39" s="424"/>
      <c r="CQ39" s="423" t="str">
        <f>IF('各会計、関係団体の財政状況及び健全化判断比率'!BS12="","",'各会計、関係団体の財政状況及び健全化判断比率'!BS12)</f>
        <v>青森学術文化振興財団</v>
      </c>
      <c r="CR39" s="423"/>
      <c r="CS39" s="423"/>
      <c r="CT39" s="423"/>
      <c r="CU39" s="423"/>
      <c r="CV39" s="423"/>
      <c r="CW39" s="423"/>
      <c r="CX39" s="423"/>
      <c r="CY39" s="423"/>
      <c r="CZ39" s="423"/>
      <c r="DA39" s="423"/>
      <c r="DB39" s="423"/>
      <c r="DC39" s="423"/>
      <c r="DD39" s="423"/>
      <c r="DE39" s="423"/>
      <c r="DF39" s="210"/>
      <c r="DG39" s="425" t="str">
        <f>IF('各会計、関係団体の財政状況及び健全化判断比率'!BR12="","",'各会計、関係団体の財政状況及び健全化判断比率'!BR12)</f>
        <v/>
      </c>
      <c r="DH39" s="425"/>
      <c r="DI39" s="217"/>
      <c r="DJ39" s="185"/>
      <c r="DK39" s="185"/>
      <c r="DL39" s="185"/>
      <c r="DM39" s="185"/>
      <c r="DN39" s="185"/>
      <c r="DO39" s="185"/>
    </row>
    <row r="40" spans="1:119" ht="32.25" customHeight="1" x14ac:dyDescent="0.15">
      <c r="A40" s="186"/>
      <c r="B40" s="212"/>
      <c r="C40" s="424" t="str">
        <f t="shared" si="5"/>
        <v/>
      </c>
      <c r="D40" s="424"/>
      <c r="E40" s="423" t="str">
        <f>IF('各会計、関係団体の財政状況及び健全化判断比率'!B13="","",'各会計、関係団体の財政状況及び健全化判断比率'!B13)</f>
        <v/>
      </c>
      <c r="F40" s="423"/>
      <c r="G40" s="423"/>
      <c r="H40" s="423"/>
      <c r="I40" s="423"/>
      <c r="J40" s="423"/>
      <c r="K40" s="423"/>
      <c r="L40" s="423"/>
      <c r="M40" s="423"/>
      <c r="N40" s="423"/>
      <c r="O40" s="423"/>
      <c r="P40" s="423"/>
      <c r="Q40" s="423"/>
      <c r="R40" s="423"/>
      <c r="S40" s="423"/>
      <c r="T40" s="213"/>
      <c r="U40" s="424" t="str">
        <f t="shared" si="4"/>
        <v/>
      </c>
      <c r="V40" s="424"/>
      <c r="W40" s="423"/>
      <c r="X40" s="423"/>
      <c r="Y40" s="423"/>
      <c r="Z40" s="423"/>
      <c r="AA40" s="423"/>
      <c r="AB40" s="423"/>
      <c r="AC40" s="423"/>
      <c r="AD40" s="423"/>
      <c r="AE40" s="423"/>
      <c r="AF40" s="423"/>
      <c r="AG40" s="423"/>
      <c r="AH40" s="423"/>
      <c r="AI40" s="423"/>
      <c r="AJ40" s="423"/>
      <c r="AK40" s="423"/>
      <c r="AL40" s="213"/>
      <c r="AM40" s="424" t="str">
        <f t="shared" si="0"/>
        <v/>
      </c>
      <c r="AN40" s="424"/>
      <c r="AO40" s="423"/>
      <c r="AP40" s="423"/>
      <c r="AQ40" s="423"/>
      <c r="AR40" s="423"/>
      <c r="AS40" s="423"/>
      <c r="AT40" s="423"/>
      <c r="AU40" s="423"/>
      <c r="AV40" s="423"/>
      <c r="AW40" s="423"/>
      <c r="AX40" s="423"/>
      <c r="AY40" s="423"/>
      <c r="AZ40" s="423"/>
      <c r="BA40" s="423"/>
      <c r="BB40" s="423"/>
      <c r="BC40" s="423"/>
      <c r="BD40" s="213"/>
      <c r="BE40" s="424" t="str">
        <f t="shared" si="1"/>
        <v/>
      </c>
      <c r="BF40" s="424"/>
      <c r="BG40" s="423"/>
      <c r="BH40" s="423"/>
      <c r="BI40" s="423"/>
      <c r="BJ40" s="423"/>
      <c r="BK40" s="423"/>
      <c r="BL40" s="423"/>
      <c r="BM40" s="423"/>
      <c r="BN40" s="423"/>
      <c r="BO40" s="423"/>
      <c r="BP40" s="423"/>
      <c r="BQ40" s="423"/>
      <c r="BR40" s="423"/>
      <c r="BS40" s="423"/>
      <c r="BT40" s="423"/>
      <c r="BU40" s="423"/>
      <c r="BV40" s="213"/>
      <c r="BW40" s="424">
        <f t="shared" si="2"/>
        <v>21</v>
      </c>
      <c r="BX40" s="424"/>
      <c r="BY40" s="423" t="str">
        <f>IF('各会計、関係団体の財政状況及び健全化判断比率'!B74="","",'各会計、関係団体の財政状況及び健全化判断比率'!B74)</f>
        <v>青森県市長会館管理組合</v>
      </c>
      <c r="BZ40" s="423"/>
      <c r="CA40" s="423"/>
      <c r="CB40" s="423"/>
      <c r="CC40" s="423"/>
      <c r="CD40" s="423"/>
      <c r="CE40" s="423"/>
      <c r="CF40" s="423"/>
      <c r="CG40" s="423"/>
      <c r="CH40" s="423"/>
      <c r="CI40" s="423"/>
      <c r="CJ40" s="423"/>
      <c r="CK40" s="423"/>
      <c r="CL40" s="423"/>
      <c r="CM40" s="423"/>
      <c r="CN40" s="213"/>
      <c r="CO40" s="424">
        <f t="shared" si="3"/>
        <v>29</v>
      </c>
      <c r="CP40" s="424"/>
      <c r="CQ40" s="423" t="str">
        <f>IF('各会計、関係団体の財政状況及び健全化判断比率'!BS13="","",'各会計、関係団体の財政状況及び健全化判断比率'!BS13)</f>
        <v>公立大学法人青森公立大学</v>
      </c>
      <c r="CR40" s="423"/>
      <c r="CS40" s="423"/>
      <c r="CT40" s="423"/>
      <c r="CU40" s="423"/>
      <c r="CV40" s="423"/>
      <c r="CW40" s="423"/>
      <c r="CX40" s="423"/>
      <c r="CY40" s="423"/>
      <c r="CZ40" s="423"/>
      <c r="DA40" s="423"/>
      <c r="DB40" s="423"/>
      <c r="DC40" s="423"/>
      <c r="DD40" s="423"/>
      <c r="DE40" s="423"/>
      <c r="DF40" s="210"/>
      <c r="DG40" s="425" t="str">
        <f>IF('各会計、関係団体の財政状況及び健全化判断比率'!BR13="","",'各会計、関係団体の財政状況及び健全化判断比率'!BR13)</f>
        <v/>
      </c>
      <c r="DH40" s="425"/>
      <c r="DI40" s="217"/>
      <c r="DJ40" s="185"/>
      <c r="DK40" s="185"/>
      <c r="DL40" s="185"/>
      <c r="DM40" s="185"/>
      <c r="DN40" s="185"/>
      <c r="DO40" s="185"/>
    </row>
    <row r="41" spans="1:119" ht="32.25" customHeight="1" x14ac:dyDescent="0.15">
      <c r="A41" s="186"/>
      <c r="B41" s="212"/>
      <c r="C41" s="424" t="str">
        <f t="shared" si="5"/>
        <v/>
      </c>
      <c r="D41" s="424"/>
      <c r="E41" s="423" t="str">
        <f>IF('各会計、関係団体の財政状況及び健全化判断比率'!B14="","",'各会計、関係団体の財政状況及び健全化判断比率'!B14)</f>
        <v/>
      </c>
      <c r="F41" s="423"/>
      <c r="G41" s="423"/>
      <c r="H41" s="423"/>
      <c r="I41" s="423"/>
      <c r="J41" s="423"/>
      <c r="K41" s="423"/>
      <c r="L41" s="423"/>
      <c r="M41" s="423"/>
      <c r="N41" s="423"/>
      <c r="O41" s="423"/>
      <c r="P41" s="423"/>
      <c r="Q41" s="423"/>
      <c r="R41" s="423"/>
      <c r="S41" s="423"/>
      <c r="T41" s="213"/>
      <c r="U41" s="424" t="str">
        <f t="shared" si="4"/>
        <v/>
      </c>
      <c r="V41" s="424"/>
      <c r="W41" s="423"/>
      <c r="X41" s="423"/>
      <c r="Y41" s="423"/>
      <c r="Z41" s="423"/>
      <c r="AA41" s="423"/>
      <c r="AB41" s="423"/>
      <c r="AC41" s="423"/>
      <c r="AD41" s="423"/>
      <c r="AE41" s="423"/>
      <c r="AF41" s="423"/>
      <c r="AG41" s="423"/>
      <c r="AH41" s="423"/>
      <c r="AI41" s="423"/>
      <c r="AJ41" s="423"/>
      <c r="AK41" s="423"/>
      <c r="AL41" s="213"/>
      <c r="AM41" s="424" t="str">
        <f t="shared" si="0"/>
        <v/>
      </c>
      <c r="AN41" s="424"/>
      <c r="AO41" s="423"/>
      <c r="AP41" s="423"/>
      <c r="AQ41" s="423"/>
      <c r="AR41" s="423"/>
      <c r="AS41" s="423"/>
      <c r="AT41" s="423"/>
      <c r="AU41" s="423"/>
      <c r="AV41" s="423"/>
      <c r="AW41" s="423"/>
      <c r="AX41" s="423"/>
      <c r="AY41" s="423"/>
      <c r="AZ41" s="423"/>
      <c r="BA41" s="423"/>
      <c r="BB41" s="423"/>
      <c r="BC41" s="423"/>
      <c r="BD41" s="213"/>
      <c r="BE41" s="424" t="str">
        <f t="shared" si="1"/>
        <v/>
      </c>
      <c r="BF41" s="424"/>
      <c r="BG41" s="423"/>
      <c r="BH41" s="423"/>
      <c r="BI41" s="423"/>
      <c r="BJ41" s="423"/>
      <c r="BK41" s="423"/>
      <c r="BL41" s="423"/>
      <c r="BM41" s="423"/>
      <c r="BN41" s="423"/>
      <c r="BO41" s="423"/>
      <c r="BP41" s="423"/>
      <c r="BQ41" s="423"/>
      <c r="BR41" s="423"/>
      <c r="BS41" s="423"/>
      <c r="BT41" s="423"/>
      <c r="BU41" s="423"/>
      <c r="BV41" s="213"/>
      <c r="BW41" s="424">
        <f t="shared" si="2"/>
        <v>22</v>
      </c>
      <c r="BX41" s="424"/>
      <c r="BY41" s="423" t="str">
        <f>IF('各会計、関係団体の財政状況及び健全化判断比率'!B75="","",'各会計、関係団体の財政状況及び健全化判断比率'!B75)</f>
        <v>青森県交通災害共済組合</v>
      </c>
      <c r="BZ41" s="423"/>
      <c r="CA41" s="423"/>
      <c r="CB41" s="423"/>
      <c r="CC41" s="423"/>
      <c r="CD41" s="423"/>
      <c r="CE41" s="423"/>
      <c r="CF41" s="423"/>
      <c r="CG41" s="423"/>
      <c r="CH41" s="423"/>
      <c r="CI41" s="423"/>
      <c r="CJ41" s="423"/>
      <c r="CK41" s="423"/>
      <c r="CL41" s="423"/>
      <c r="CM41" s="423"/>
      <c r="CN41" s="213"/>
      <c r="CO41" s="424" t="str">
        <f t="shared" si="3"/>
        <v/>
      </c>
      <c r="CP41" s="424"/>
      <c r="CQ41" s="423" t="str">
        <f>IF('各会計、関係団体の財政状況及び健全化判断比率'!BS14="","",'各会計、関係団体の財政状況及び健全化判断比率'!BS14)</f>
        <v/>
      </c>
      <c r="CR41" s="423"/>
      <c r="CS41" s="423"/>
      <c r="CT41" s="423"/>
      <c r="CU41" s="423"/>
      <c r="CV41" s="423"/>
      <c r="CW41" s="423"/>
      <c r="CX41" s="423"/>
      <c r="CY41" s="423"/>
      <c r="CZ41" s="423"/>
      <c r="DA41" s="423"/>
      <c r="DB41" s="423"/>
      <c r="DC41" s="423"/>
      <c r="DD41" s="423"/>
      <c r="DE41" s="423"/>
      <c r="DF41" s="210"/>
      <c r="DG41" s="425" t="str">
        <f>IF('各会計、関係団体の財政状況及び健全化判断比率'!BR14="","",'各会計、関係団体の財政状況及び健全化判断比率'!BR14)</f>
        <v/>
      </c>
      <c r="DH41" s="425"/>
      <c r="DI41" s="217"/>
      <c r="DJ41" s="185"/>
      <c r="DK41" s="185"/>
      <c r="DL41" s="185"/>
      <c r="DM41" s="185"/>
      <c r="DN41" s="185"/>
      <c r="DO41" s="185"/>
    </row>
    <row r="42" spans="1:119" ht="32.25" customHeight="1" x14ac:dyDescent="0.15">
      <c r="A42" s="185"/>
      <c r="B42" s="212"/>
      <c r="C42" s="424" t="str">
        <f t="shared" si="5"/>
        <v/>
      </c>
      <c r="D42" s="424"/>
      <c r="E42" s="423" t="str">
        <f>IF('各会計、関係団体の財政状況及び健全化判断比率'!B15="","",'各会計、関係団体の財政状況及び健全化判断比率'!B15)</f>
        <v/>
      </c>
      <c r="F42" s="423"/>
      <c r="G42" s="423"/>
      <c r="H42" s="423"/>
      <c r="I42" s="423"/>
      <c r="J42" s="423"/>
      <c r="K42" s="423"/>
      <c r="L42" s="423"/>
      <c r="M42" s="423"/>
      <c r="N42" s="423"/>
      <c r="O42" s="423"/>
      <c r="P42" s="423"/>
      <c r="Q42" s="423"/>
      <c r="R42" s="423"/>
      <c r="S42" s="423"/>
      <c r="T42" s="213"/>
      <c r="U42" s="424" t="str">
        <f t="shared" si="4"/>
        <v/>
      </c>
      <c r="V42" s="424"/>
      <c r="W42" s="423"/>
      <c r="X42" s="423"/>
      <c r="Y42" s="423"/>
      <c r="Z42" s="423"/>
      <c r="AA42" s="423"/>
      <c r="AB42" s="423"/>
      <c r="AC42" s="423"/>
      <c r="AD42" s="423"/>
      <c r="AE42" s="423"/>
      <c r="AF42" s="423"/>
      <c r="AG42" s="423"/>
      <c r="AH42" s="423"/>
      <c r="AI42" s="423"/>
      <c r="AJ42" s="423"/>
      <c r="AK42" s="423"/>
      <c r="AL42" s="213"/>
      <c r="AM42" s="424" t="str">
        <f t="shared" si="0"/>
        <v/>
      </c>
      <c r="AN42" s="424"/>
      <c r="AO42" s="423"/>
      <c r="AP42" s="423"/>
      <c r="AQ42" s="423"/>
      <c r="AR42" s="423"/>
      <c r="AS42" s="423"/>
      <c r="AT42" s="423"/>
      <c r="AU42" s="423"/>
      <c r="AV42" s="423"/>
      <c r="AW42" s="423"/>
      <c r="AX42" s="423"/>
      <c r="AY42" s="423"/>
      <c r="AZ42" s="423"/>
      <c r="BA42" s="423"/>
      <c r="BB42" s="423"/>
      <c r="BC42" s="423"/>
      <c r="BD42" s="213"/>
      <c r="BE42" s="424" t="str">
        <f t="shared" si="1"/>
        <v/>
      </c>
      <c r="BF42" s="424"/>
      <c r="BG42" s="423"/>
      <c r="BH42" s="423"/>
      <c r="BI42" s="423"/>
      <c r="BJ42" s="423"/>
      <c r="BK42" s="423"/>
      <c r="BL42" s="423"/>
      <c r="BM42" s="423"/>
      <c r="BN42" s="423"/>
      <c r="BO42" s="423"/>
      <c r="BP42" s="423"/>
      <c r="BQ42" s="423"/>
      <c r="BR42" s="423"/>
      <c r="BS42" s="423"/>
      <c r="BT42" s="423"/>
      <c r="BU42" s="423"/>
      <c r="BV42" s="213"/>
      <c r="BW42" s="424" t="str">
        <f t="shared" si="2"/>
        <v/>
      </c>
      <c r="BX42" s="424"/>
      <c r="BY42" s="423" t="str">
        <f>IF('各会計、関係団体の財政状況及び健全化判断比率'!B76="","",'各会計、関係団体の財政状況及び健全化判断比率'!B76)</f>
        <v/>
      </c>
      <c r="BZ42" s="423"/>
      <c r="CA42" s="423"/>
      <c r="CB42" s="423"/>
      <c r="CC42" s="423"/>
      <c r="CD42" s="423"/>
      <c r="CE42" s="423"/>
      <c r="CF42" s="423"/>
      <c r="CG42" s="423"/>
      <c r="CH42" s="423"/>
      <c r="CI42" s="423"/>
      <c r="CJ42" s="423"/>
      <c r="CK42" s="423"/>
      <c r="CL42" s="423"/>
      <c r="CM42" s="423"/>
      <c r="CN42" s="213"/>
      <c r="CO42" s="424" t="str">
        <f t="shared" si="3"/>
        <v/>
      </c>
      <c r="CP42" s="424"/>
      <c r="CQ42" s="423" t="str">
        <f>IF('各会計、関係団体の財政状況及び健全化判断比率'!BS15="","",'各会計、関係団体の財政状況及び健全化判断比率'!BS15)</f>
        <v/>
      </c>
      <c r="CR42" s="423"/>
      <c r="CS42" s="423"/>
      <c r="CT42" s="423"/>
      <c r="CU42" s="423"/>
      <c r="CV42" s="423"/>
      <c r="CW42" s="423"/>
      <c r="CX42" s="423"/>
      <c r="CY42" s="423"/>
      <c r="CZ42" s="423"/>
      <c r="DA42" s="423"/>
      <c r="DB42" s="423"/>
      <c r="DC42" s="423"/>
      <c r="DD42" s="423"/>
      <c r="DE42" s="423"/>
      <c r="DF42" s="210"/>
      <c r="DG42" s="425" t="str">
        <f>IF('各会計、関係団体の財政状況及び健全化判断比率'!BR15="","",'各会計、関係団体の財政状況及び健全化判断比率'!BR15)</f>
        <v/>
      </c>
      <c r="DH42" s="425"/>
      <c r="DI42" s="217"/>
      <c r="DJ42" s="185"/>
      <c r="DK42" s="185"/>
      <c r="DL42" s="185"/>
      <c r="DM42" s="185"/>
      <c r="DN42" s="185"/>
      <c r="DO42" s="185"/>
    </row>
    <row r="43" spans="1:119" ht="32.25" customHeight="1" x14ac:dyDescent="0.15">
      <c r="A43" s="185"/>
      <c r="B43" s="212"/>
      <c r="C43" s="424" t="str">
        <f t="shared" si="5"/>
        <v/>
      </c>
      <c r="D43" s="424"/>
      <c r="E43" s="423" t="str">
        <f>IF('各会計、関係団体の財政状況及び健全化判断比率'!B16="","",'各会計、関係団体の財政状況及び健全化判断比率'!B16)</f>
        <v/>
      </c>
      <c r="F43" s="423"/>
      <c r="G43" s="423"/>
      <c r="H43" s="423"/>
      <c r="I43" s="423"/>
      <c r="J43" s="423"/>
      <c r="K43" s="423"/>
      <c r="L43" s="423"/>
      <c r="M43" s="423"/>
      <c r="N43" s="423"/>
      <c r="O43" s="423"/>
      <c r="P43" s="423"/>
      <c r="Q43" s="423"/>
      <c r="R43" s="423"/>
      <c r="S43" s="423"/>
      <c r="T43" s="213"/>
      <c r="U43" s="424" t="str">
        <f t="shared" si="4"/>
        <v/>
      </c>
      <c r="V43" s="424"/>
      <c r="W43" s="423"/>
      <c r="X43" s="423"/>
      <c r="Y43" s="423"/>
      <c r="Z43" s="423"/>
      <c r="AA43" s="423"/>
      <c r="AB43" s="423"/>
      <c r="AC43" s="423"/>
      <c r="AD43" s="423"/>
      <c r="AE43" s="423"/>
      <c r="AF43" s="423"/>
      <c r="AG43" s="423"/>
      <c r="AH43" s="423"/>
      <c r="AI43" s="423"/>
      <c r="AJ43" s="423"/>
      <c r="AK43" s="423"/>
      <c r="AL43" s="213"/>
      <c r="AM43" s="424" t="str">
        <f t="shared" si="0"/>
        <v/>
      </c>
      <c r="AN43" s="424"/>
      <c r="AO43" s="423"/>
      <c r="AP43" s="423"/>
      <c r="AQ43" s="423"/>
      <c r="AR43" s="423"/>
      <c r="AS43" s="423"/>
      <c r="AT43" s="423"/>
      <c r="AU43" s="423"/>
      <c r="AV43" s="423"/>
      <c r="AW43" s="423"/>
      <c r="AX43" s="423"/>
      <c r="AY43" s="423"/>
      <c r="AZ43" s="423"/>
      <c r="BA43" s="423"/>
      <c r="BB43" s="423"/>
      <c r="BC43" s="423"/>
      <c r="BD43" s="213"/>
      <c r="BE43" s="424" t="str">
        <f t="shared" si="1"/>
        <v/>
      </c>
      <c r="BF43" s="424"/>
      <c r="BG43" s="423"/>
      <c r="BH43" s="423"/>
      <c r="BI43" s="423"/>
      <c r="BJ43" s="423"/>
      <c r="BK43" s="423"/>
      <c r="BL43" s="423"/>
      <c r="BM43" s="423"/>
      <c r="BN43" s="423"/>
      <c r="BO43" s="423"/>
      <c r="BP43" s="423"/>
      <c r="BQ43" s="423"/>
      <c r="BR43" s="423"/>
      <c r="BS43" s="423"/>
      <c r="BT43" s="423"/>
      <c r="BU43" s="423"/>
      <c r="BV43" s="213"/>
      <c r="BW43" s="424" t="str">
        <f t="shared" si="2"/>
        <v/>
      </c>
      <c r="BX43" s="424"/>
      <c r="BY43" s="423" t="str">
        <f>IF('各会計、関係団体の財政状況及び健全化判断比率'!B77="","",'各会計、関係団体の財政状況及び健全化判断比率'!B77)</f>
        <v/>
      </c>
      <c r="BZ43" s="423"/>
      <c r="CA43" s="423"/>
      <c r="CB43" s="423"/>
      <c r="CC43" s="423"/>
      <c r="CD43" s="423"/>
      <c r="CE43" s="423"/>
      <c r="CF43" s="423"/>
      <c r="CG43" s="423"/>
      <c r="CH43" s="423"/>
      <c r="CI43" s="423"/>
      <c r="CJ43" s="423"/>
      <c r="CK43" s="423"/>
      <c r="CL43" s="423"/>
      <c r="CM43" s="423"/>
      <c r="CN43" s="213"/>
      <c r="CO43" s="424" t="str">
        <f t="shared" si="3"/>
        <v/>
      </c>
      <c r="CP43" s="424"/>
      <c r="CQ43" s="423" t="str">
        <f>IF('各会計、関係団体の財政状況及び健全化判断比率'!BS16="","",'各会計、関係団体の財政状況及び健全化判断比率'!BS16)</f>
        <v/>
      </c>
      <c r="CR43" s="423"/>
      <c r="CS43" s="423"/>
      <c r="CT43" s="423"/>
      <c r="CU43" s="423"/>
      <c r="CV43" s="423"/>
      <c r="CW43" s="423"/>
      <c r="CX43" s="423"/>
      <c r="CY43" s="423"/>
      <c r="CZ43" s="423"/>
      <c r="DA43" s="423"/>
      <c r="DB43" s="423"/>
      <c r="DC43" s="423"/>
      <c r="DD43" s="423"/>
      <c r="DE43" s="423"/>
      <c r="DF43" s="210"/>
      <c r="DG43" s="425" t="str">
        <f>IF('各会計、関係団体の財政状況及び健全化判断比率'!BR16="","",'各会計、関係団体の財政状況及び健全化判断比率'!BR16)</f>
        <v/>
      </c>
      <c r="DH43" s="425"/>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203</v>
      </c>
      <c r="C46" s="185"/>
      <c r="D46" s="185"/>
      <c r="E46" s="185" t="s">
        <v>204</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205</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206</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207</v>
      </c>
    </row>
    <row r="50" spans="5:5" x14ac:dyDescent="0.15">
      <c r="E50" s="187" t="s">
        <v>208</v>
      </c>
    </row>
    <row r="51" spans="5:5" x14ac:dyDescent="0.15">
      <c r="E51" s="187" t="s">
        <v>209</v>
      </c>
    </row>
    <row r="52" spans="5:5" x14ac:dyDescent="0.15">
      <c r="E52" s="187" t="s">
        <v>210</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qDUblrk9SUZFGrooMC+bnz7egVBQTeVtOxkvuOfFAHjJ98s01/ahYk7qODgOEx+2cfBlxGF14Nz3yi2NnoAboA==" saltValue="ygYCvOY3+48hbprK/9l1ug==" spinCount="100000" sheet="1" objects="1" scenarios="1"/>
  <customSheetViews>
    <customSheetView guid="{E8838461-D6E0-4F89-B2C3-04BED219EEE4}" scale="85" showGridLines="0" fitToPage="1" hiddenRows="1" hiddenColumns="1">
      <selection activeCell="CD8" sqref="CD8:CS8"/>
      <pageMargins left="0" right="0" top="0.39370078740157483" bottom="0.39370078740157483" header="0.19685039370078741" footer="0.19685039370078741"/>
      <printOptions horizontalCentered="1"/>
      <pageSetup paperSize="9" scale="55" orientation="landscape" cellComments="asDisplayed" horizontalDpi="300" verticalDpi="300"/>
      <headerFooter>
        <oddFooter>&amp;C&amp;P/&amp;N</oddFooter>
      </headerFooter>
    </customSheetView>
  </customSheetViews>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538</v>
      </c>
      <c r="G33" s="29" t="s">
        <v>539</v>
      </c>
      <c r="H33" s="29" t="s">
        <v>540</v>
      </c>
      <c r="I33" s="29" t="s">
        <v>541</v>
      </c>
      <c r="J33" s="30" t="s">
        <v>542</v>
      </c>
      <c r="K33" s="22"/>
      <c r="L33" s="22"/>
      <c r="M33" s="22"/>
      <c r="N33" s="22"/>
      <c r="O33" s="22"/>
      <c r="P33" s="22"/>
    </row>
    <row r="34" spans="1:16" ht="39" customHeight="1" x14ac:dyDescent="0.15">
      <c r="A34" s="22"/>
      <c r="B34" s="31"/>
      <c r="C34" s="1244" t="s">
        <v>547</v>
      </c>
      <c r="D34" s="1244"/>
      <c r="E34" s="1245"/>
      <c r="F34" s="32" t="s">
        <v>548</v>
      </c>
      <c r="G34" s="33" t="s">
        <v>549</v>
      </c>
      <c r="H34" s="33" t="s">
        <v>550</v>
      </c>
      <c r="I34" s="33" t="s">
        <v>551</v>
      </c>
      <c r="J34" s="34" t="s">
        <v>552</v>
      </c>
      <c r="K34" s="22"/>
      <c r="L34" s="22"/>
      <c r="M34" s="22"/>
      <c r="N34" s="22"/>
      <c r="O34" s="22"/>
      <c r="P34" s="22"/>
    </row>
    <row r="35" spans="1:16" ht="39" customHeight="1" x14ac:dyDescent="0.15">
      <c r="A35" s="22"/>
      <c r="B35" s="35"/>
      <c r="C35" s="1238" t="s">
        <v>553</v>
      </c>
      <c r="D35" s="1239"/>
      <c r="E35" s="1240"/>
      <c r="F35" s="36" t="s">
        <v>554</v>
      </c>
      <c r="G35" s="37" t="s">
        <v>555</v>
      </c>
      <c r="H35" s="37" t="s">
        <v>556</v>
      </c>
      <c r="I35" s="37">
        <v>0</v>
      </c>
      <c r="J35" s="38" t="s">
        <v>557</v>
      </c>
      <c r="K35" s="22"/>
      <c r="L35" s="22"/>
      <c r="M35" s="22"/>
      <c r="N35" s="22"/>
      <c r="O35" s="22"/>
      <c r="P35" s="22"/>
    </row>
    <row r="36" spans="1:16" ht="39" customHeight="1" x14ac:dyDescent="0.15">
      <c r="A36" s="22"/>
      <c r="B36" s="35"/>
      <c r="C36" s="1238" t="s">
        <v>558</v>
      </c>
      <c r="D36" s="1239"/>
      <c r="E36" s="1240"/>
      <c r="F36" s="36">
        <v>0</v>
      </c>
      <c r="G36" s="37" t="s">
        <v>559</v>
      </c>
      <c r="H36" s="37" t="s">
        <v>557</v>
      </c>
      <c r="I36" s="37" t="s">
        <v>560</v>
      </c>
      <c r="J36" s="38" t="s">
        <v>559</v>
      </c>
      <c r="K36" s="22"/>
      <c r="L36" s="22"/>
      <c r="M36" s="22"/>
      <c r="N36" s="22"/>
      <c r="O36" s="22"/>
      <c r="P36" s="22"/>
    </row>
    <row r="37" spans="1:16" ht="39" customHeight="1" x14ac:dyDescent="0.15">
      <c r="A37" s="22"/>
      <c r="B37" s="35"/>
      <c r="C37" s="1238" t="s">
        <v>561</v>
      </c>
      <c r="D37" s="1239"/>
      <c r="E37" s="1240"/>
      <c r="F37" s="36">
        <v>11.59</v>
      </c>
      <c r="G37" s="37">
        <v>11.07</v>
      </c>
      <c r="H37" s="37">
        <v>11.73</v>
      </c>
      <c r="I37" s="37">
        <v>11.65</v>
      </c>
      <c r="J37" s="38">
        <v>11.61</v>
      </c>
      <c r="K37" s="22"/>
      <c r="L37" s="22"/>
      <c r="M37" s="22"/>
      <c r="N37" s="22"/>
      <c r="O37" s="22"/>
      <c r="P37" s="22"/>
    </row>
    <row r="38" spans="1:16" ht="39" customHeight="1" x14ac:dyDescent="0.15">
      <c r="A38" s="22"/>
      <c r="B38" s="35"/>
      <c r="C38" s="1238" t="s">
        <v>562</v>
      </c>
      <c r="D38" s="1239"/>
      <c r="E38" s="1240"/>
      <c r="F38" s="36">
        <v>3.63</v>
      </c>
      <c r="G38" s="37">
        <v>3.8</v>
      </c>
      <c r="H38" s="37">
        <v>3.41</v>
      </c>
      <c r="I38" s="37">
        <v>3.14</v>
      </c>
      <c r="J38" s="38">
        <v>1.85</v>
      </c>
      <c r="K38" s="22"/>
      <c r="L38" s="22"/>
      <c r="M38" s="22"/>
      <c r="N38" s="22"/>
      <c r="O38" s="22"/>
      <c r="P38" s="22"/>
    </row>
    <row r="39" spans="1:16" ht="39" customHeight="1" x14ac:dyDescent="0.15">
      <c r="A39" s="22"/>
      <c r="B39" s="35"/>
      <c r="C39" s="1238" t="s">
        <v>563</v>
      </c>
      <c r="D39" s="1239"/>
      <c r="E39" s="1240"/>
      <c r="F39" s="36">
        <v>0.82</v>
      </c>
      <c r="G39" s="37">
        <v>0.25</v>
      </c>
      <c r="H39" s="37">
        <v>1.07</v>
      </c>
      <c r="I39" s="37">
        <v>1.84</v>
      </c>
      <c r="J39" s="38">
        <v>0.71</v>
      </c>
      <c r="K39" s="22"/>
      <c r="L39" s="22"/>
      <c r="M39" s="22"/>
      <c r="N39" s="22"/>
      <c r="O39" s="22"/>
      <c r="P39" s="22"/>
    </row>
    <row r="40" spans="1:16" ht="39" customHeight="1" x14ac:dyDescent="0.15">
      <c r="A40" s="22"/>
      <c r="B40" s="35"/>
      <c r="C40" s="1238" t="s">
        <v>564</v>
      </c>
      <c r="D40" s="1239"/>
      <c r="E40" s="1240"/>
      <c r="F40" s="36">
        <v>0.55000000000000004</v>
      </c>
      <c r="G40" s="37">
        <v>0.56000000000000005</v>
      </c>
      <c r="H40" s="37">
        <v>0.56999999999999995</v>
      </c>
      <c r="I40" s="37">
        <v>0.57999999999999996</v>
      </c>
      <c r="J40" s="38">
        <v>0.57999999999999996</v>
      </c>
      <c r="K40" s="22"/>
      <c r="L40" s="22"/>
      <c r="M40" s="22"/>
      <c r="N40" s="22"/>
      <c r="O40" s="22"/>
      <c r="P40" s="22"/>
    </row>
    <row r="41" spans="1:16" ht="39" customHeight="1" x14ac:dyDescent="0.15">
      <c r="A41" s="22"/>
      <c r="B41" s="35"/>
      <c r="C41" s="1238" t="s">
        <v>565</v>
      </c>
      <c r="D41" s="1239"/>
      <c r="E41" s="1240"/>
      <c r="F41" s="36">
        <v>0.41</v>
      </c>
      <c r="G41" s="37" t="s">
        <v>566</v>
      </c>
      <c r="H41" s="37">
        <v>7.0000000000000007E-2</v>
      </c>
      <c r="I41" s="37">
        <v>0.89</v>
      </c>
      <c r="J41" s="38">
        <v>0.54</v>
      </c>
      <c r="K41" s="22"/>
      <c r="L41" s="22"/>
      <c r="M41" s="22"/>
      <c r="N41" s="22"/>
      <c r="O41" s="22"/>
      <c r="P41" s="22"/>
    </row>
    <row r="42" spans="1:16" ht="39" customHeight="1" x14ac:dyDescent="0.15">
      <c r="A42" s="22"/>
      <c r="B42" s="39"/>
      <c r="C42" s="1238" t="s">
        <v>567</v>
      </c>
      <c r="D42" s="1239"/>
      <c r="E42" s="1240"/>
      <c r="F42" s="36" t="s">
        <v>497</v>
      </c>
      <c r="G42" s="37" t="s">
        <v>497</v>
      </c>
      <c r="H42" s="37" t="s">
        <v>497</v>
      </c>
      <c r="I42" s="37" t="s">
        <v>497</v>
      </c>
      <c r="J42" s="38" t="s">
        <v>497</v>
      </c>
      <c r="K42" s="22"/>
      <c r="L42" s="22"/>
      <c r="M42" s="22"/>
      <c r="N42" s="22"/>
      <c r="O42" s="22"/>
      <c r="P42" s="22"/>
    </row>
    <row r="43" spans="1:16" ht="39" customHeight="1" thickBot="1" x14ac:dyDescent="0.2">
      <c r="A43" s="22"/>
      <c r="B43" s="40"/>
      <c r="C43" s="1241" t="s">
        <v>568</v>
      </c>
      <c r="D43" s="1242"/>
      <c r="E43" s="1243"/>
      <c r="F43" s="41">
        <v>0.28999999999999998</v>
      </c>
      <c r="G43" s="42">
        <v>1.1599999999999999</v>
      </c>
      <c r="H43" s="42">
        <v>0.4</v>
      </c>
      <c r="I43" s="42">
        <v>0.42</v>
      </c>
      <c r="J43" s="43">
        <v>0.37</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bxOqtdmjZA3iLY//w7sZUQtX4/kjpl/5mZ/nmwH0BShl463tqUF7Qs87No58oHvbkIn3hFYGgzQ+Jxib1meoBQ==" saltValue="Kz3kpgU0xjZUUs4ITNBeAg==" spinCount="100000" sheet="1" objects="1" scenarios="1"/>
  <customSheetViews>
    <customSheetView guid="{E8838461-D6E0-4F89-B2C3-04BED219EEE4}" scale="70" showGridLines="0" fitToPage="1" hiddenRows="1" hiddenColumns="1" topLeftCell="D1">
      <rowBreaks count="1" manualBreakCount="1">
        <brk id="47" max="15" man="1"/>
      </rowBreaks>
      <pageMargins left="0" right="0" top="0.19685039370078741" bottom="0" header="0" footer="0"/>
      <printOptions horizontalCentered="1"/>
      <pageSetup paperSize="9" scale="60" orientation="landscape" horizontalDpi="300" verticalDpi="300"/>
      <headerFooter alignWithMargins="0">
        <oddFooter>&amp;C&amp;P/&amp;N</oddFooter>
      </headerFooter>
    </customSheetView>
  </customSheetViews>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538</v>
      </c>
      <c r="L44" s="56" t="s">
        <v>539</v>
      </c>
      <c r="M44" s="56" t="s">
        <v>540</v>
      </c>
      <c r="N44" s="56" t="s">
        <v>541</v>
      </c>
      <c r="O44" s="57" t="s">
        <v>542</v>
      </c>
      <c r="P44" s="48"/>
      <c r="Q44" s="48"/>
      <c r="R44" s="48"/>
      <c r="S44" s="48"/>
      <c r="T44" s="48"/>
      <c r="U44" s="48"/>
    </row>
    <row r="45" spans="1:21" ht="30.75" customHeight="1" x14ac:dyDescent="0.15">
      <c r="A45" s="48"/>
      <c r="B45" s="1264" t="s">
        <v>11</v>
      </c>
      <c r="C45" s="1265"/>
      <c r="D45" s="58"/>
      <c r="E45" s="1270" t="s">
        <v>12</v>
      </c>
      <c r="F45" s="1270"/>
      <c r="G45" s="1270"/>
      <c r="H45" s="1270"/>
      <c r="I45" s="1270"/>
      <c r="J45" s="1271"/>
      <c r="K45" s="59">
        <v>16997</v>
      </c>
      <c r="L45" s="60">
        <v>16876</v>
      </c>
      <c r="M45" s="60">
        <v>16799</v>
      </c>
      <c r="N45" s="60">
        <v>16379</v>
      </c>
      <c r="O45" s="61">
        <v>15823</v>
      </c>
      <c r="P45" s="48"/>
      <c r="Q45" s="48"/>
      <c r="R45" s="48"/>
      <c r="S45" s="48"/>
      <c r="T45" s="48"/>
      <c r="U45" s="48"/>
    </row>
    <row r="46" spans="1:21" ht="30.75" customHeight="1" x14ac:dyDescent="0.15">
      <c r="A46" s="48"/>
      <c r="B46" s="1266"/>
      <c r="C46" s="1267"/>
      <c r="D46" s="62"/>
      <c r="E46" s="1248" t="s">
        <v>13</v>
      </c>
      <c r="F46" s="1248"/>
      <c r="G46" s="1248"/>
      <c r="H46" s="1248"/>
      <c r="I46" s="1248"/>
      <c r="J46" s="1249"/>
      <c r="K46" s="63" t="s">
        <v>497</v>
      </c>
      <c r="L46" s="64" t="s">
        <v>497</v>
      </c>
      <c r="M46" s="64" t="s">
        <v>497</v>
      </c>
      <c r="N46" s="64" t="s">
        <v>497</v>
      </c>
      <c r="O46" s="65" t="s">
        <v>497</v>
      </c>
      <c r="P46" s="48"/>
      <c r="Q46" s="48"/>
      <c r="R46" s="48"/>
      <c r="S46" s="48"/>
      <c r="T46" s="48"/>
      <c r="U46" s="48"/>
    </row>
    <row r="47" spans="1:21" ht="30.75" customHeight="1" x14ac:dyDescent="0.15">
      <c r="A47" s="48"/>
      <c r="B47" s="1266"/>
      <c r="C47" s="1267"/>
      <c r="D47" s="62"/>
      <c r="E47" s="1248" t="s">
        <v>14</v>
      </c>
      <c r="F47" s="1248"/>
      <c r="G47" s="1248"/>
      <c r="H47" s="1248"/>
      <c r="I47" s="1248"/>
      <c r="J47" s="1249"/>
      <c r="K47" s="63" t="s">
        <v>497</v>
      </c>
      <c r="L47" s="64" t="s">
        <v>497</v>
      </c>
      <c r="M47" s="64" t="s">
        <v>497</v>
      </c>
      <c r="N47" s="64" t="s">
        <v>497</v>
      </c>
      <c r="O47" s="65" t="s">
        <v>497</v>
      </c>
      <c r="P47" s="48"/>
      <c r="Q47" s="48"/>
      <c r="R47" s="48"/>
      <c r="S47" s="48"/>
      <c r="T47" s="48"/>
      <c r="U47" s="48"/>
    </row>
    <row r="48" spans="1:21" ht="30.75" customHeight="1" x14ac:dyDescent="0.15">
      <c r="A48" s="48"/>
      <c r="B48" s="1266"/>
      <c r="C48" s="1267"/>
      <c r="D48" s="62"/>
      <c r="E48" s="1248" t="s">
        <v>15</v>
      </c>
      <c r="F48" s="1248"/>
      <c r="G48" s="1248"/>
      <c r="H48" s="1248"/>
      <c r="I48" s="1248"/>
      <c r="J48" s="1249"/>
      <c r="K48" s="63">
        <v>2785</v>
      </c>
      <c r="L48" s="64">
        <v>3002</v>
      </c>
      <c r="M48" s="64">
        <v>2768</v>
      </c>
      <c r="N48" s="64">
        <v>2845</v>
      </c>
      <c r="O48" s="65">
        <v>2927</v>
      </c>
      <c r="P48" s="48"/>
      <c r="Q48" s="48"/>
      <c r="R48" s="48"/>
      <c r="S48" s="48"/>
      <c r="T48" s="48"/>
      <c r="U48" s="48"/>
    </row>
    <row r="49" spans="1:21" ht="30.75" customHeight="1" x14ac:dyDescent="0.15">
      <c r="A49" s="48"/>
      <c r="B49" s="1266"/>
      <c r="C49" s="1267"/>
      <c r="D49" s="62"/>
      <c r="E49" s="1248" t="s">
        <v>16</v>
      </c>
      <c r="F49" s="1248"/>
      <c r="G49" s="1248"/>
      <c r="H49" s="1248"/>
      <c r="I49" s="1248"/>
      <c r="J49" s="1249"/>
      <c r="K49" s="63">
        <v>262</v>
      </c>
      <c r="L49" s="64">
        <v>149</v>
      </c>
      <c r="M49" s="64">
        <v>205</v>
      </c>
      <c r="N49" s="64">
        <v>223</v>
      </c>
      <c r="O49" s="65">
        <v>213</v>
      </c>
      <c r="P49" s="48"/>
      <c r="Q49" s="48"/>
      <c r="R49" s="48"/>
      <c r="S49" s="48"/>
      <c r="T49" s="48"/>
      <c r="U49" s="48"/>
    </row>
    <row r="50" spans="1:21" ht="30.75" customHeight="1" x14ac:dyDescent="0.15">
      <c r="A50" s="48"/>
      <c r="B50" s="1266"/>
      <c r="C50" s="1267"/>
      <c r="D50" s="62"/>
      <c r="E50" s="1248" t="s">
        <v>17</v>
      </c>
      <c r="F50" s="1248"/>
      <c r="G50" s="1248"/>
      <c r="H50" s="1248"/>
      <c r="I50" s="1248"/>
      <c r="J50" s="1249"/>
      <c r="K50" s="63">
        <v>39</v>
      </c>
      <c r="L50" s="64">
        <v>45</v>
      </c>
      <c r="M50" s="64">
        <v>97</v>
      </c>
      <c r="N50" s="64">
        <v>62</v>
      </c>
      <c r="O50" s="65">
        <v>57</v>
      </c>
      <c r="P50" s="48"/>
      <c r="Q50" s="48"/>
      <c r="R50" s="48"/>
      <c r="S50" s="48"/>
      <c r="T50" s="48"/>
      <c r="U50" s="48"/>
    </row>
    <row r="51" spans="1:21" ht="30.75" customHeight="1" x14ac:dyDescent="0.15">
      <c r="A51" s="48"/>
      <c r="B51" s="1268"/>
      <c r="C51" s="1269"/>
      <c r="D51" s="66"/>
      <c r="E51" s="1248" t="s">
        <v>18</v>
      </c>
      <c r="F51" s="1248"/>
      <c r="G51" s="1248"/>
      <c r="H51" s="1248"/>
      <c r="I51" s="1248"/>
      <c r="J51" s="1249"/>
      <c r="K51" s="63">
        <v>0</v>
      </c>
      <c r="L51" s="64" t="s">
        <v>497</v>
      </c>
      <c r="M51" s="64" t="s">
        <v>497</v>
      </c>
      <c r="N51" s="64" t="s">
        <v>497</v>
      </c>
      <c r="O51" s="65" t="s">
        <v>497</v>
      </c>
      <c r="P51" s="48"/>
      <c r="Q51" s="48"/>
      <c r="R51" s="48"/>
      <c r="S51" s="48"/>
      <c r="T51" s="48"/>
      <c r="U51" s="48"/>
    </row>
    <row r="52" spans="1:21" ht="30.75" customHeight="1" x14ac:dyDescent="0.15">
      <c r="A52" s="48"/>
      <c r="B52" s="1246" t="s">
        <v>19</v>
      </c>
      <c r="C52" s="1247"/>
      <c r="D52" s="66"/>
      <c r="E52" s="1248" t="s">
        <v>20</v>
      </c>
      <c r="F52" s="1248"/>
      <c r="G52" s="1248"/>
      <c r="H52" s="1248"/>
      <c r="I52" s="1248"/>
      <c r="J52" s="1249"/>
      <c r="K52" s="63">
        <v>12141</v>
      </c>
      <c r="L52" s="64">
        <v>11436</v>
      </c>
      <c r="M52" s="64">
        <v>11245</v>
      </c>
      <c r="N52" s="64">
        <v>10755</v>
      </c>
      <c r="O52" s="65">
        <v>10493</v>
      </c>
      <c r="P52" s="48"/>
      <c r="Q52" s="48"/>
      <c r="R52" s="48"/>
      <c r="S52" s="48"/>
      <c r="T52" s="48"/>
      <c r="U52" s="48"/>
    </row>
    <row r="53" spans="1:21" ht="30.75" customHeight="1" thickBot="1" x14ac:dyDescent="0.2">
      <c r="A53" s="48"/>
      <c r="B53" s="1250" t="s">
        <v>21</v>
      </c>
      <c r="C53" s="1251"/>
      <c r="D53" s="67"/>
      <c r="E53" s="1252" t="s">
        <v>22</v>
      </c>
      <c r="F53" s="1252"/>
      <c r="G53" s="1252"/>
      <c r="H53" s="1252"/>
      <c r="I53" s="1252"/>
      <c r="J53" s="1253"/>
      <c r="K53" s="68">
        <v>7942</v>
      </c>
      <c r="L53" s="69">
        <v>8636</v>
      </c>
      <c r="M53" s="69">
        <v>8624</v>
      </c>
      <c r="N53" s="69">
        <v>8754</v>
      </c>
      <c r="O53" s="70">
        <v>8527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569</v>
      </c>
      <c r="L56" s="80" t="s">
        <v>570</v>
      </c>
      <c r="M56" s="80" t="s">
        <v>571</v>
      </c>
      <c r="N56" s="80" t="s">
        <v>572</v>
      </c>
      <c r="O56" s="81" t="s">
        <v>573</v>
      </c>
      <c r="P56" s="48"/>
      <c r="Q56" s="48"/>
      <c r="R56" s="48"/>
      <c r="S56" s="48"/>
      <c r="T56" s="48"/>
      <c r="U56" s="48"/>
    </row>
    <row r="57" spans="1:21" ht="31.5" customHeight="1" x14ac:dyDescent="0.15">
      <c r="B57" s="1254" t="s">
        <v>25</v>
      </c>
      <c r="C57" s="1255"/>
      <c r="D57" s="1258" t="s">
        <v>26</v>
      </c>
      <c r="E57" s="1259"/>
      <c r="F57" s="1259"/>
      <c r="G57" s="1259"/>
      <c r="H57" s="1259"/>
      <c r="I57" s="1259"/>
      <c r="J57" s="1260"/>
      <c r="K57" s="82" t="s">
        <v>596</v>
      </c>
      <c r="L57" s="83" t="s">
        <v>596</v>
      </c>
      <c r="M57" s="83" t="s">
        <v>596</v>
      </c>
      <c r="N57" s="83" t="s">
        <v>596</v>
      </c>
      <c r="O57" s="84" t="s">
        <v>597</v>
      </c>
    </row>
    <row r="58" spans="1:21" ht="31.5" customHeight="1" thickBot="1" x14ac:dyDescent="0.2">
      <c r="B58" s="1256"/>
      <c r="C58" s="1257"/>
      <c r="D58" s="1261" t="s">
        <v>27</v>
      </c>
      <c r="E58" s="1262"/>
      <c r="F58" s="1262"/>
      <c r="G58" s="1262"/>
      <c r="H58" s="1262"/>
      <c r="I58" s="1262"/>
      <c r="J58" s="1263"/>
      <c r="K58" s="85" t="s">
        <v>596</v>
      </c>
      <c r="L58" s="86" t="s">
        <v>596</v>
      </c>
      <c r="M58" s="86" t="s">
        <v>596</v>
      </c>
      <c r="N58" s="86" t="s">
        <v>596</v>
      </c>
      <c r="O58" s="87" t="s">
        <v>596</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64F11UNRW4a0+pedO2ZLdQhDsoI1th8WnqAgN1UspZhgIh2kwbBSFB7uDl3DgsMchYGPK88eTZSseRNG6pXWg==" saltValue="meDqqjPj5bu65713qEzE0Q==" spinCount="100000" sheet="1" objects="1" scenarios="1"/>
  <customSheetViews>
    <customSheetView guid="{E8838461-D6E0-4F89-B2C3-04BED219EEE4}" scale="70" showGridLines="0" fitToPage="1" hiddenRows="1" hiddenColumns="1" topLeftCell="C1">
      <rowBreaks count="1" manualBreakCount="1">
        <brk id="62" max="15" man="1"/>
      </rowBreaks>
      <pageMargins left="0" right="0" top="0.19685039370078741" bottom="0.23622047244094491" header="0" footer="0"/>
      <printOptions horizontalCentered="1"/>
      <pageSetup paperSize="9" scale="55" orientation="landscape" horizontalDpi="300" verticalDpi="300"/>
      <headerFooter alignWithMargins="0">
        <oddFooter>&amp;C&amp;P/&amp;N</oddFooter>
      </headerFooter>
    </customSheetView>
  </customSheetViews>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538</v>
      </c>
      <c r="J40" s="99" t="s">
        <v>539</v>
      </c>
      <c r="K40" s="99" t="s">
        <v>540</v>
      </c>
      <c r="L40" s="99" t="s">
        <v>541</v>
      </c>
      <c r="M40" s="100" t="s">
        <v>542</v>
      </c>
    </row>
    <row r="41" spans="2:13" ht="27.75" customHeight="1" x14ac:dyDescent="0.15">
      <c r="B41" s="1284" t="s">
        <v>30</v>
      </c>
      <c r="C41" s="1285"/>
      <c r="D41" s="101"/>
      <c r="E41" s="1286" t="s">
        <v>31</v>
      </c>
      <c r="F41" s="1286"/>
      <c r="G41" s="1286"/>
      <c r="H41" s="1287"/>
      <c r="I41" s="102">
        <v>164826</v>
      </c>
      <c r="J41" s="103">
        <v>158849</v>
      </c>
      <c r="K41" s="103">
        <v>151191</v>
      </c>
      <c r="L41" s="103">
        <v>145147</v>
      </c>
      <c r="M41" s="104">
        <v>139382</v>
      </c>
    </row>
    <row r="42" spans="2:13" ht="27.75" customHeight="1" x14ac:dyDescent="0.15">
      <c r="B42" s="1274"/>
      <c r="C42" s="1275"/>
      <c r="D42" s="105"/>
      <c r="E42" s="1278" t="s">
        <v>32</v>
      </c>
      <c r="F42" s="1278"/>
      <c r="G42" s="1278"/>
      <c r="H42" s="1279"/>
      <c r="I42" s="106">
        <v>3731</v>
      </c>
      <c r="J42" s="107">
        <v>3681</v>
      </c>
      <c r="K42" s="107">
        <v>3744</v>
      </c>
      <c r="L42" s="107">
        <v>3808</v>
      </c>
      <c r="M42" s="108">
        <v>3683</v>
      </c>
    </row>
    <row r="43" spans="2:13" ht="27.75" customHeight="1" x14ac:dyDescent="0.15">
      <c r="B43" s="1274"/>
      <c r="C43" s="1275"/>
      <c r="D43" s="105"/>
      <c r="E43" s="1278" t="s">
        <v>33</v>
      </c>
      <c r="F43" s="1278"/>
      <c r="G43" s="1278"/>
      <c r="H43" s="1279"/>
      <c r="I43" s="106">
        <v>30577</v>
      </c>
      <c r="J43" s="107">
        <v>32109</v>
      </c>
      <c r="K43" s="107">
        <v>32136</v>
      </c>
      <c r="L43" s="107">
        <v>32043</v>
      </c>
      <c r="M43" s="108">
        <v>31698</v>
      </c>
    </row>
    <row r="44" spans="2:13" ht="27.75" customHeight="1" x14ac:dyDescent="0.15">
      <c r="B44" s="1274"/>
      <c r="C44" s="1275"/>
      <c r="D44" s="105"/>
      <c r="E44" s="1278" t="s">
        <v>34</v>
      </c>
      <c r="F44" s="1278"/>
      <c r="G44" s="1278"/>
      <c r="H44" s="1279"/>
      <c r="I44" s="106">
        <v>1897</v>
      </c>
      <c r="J44" s="107">
        <v>1891</v>
      </c>
      <c r="K44" s="107">
        <v>1883</v>
      </c>
      <c r="L44" s="107">
        <v>1822</v>
      </c>
      <c r="M44" s="108">
        <v>2236</v>
      </c>
    </row>
    <row r="45" spans="2:13" ht="27.75" customHeight="1" x14ac:dyDescent="0.15">
      <c r="B45" s="1274"/>
      <c r="C45" s="1275"/>
      <c r="D45" s="105"/>
      <c r="E45" s="1278" t="s">
        <v>35</v>
      </c>
      <c r="F45" s="1278"/>
      <c r="G45" s="1278"/>
      <c r="H45" s="1279"/>
      <c r="I45" s="106">
        <v>14678</v>
      </c>
      <c r="J45" s="107">
        <v>14427</v>
      </c>
      <c r="K45" s="107">
        <v>13511</v>
      </c>
      <c r="L45" s="107">
        <v>12976</v>
      </c>
      <c r="M45" s="108">
        <v>12670</v>
      </c>
    </row>
    <row r="46" spans="2:13" ht="27.75" customHeight="1" x14ac:dyDescent="0.15">
      <c r="B46" s="1274"/>
      <c r="C46" s="1275"/>
      <c r="D46" s="109"/>
      <c r="E46" s="1278" t="s">
        <v>36</v>
      </c>
      <c r="F46" s="1278"/>
      <c r="G46" s="1278"/>
      <c r="H46" s="1279"/>
      <c r="I46" s="106" t="s">
        <v>497</v>
      </c>
      <c r="J46" s="107" t="s">
        <v>497</v>
      </c>
      <c r="K46" s="107" t="s">
        <v>497</v>
      </c>
      <c r="L46" s="107" t="s">
        <v>497</v>
      </c>
      <c r="M46" s="108" t="s">
        <v>497</v>
      </c>
    </row>
    <row r="47" spans="2:13" ht="27.75" customHeight="1" x14ac:dyDescent="0.15">
      <c r="B47" s="1274"/>
      <c r="C47" s="1275"/>
      <c r="D47" s="110"/>
      <c r="E47" s="1288" t="s">
        <v>37</v>
      </c>
      <c r="F47" s="1289"/>
      <c r="G47" s="1289"/>
      <c r="H47" s="1290"/>
      <c r="I47" s="106" t="s">
        <v>497</v>
      </c>
      <c r="J47" s="107" t="s">
        <v>497</v>
      </c>
      <c r="K47" s="107" t="s">
        <v>497</v>
      </c>
      <c r="L47" s="107" t="s">
        <v>497</v>
      </c>
      <c r="M47" s="108" t="s">
        <v>497</v>
      </c>
    </row>
    <row r="48" spans="2:13" ht="27.75" customHeight="1" x14ac:dyDescent="0.15">
      <c r="B48" s="1274"/>
      <c r="C48" s="1275"/>
      <c r="D48" s="105"/>
      <c r="E48" s="1278" t="s">
        <v>38</v>
      </c>
      <c r="F48" s="1278"/>
      <c r="G48" s="1278"/>
      <c r="H48" s="1279"/>
      <c r="I48" s="106" t="s">
        <v>497</v>
      </c>
      <c r="J48" s="107" t="s">
        <v>497</v>
      </c>
      <c r="K48" s="107" t="s">
        <v>497</v>
      </c>
      <c r="L48" s="107" t="s">
        <v>497</v>
      </c>
      <c r="M48" s="108" t="s">
        <v>497</v>
      </c>
    </row>
    <row r="49" spans="2:13" ht="27.75" customHeight="1" x14ac:dyDescent="0.15">
      <c r="B49" s="1276"/>
      <c r="C49" s="1277"/>
      <c r="D49" s="105"/>
      <c r="E49" s="1278" t="s">
        <v>39</v>
      </c>
      <c r="F49" s="1278"/>
      <c r="G49" s="1278"/>
      <c r="H49" s="1279"/>
      <c r="I49" s="106" t="s">
        <v>497</v>
      </c>
      <c r="J49" s="107" t="s">
        <v>497</v>
      </c>
      <c r="K49" s="107" t="s">
        <v>497</v>
      </c>
      <c r="L49" s="107" t="s">
        <v>497</v>
      </c>
      <c r="M49" s="108" t="s">
        <v>497</v>
      </c>
    </row>
    <row r="50" spans="2:13" ht="27.75" customHeight="1" x14ac:dyDescent="0.15">
      <c r="B50" s="1272" t="s">
        <v>40</v>
      </c>
      <c r="C50" s="1273"/>
      <c r="D50" s="111"/>
      <c r="E50" s="1278" t="s">
        <v>41</v>
      </c>
      <c r="F50" s="1278"/>
      <c r="G50" s="1278"/>
      <c r="H50" s="1279"/>
      <c r="I50" s="106">
        <v>8805</v>
      </c>
      <c r="J50" s="107">
        <v>10866</v>
      </c>
      <c r="K50" s="107">
        <v>11583</v>
      </c>
      <c r="L50" s="107">
        <v>11771</v>
      </c>
      <c r="M50" s="108">
        <v>10793</v>
      </c>
    </row>
    <row r="51" spans="2:13" ht="27.75" customHeight="1" x14ac:dyDescent="0.15">
      <c r="B51" s="1274"/>
      <c r="C51" s="1275"/>
      <c r="D51" s="105"/>
      <c r="E51" s="1278" t="s">
        <v>42</v>
      </c>
      <c r="F51" s="1278"/>
      <c r="G51" s="1278"/>
      <c r="H51" s="1279"/>
      <c r="I51" s="106">
        <v>3236</v>
      </c>
      <c r="J51" s="107">
        <v>3662</v>
      </c>
      <c r="K51" s="107">
        <v>3912</v>
      </c>
      <c r="L51" s="107">
        <v>4082</v>
      </c>
      <c r="M51" s="108">
        <v>4370</v>
      </c>
    </row>
    <row r="52" spans="2:13" ht="27.75" customHeight="1" x14ac:dyDescent="0.15">
      <c r="B52" s="1276"/>
      <c r="C52" s="1277"/>
      <c r="D52" s="105"/>
      <c r="E52" s="1278" t="s">
        <v>43</v>
      </c>
      <c r="F52" s="1278"/>
      <c r="G52" s="1278"/>
      <c r="H52" s="1279"/>
      <c r="I52" s="106">
        <v>130337</v>
      </c>
      <c r="J52" s="107">
        <v>127464</v>
      </c>
      <c r="K52" s="107">
        <v>124078</v>
      </c>
      <c r="L52" s="107">
        <v>120896</v>
      </c>
      <c r="M52" s="108">
        <v>119288</v>
      </c>
    </row>
    <row r="53" spans="2:13" ht="27.75" customHeight="1" thickBot="1" x14ac:dyDescent="0.2">
      <c r="B53" s="1280" t="s">
        <v>44</v>
      </c>
      <c r="C53" s="1281"/>
      <c r="D53" s="112"/>
      <c r="E53" s="1282" t="s">
        <v>45</v>
      </c>
      <c r="F53" s="1282"/>
      <c r="G53" s="1282"/>
      <c r="H53" s="1283"/>
      <c r="I53" s="113">
        <v>73332</v>
      </c>
      <c r="J53" s="114">
        <v>68966</v>
      </c>
      <c r="K53" s="114">
        <v>62893</v>
      </c>
      <c r="L53" s="114">
        <v>59047</v>
      </c>
      <c r="M53" s="115">
        <v>55217</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uRftYN2K6WZBiVATUwgO2rhVaun+Ma6xa6s8b04y6I3L51bGSriUjuUaZ1i/xeHq8mybaoV3pr94Nj/cq0XyOw==" saltValue="Fcgt/0vy8kZitVW1MYvGkQ==" spinCount="100000" sheet="1" objects="1" scenarios="1"/>
  <customSheetViews>
    <customSheetView guid="{E8838461-D6E0-4F89-B2C3-04BED219EEE4}" scale="70" showGridLines="0" fitToPage="1" hiddenRows="1" hiddenColumns="1">
      <rowBreaks count="1" manualBreakCount="1">
        <brk id="58" max="15" man="1"/>
      </rowBreaks>
      <pageMargins left="0" right="0" top="0.19685039370078741" bottom="0" header="0" footer="0"/>
      <printOptions horizontalCentered="1"/>
      <pageSetup paperSize="9" scale="60" orientation="landscape" horizontalDpi="300" verticalDpi="300"/>
      <headerFooter alignWithMargins="0">
        <oddFooter>&amp;C&amp;P/&amp;N</oddFooter>
      </headerFooter>
    </customSheetView>
  </customSheetViews>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W66"/>
  <sheetViews>
    <sheetView showGridLines="0" zoomScale="55" zoomScaleNormal="55"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540</v>
      </c>
      <c r="G54" s="124" t="s">
        <v>541</v>
      </c>
      <c r="H54" s="125" t="s">
        <v>542</v>
      </c>
    </row>
    <row r="55" spans="2:8" ht="52.5" customHeight="1" x14ac:dyDescent="0.15">
      <c r="B55" s="126"/>
      <c r="C55" s="1299" t="s">
        <v>48</v>
      </c>
      <c r="D55" s="1299"/>
      <c r="E55" s="1300"/>
      <c r="F55" s="127">
        <v>4274</v>
      </c>
      <c r="G55" s="127">
        <v>2276</v>
      </c>
      <c r="H55" s="128">
        <v>2076</v>
      </c>
    </row>
    <row r="56" spans="2:8" ht="52.5" customHeight="1" x14ac:dyDescent="0.15">
      <c r="B56" s="129"/>
      <c r="C56" s="1301" t="s">
        <v>49</v>
      </c>
      <c r="D56" s="1301"/>
      <c r="E56" s="1302"/>
      <c r="F56" s="130">
        <v>3017</v>
      </c>
      <c r="G56" s="130">
        <v>3017</v>
      </c>
      <c r="H56" s="131">
        <v>2017</v>
      </c>
    </row>
    <row r="57" spans="2:8" ht="53.25" customHeight="1" x14ac:dyDescent="0.15">
      <c r="B57" s="129"/>
      <c r="C57" s="1303" t="s">
        <v>50</v>
      </c>
      <c r="D57" s="1303"/>
      <c r="E57" s="1304"/>
      <c r="F57" s="132">
        <v>6299</v>
      </c>
      <c r="G57" s="132">
        <v>8068</v>
      </c>
      <c r="H57" s="133">
        <v>7632</v>
      </c>
    </row>
    <row r="58" spans="2:8" ht="45.75" customHeight="1" x14ac:dyDescent="0.15">
      <c r="B58" s="134"/>
      <c r="C58" s="1291" t="s">
        <v>591</v>
      </c>
      <c r="D58" s="1292"/>
      <c r="E58" s="1293"/>
      <c r="F58" s="135">
        <v>3645</v>
      </c>
      <c r="G58" s="135">
        <v>3427</v>
      </c>
      <c r="H58" s="136">
        <v>3138</v>
      </c>
    </row>
    <row r="59" spans="2:8" ht="45.75" customHeight="1" x14ac:dyDescent="0.15">
      <c r="B59" s="134"/>
      <c r="C59" s="1291" t="s">
        <v>592</v>
      </c>
      <c r="D59" s="1292"/>
      <c r="E59" s="1293"/>
      <c r="F59" s="135" t="s">
        <v>590</v>
      </c>
      <c r="G59" s="135">
        <v>2000</v>
      </c>
      <c r="H59" s="136">
        <v>2036</v>
      </c>
    </row>
    <row r="60" spans="2:8" ht="45.75" customHeight="1" x14ac:dyDescent="0.15">
      <c r="B60" s="134"/>
      <c r="C60" s="1291" t="s">
        <v>593</v>
      </c>
      <c r="D60" s="1292"/>
      <c r="E60" s="1293"/>
      <c r="F60" s="135">
        <v>1111</v>
      </c>
      <c r="G60" s="135">
        <v>1111</v>
      </c>
      <c r="H60" s="136">
        <v>1111</v>
      </c>
    </row>
    <row r="61" spans="2:8" ht="45.75" customHeight="1" x14ac:dyDescent="0.15">
      <c r="B61" s="134"/>
      <c r="C61" s="1291" t="s">
        <v>594</v>
      </c>
      <c r="D61" s="1292"/>
      <c r="E61" s="1293"/>
      <c r="F61" s="135">
        <v>783</v>
      </c>
      <c r="G61" s="135">
        <v>788</v>
      </c>
      <c r="H61" s="136">
        <v>676</v>
      </c>
    </row>
    <row r="62" spans="2:8" ht="45.75" customHeight="1" thickBot="1" x14ac:dyDescent="0.2">
      <c r="B62" s="137"/>
      <c r="C62" s="1294" t="s">
        <v>595</v>
      </c>
      <c r="D62" s="1295"/>
      <c r="E62" s="1296"/>
      <c r="F62" s="138">
        <v>269</v>
      </c>
      <c r="G62" s="138">
        <v>259</v>
      </c>
      <c r="H62" s="139">
        <v>230</v>
      </c>
    </row>
    <row r="63" spans="2:8" ht="52.5" customHeight="1" thickBot="1" x14ac:dyDescent="0.2">
      <c r="B63" s="140"/>
      <c r="C63" s="1297" t="s">
        <v>51</v>
      </c>
      <c r="D63" s="1297"/>
      <c r="E63" s="1298"/>
      <c r="F63" s="141">
        <v>13591</v>
      </c>
      <c r="G63" s="141">
        <v>13361</v>
      </c>
      <c r="H63" s="142">
        <v>11726</v>
      </c>
    </row>
    <row r="64" spans="2:8" ht="15" customHeight="1" x14ac:dyDescent="0.15"/>
    <row r="65" ht="0" hidden="1" customHeight="1" x14ac:dyDescent="0.15"/>
    <row r="66" ht="0" hidden="1" customHeight="1" x14ac:dyDescent="0.15"/>
  </sheetData>
  <sheetProtection algorithmName="SHA-512" hashValue="lf384/qJ40vIHZYMN6Tqyn2HcWBvhUTRMNdCgBTVLll5UhbNr+uRaVYoqyNtom98ZJrOsU3r6uB0G08XzNp8Ig==" saltValue="L/SK4fk5kLus2P3fX40BIQ==" spinCount="100000" sheet="1" objects="1" scenarios="1"/>
  <customSheetViews>
    <customSheetView guid="{E8838461-D6E0-4F89-B2C3-04BED219EEE4}" scale="70" showGridLines="0" fitToPage="1" hiddenRows="1" hiddenColumns="1" topLeftCell="G16">
      <rowBreaks count="1" manualBreakCount="1">
        <brk id="65" max="15" man="1"/>
      </rowBreaks>
      <pageMargins left="0" right="0" top="0.19685039370078741" bottom="0" header="0" footer="0"/>
      <printOptions horizontalCentered="1"/>
      <pageSetup paperSize="9" scale="43" orientation="landscape" verticalDpi="300"/>
      <headerFooter alignWithMargins="0">
        <oddFooter>&amp;C&amp;P/&amp;N</oddFooter>
      </headerFooter>
    </customSheetView>
  </customSheetViews>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620</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620</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621</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622</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13" t="s">
        <v>632</v>
      </c>
      <c r="AO43" s="1314"/>
      <c r="AP43" s="1314"/>
      <c r="AQ43" s="1314"/>
      <c r="AR43" s="1314"/>
      <c r="AS43" s="1314"/>
      <c r="AT43" s="1314"/>
      <c r="AU43" s="1314"/>
      <c r="AV43" s="1314"/>
      <c r="AW43" s="1314"/>
      <c r="AX43" s="1314"/>
      <c r="AY43" s="1314"/>
      <c r="AZ43" s="1314"/>
      <c r="BA43" s="1314"/>
      <c r="BB43" s="1314"/>
      <c r="BC43" s="1314"/>
      <c r="BD43" s="1314"/>
      <c r="BE43" s="1314"/>
      <c r="BF43" s="1314"/>
      <c r="BG43" s="1314"/>
      <c r="BH43" s="1314"/>
      <c r="BI43" s="1314"/>
      <c r="BJ43" s="1314"/>
      <c r="BK43" s="1314"/>
      <c r="BL43" s="1314"/>
      <c r="BM43" s="1314"/>
      <c r="BN43" s="1314"/>
      <c r="BO43" s="1314"/>
      <c r="BP43" s="1314"/>
      <c r="BQ43" s="1314"/>
      <c r="BR43" s="1314"/>
      <c r="BS43" s="1314"/>
      <c r="BT43" s="1314"/>
      <c r="BU43" s="1314"/>
      <c r="BV43" s="1314"/>
      <c r="BW43" s="1314"/>
      <c r="BX43" s="1314"/>
      <c r="BY43" s="1314"/>
      <c r="BZ43" s="1314"/>
      <c r="CA43" s="1314"/>
      <c r="CB43" s="1314"/>
      <c r="CC43" s="1314"/>
      <c r="CD43" s="1314"/>
      <c r="CE43" s="1314"/>
      <c r="CF43" s="1314"/>
      <c r="CG43" s="1314"/>
      <c r="CH43" s="1314"/>
      <c r="CI43" s="1314"/>
      <c r="CJ43" s="1314"/>
      <c r="CK43" s="1314"/>
      <c r="CL43" s="1314"/>
      <c r="CM43" s="1314"/>
      <c r="CN43" s="1314"/>
      <c r="CO43" s="1314"/>
      <c r="CP43" s="1314"/>
      <c r="CQ43" s="1314"/>
      <c r="CR43" s="1314"/>
      <c r="CS43" s="1314"/>
      <c r="CT43" s="1314"/>
      <c r="CU43" s="1314"/>
      <c r="CV43" s="1314"/>
      <c r="CW43" s="1314"/>
      <c r="CX43" s="1314"/>
      <c r="CY43" s="1314"/>
      <c r="CZ43" s="1314"/>
      <c r="DA43" s="1314"/>
      <c r="DB43" s="1314"/>
      <c r="DC43" s="1315"/>
    </row>
    <row r="44" spans="2:109" x14ac:dyDescent="0.15">
      <c r="B44" s="394"/>
      <c r="AN44" s="1316"/>
      <c r="AO44" s="1317"/>
      <c r="AP44" s="1317"/>
      <c r="AQ44" s="1317"/>
      <c r="AR44" s="1317"/>
      <c r="AS44" s="1317"/>
      <c r="AT44" s="1317"/>
      <c r="AU44" s="1317"/>
      <c r="AV44" s="1317"/>
      <c r="AW44" s="1317"/>
      <c r="AX44" s="1317"/>
      <c r="AY44" s="1317"/>
      <c r="AZ44" s="1317"/>
      <c r="BA44" s="1317"/>
      <c r="BB44" s="1317"/>
      <c r="BC44" s="1317"/>
      <c r="BD44" s="1317"/>
      <c r="BE44" s="1317"/>
      <c r="BF44" s="1317"/>
      <c r="BG44" s="1317"/>
      <c r="BH44" s="1317"/>
      <c r="BI44" s="1317"/>
      <c r="BJ44" s="1317"/>
      <c r="BK44" s="1317"/>
      <c r="BL44" s="1317"/>
      <c r="BM44" s="1317"/>
      <c r="BN44" s="1317"/>
      <c r="BO44" s="1317"/>
      <c r="BP44" s="1317"/>
      <c r="BQ44" s="1317"/>
      <c r="BR44" s="1317"/>
      <c r="BS44" s="1317"/>
      <c r="BT44" s="1317"/>
      <c r="BU44" s="1317"/>
      <c r="BV44" s="1317"/>
      <c r="BW44" s="1317"/>
      <c r="BX44" s="1317"/>
      <c r="BY44" s="1317"/>
      <c r="BZ44" s="1317"/>
      <c r="CA44" s="1317"/>
      <c r="CB44" s="1317"/>
      <c r="CC44" s="1317"/>
      <c r="CD44" s="1317"/>
      <c r="CE44" s="1317"/>
      <c r="CF44" s="1317"/>
      <c r="CG44" s="1317"/>
      <c r="CH44" s="1317"/>
      <c r="CI44" s="1317"/>
      <c r="CJ44" s="1317"/>
      <c r="CK44" s="1317"/>
      <c r="CL44" s="1317"/>
      <c r="CM44" s="1317"/>
      <c r="CN44" s="1317"/>
      <c r="CO44" s="1317"/>
      <c r="CP44" s="1317"/>
      <c r="CQ44" s="1317"/>
      <c r="CR44" s="1317"/>
      <c r="CS44" s="1317"/>
      <c r="CT44" s="1317"/>
      <c r="CU44" s="1317"/>
      <c r="CV44" s="1317"/>
      <c r="CW44" s="1317"/>
      <c r="CX44" s="1317"/>
      <c r="CY44" s="1317"/>
      <c r="CZ44" s="1317"/>
      <c r="DA44" s="1317"/>
      <c r="DB44" s="1317"/>
      <c r="DC44" s="1318"/>
    </row>
    <row r="45" spans="2:109" x14ac:dyDescent="0.15">
      <c r="B45" s="394"/>
      <c r="AN45" s="1316"/>
      <c r="AO45" s="1317"/>
      <c r="AP45" s="1317"/>
      <c r="AQ45" s="1317"/>
      <c r="AR45" s="1317"/>
      <c r="AS45" s="1317"/>
      <c r="AT45" s="1317"/>
      <c r="AU45" s="1317"/>
      <c r="AV45" s="1317"/>
      <c r="AW45" s="1317"/>
      <c r="AX45" s="1317"/>
      <c r="AY45" s="1317"/>
      <c r="AZ45" s="1317"/>
      <c r="BA45" s="1317"/>
      <c r="BB45" s="1317"/>
      <c r="BC45" s="1317"/>
      <c r="BD45" s="1317"/>
      <c r="BE45" s="1317"/>
      <c r="BF45" s="1317"/>
      <c r="BG45" s="1317"/>
      <c r="BH45" s="1317"/>
      <c r="BI45" s="1317"/>
      <c r="BJ45" s="1317"/>
      <c r="BK45" s="1317"/>
      <c r="BL45" s="1317"/>
      <c r="BM45" s="1317"/>
      <c r="BN45" s="1317"/>
      <c r="BO45" s="1317"/>
      <c r="BP45" s="1317"/>
      <c r="BQ45" s="1317"/>
      <c r="BR45" s="1317"/>
      <c r="BS45" s="1317"/>
      <c r="BT45" s="1317"/>
      <c r="BU45" s="1317"/>
      <c r="BV45" s="1317"/>
      <c r="BW45" s="1317"/>
      <c r="BX45" s="1317"/>
      <c r="BY45" s="1317"/>
      <c r="BZ45" s="1317"/>
      <c r="CA45" s="1317"/>
      <c r="CB45" s="1317"/>
      <c r="CC45" s="1317"/>
      <c r="CD45" s="1317"/>
      <c r="CE45" s="1317"/>
      <c r="CF45" s="1317"/>
      <c r="CG45" s="1317"/>
      <c r="CH45" s="1317"/>
      <c r="CI45" s="1317"/>
      <c r="CJ45" s="1317"/>
      <c r="CK45" s="1317"/>
      <c r="CL45" s="1317"/>
      <c r="CM45" s="1317"/>
      <c r="CN45" s="1317"/>
      <c r="CO45" s="1317"/>
      <c r="CP45" s="1317"/>
      <c r="CQ45" s="1317"/>
      <c r="CR45" s="1317"/>
      <c r="CS45" s="1317"/>
      <c r="CT45" s="1317"/>
      <c r="CU45" s="1317"/>
      <c r="CV45" s="1317"/>
      <c r="CW45" s="1317"/>
      <c r="CX45" s="1317"/>
      <c r="CY45" s="1317"/>
      <c r="CZ45" s="1317"/>
      <c r="DA45" s="1317"/>
      <c r="DB45" s="1317"/>
      <c r="DC45" s="1318"/>
    </row>
    <row r="46" spans="2:109" x14ac:dyDescent="0.15">
      <c r="B46" s="394"/>
      <c r="AN46" s="1316"/>
      <c r="AO46" s="1317"/>
      <c r="AP46" s="1317"/>
      <c r="AQ46" s="1317"/>
      <c r="AR46" s="1317"/>
      <c r="AS46" s="1317"/>
      <c r="AT46" s="1317"/>
      <c r="AU46" s="1317"/>
      <c r="AV46" s="1317"/>
      <c r="AW46" s="1317"/>
      <c r="AX46" s="1317"/>
      <c r="AY46" s="1317"/>
      <c r="AZ46" s="1317"/>
      <c r="BA46" s="1317"/>
      <c r="BB46" s="1317"/>
      <c r="BC46" s="1317"/>
      <c r="BD46" s="1317"/>
      <c r="BE46" s="1317"/>
      <c r="BF46" s="1317"/>
      <c r="BG46" s="1317"/>
      <c r="BH46" s="1317"/>
      <c r="BI46" s="1317"/>
      <c r="BJ46" s="1317"/>
      <c r="BK46" s="1317"/>
      <c r="BL46" s="1317"/>
      <c r="BM46" s="1317"/>
      <c r="BN46" s="1317"/>
      <c r="BO46" s="1317"/>
      <c r="BP46" s="1317"/>
      <c r="BQ46" s="1317"/>
      <c r="BR46" s="1317"/>
      <c r="BS46" s="1317"/>
      <c r="BT46" s="1317"/>
      <c r="BU46" s="1317"/>
      <c r="BV46" s="1317"/>
      <c r="BW46" s="1317"/>
      <c r="BX46" s="1317"/>
      <c r="BY46" s="1317"/>
      <c r="BZ46" s="1317"/>
      <c r="CA46" s="1317"/>
      <c r="CB46" s="1317"/>
      <c r="CC46" s="1317"/>
      <c r="CD46" s="1317"/>
      <c r="CE46" s="1317"/>
      <c r="CF46" s="1317"/>
      <c r="CG46" s="1317"/>
      <c r="CH46" s="1317"/>
      <c r="CI46" s="1317"/>
      <c r="CJ46" s="1317"/>
      <c r="CK46" s="1317"/>
      <c r="CL46" s="1317"/>
      <c r="CM46" s="1317"/>
      <c r="CN46" s="1317"/>
      <c r="CO46" s="1317"/>
      <c r="CP46" s="1317"/>
      <c r="CQ46" s="1317"/>
      <c r="CR46" s="1317"/>
      <c r="CS46" s="1317"/>
      <c r="CT46" s="1317"/>
      <c r="CU46" s="1317"/>
      <c r="CV46" s="1317"/>
      <c r="CW46" s="1317"/>
      <c r="CX46" s="1317"/>
      <c r="CY46" s="1317"/>
      <c r="CZ46" s="1317"/>
      <c r="DA46" s="1317"/>
      <c r="DB46" s="1317"/>
      <c r="DC46" s="1318"/>
    </row>
    <row r="47" spans="2:109" x14ac:dyDescent="0.15">
      <c r="B47" s="394"/>
      <c r="AN47" s="1319"/>
      <c r="AO47" s="1320"/>
      <c r="AP47" s="1320"/>
      <c r="AQ47" s="1320"/>
      <c r="AR47" s="1320"/>
      <c r="AS47" s="1320"/>
      <c r="AT47" s="1320"/>
      <c r="AU47" s="1320"/>
      <c r="AV47" s="1320"/>
      <c r="AW47" s="1320"/>
      <c r="AX47" s="1320"/>
      <c r="AY47" s="1320"/>
      <c r="AZ47" s="1320"/>
      <c r="BA47" s="1320"/>
      <c r="BB47" s="1320"/>
      <c r="BC47" s="1320"/>
      <c r="BD47" s="1320"/>
      <c r="BE47" s="1320"/>
      <c r="BF47" s="1320"/>
      <c r="BG47" s="1320"/>
      <c r="BH47" s="1320"/>
      <c r="BI47" s="1320"/>
      <c r="BJ47" s="1320"/>
      <c r="BK47" s="1320"/>
      <c r="BL47" s="1320"/>
      <c r="BM47" s="1320"/>
      <c r="BN47" s="1320"/>
      <c r="BO47" s="1320"/>
      <c r="BP47" s="1320"/>
      <c r="BQ47" s="1320"/>
      <c r="BR47" s="1320"/>
      <c r="BS47" s="1320"/>
      <c r="BT47" s="1320"/>
      <c r="BU47" s="1320"/>
      <c r="BV47" s="1320"/>
      <c r="BW47" s="1320"/>
      <c r="BX47" s="1320"/>
      <c r="BY47" s="1320"/>
      <c r="BZ47" s="1320"/>
      <c r="CA47" s="1320"/>
      <c r="CB47" s="1320"/>
      <c r="CC47" s="1320"/>
      <c r="CD47" s="1320"/>
      <c r="CE47" s="1320"/>
      <c r="CF47" s="1320"/>
      <c r="CG47" s="1320"/>
      <c r="CH47" s="1320"/>
      <c r="CI47" s="1320"/>
      <c r="CJ47" s="1320"/>
      <c r="CK47" s="1320"/>
      <c r="CL47" s="1320"/>
      <c r="CM47" s="1320"/>
      <c r="CN47" s="1320"/>
      <c r="CO47" s="1320"/>
      <c r="CP47" s="1320"/>
      <c r="CQ47" s="1320"/>
      <c r="CR47" s="1320"/>
      <c r="CS47" s="1320"/>
      <c r="CT47" s="1320"/>
      <c r="CU47" s="1320"/>
      <c r="CV47" s="1320"/>
      <c r="CW47" s="1320"/>
      <c r="CX47" s="1320"/>
      <c r="CY47" s="1320"/>
      <c r="CZ47" s="1320"/>
      <c r="DA47" s="1320"/>
      <c r="DB47" s="1320"/>
      <c r="DC47" s="1321"/>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623</v>
      </c>
    </row>
    <row r="50" spans="1:109" x14ac:dyDescent="0.15">
      <c r="B50" s="394"/>
      <c r="G50" s="1305"/>
      <c r="H50" s="1305"/>
      <c r="I50" s="1305"/>
      <c r="J50" s="1305"/>
      <c r="K50" s="404"/>
      <c r="L50" s="404"/>
      <c r="M50" s="405"/>
      <c r="N50" s="405"/>
      <c r="AN50" s="1324"/>
      <c r="AO50" s="1325"/>
      <c r="AP50" s="1325"/>
      <c r="AQ50" s="1325"/>
      <c r="AR50" s="1325"/>
      <c r="AS50" s="1325"/>
      <c r="AT50" s="1325"/>
      <c r="AU50" s="1325"/>
      <c r="AV50" s="1325"/>
      <c r="AW50" s="1325"/>
      <c r="AX50" s="1325"/>
      <c r="AY50" s="1325"/>
      <c r="AZ50" s="1325"/>
      <c r="BA50" s="1325"/>
      <c r="BB50" s="1325"/>
      <c r="BC50" s="1325"/>
      <c r="BD50" s="1325"/>
      <c r="BE50" s="1325"/>
      <c r="BF50" s="1325"/>
      <c r="BG50" s="1325"/>
      <c r="BH50" s="1325"/>
      <c r="BI50" s="1325"/>
      <c r="BJ50" s="1325"/>
      <c r="BK50" s="1325"/>
      <c r="BL50" s="1325"/>
      <c r="BM50" s="1325"/>
      <c r="BN50" s="1325"/>
      <c r="BO50" s="1326"/>
      <c r="BP50" s="1311" t="s">
        <v>538</v>
      </c>
      <c r="BQ50" s="1311"/>
      <c r="BR50" s="1311"/>
      <c r="BS50" s="1311"/>
      <c r="BT50" s="1311"/>
      <c r="BU50" s="1311"/>
      <c r="BV50" s="1311"/>
      <c r="BW50" s="1311"/>
      <c r="BX50" s="1311" t="s">
        <v>539</v>
      </c>
      <c r="BY50" s="1311"/>
      <c r="BZ50" s="1311"/>
      <c r="CA50" s="1311"/>
      <c r="CB50" s="1311"/>
      <c r="CC50" s="1311"/>
      <c r="CD50" s="1311"/>
      <c r="CE50" s="1311"/>
      <c r="CF50" s="1311" t="s">
        <v>540</v>
      </c>
      <c r="CG50" s="1311"/>
      <c r="CH50" s="1311"/>
      <c r="CI50" s="1311"/>
      <c r="CJ50" s="1311"/>
      <c r="CK50" s="1311"/>
      <c r="CL50" s="1311"/>
      <c r="CM50" s="1311"/>
      <c r="CN50" s="1311" t="s">
        <v>541</v>
      </c>
      <c r="CO50" s="1311"/>
      <c r="CP50" s="1311"/>
      <c r="CQ50" s="1311"/>
      <c r="CR50" s="1311"/>
      <c r="CS50" s="1311"/>
      <c r="CT50" s="1311"/>
      <c r="CU50" s="1311"/>
      <c r="CV50" s="1311" t="s">
        <v>542</v>
      </c>
      <c r="CW50" s="1311"/>
      <c r="CX50" s="1311"/>
      <c r="CY50" s="1311"/>
      <c r="CZ50" s="1311"/>
      <c r="DA50" s="1311"/>
      <c r="DB50" s="1311"/>
      <c r="DC50" s="1311"/>
    </row>
    <row r="51" spans="1:109" ht="13.5" customHeight="1" x14ac:dyDescent="0.15">
      <c r="B51" s="394"/>
      <c r="G51" s="1323"/>
      <c r="H51" s="1323"/>
      <c r="I51" s="1327"/>
      <c r="J51" s="1327"/>
      <c r="K51" s="1312"/>
      <c r="L51" s="1312"/>
      <c r="M51" s="1312"/>
      <c r="N51" s="1312"/>
      <c r="AM51" s="403"/>
      <c r="AN51" s="1310" t="s">
        <v>624</v>
      </c>
      <c r="AO51" s="1310"/>
      <c r="AP51" s="1310"/>
      <c r="AQ51" s="1310"/>
      <c r="AR51" s="1310"/>
      <c r="AS51" s="1310"/>
      <c r="AT51" s="1310"/>
      <c r="AU51" s="1310"/>
      <c r="AV51" s="1310"/>
      <c r="AW51" s="1310"/>
      <c r="AX51" s="1310"/>
      <c r="AY51" s="1310"/>
      <c r="AZ51" s="1310"/>
      <c r="BA51" s="1310"/>
      <c r="BB51" s="1310" t="s">
        <v>625</v>
      </c>
      <c r="BC51" s="1310"/>
      <c r="BD51" s="1310"/>
      <c r="BE51" s="1310"/>
      <c r="BF51" s="1310"/>
      <c r="BG51" s="1310"/>
      <c r="BH51" s="1310"/>
      <c r="BI51" s="1310"/>
      <c r="BJ51" s="1310"/>
      <c r="BK51" s="1310"/>
      <c r="BL51" s="1310"/>
      <c r="BM51" s="1310"/>
      <c r="BN51" s="1310"/>
      <c r="BO51" s="1310"/>
      <c r="BP51" s="1322"/>
      <c r="BQ51" s="1307"/>
      <c r="BR51" s="1307"/>
      <c r="BS51" s="1307"/>
      <c r="BT51" s="1307"/>
      <c r="BU51" s="1307"/>
      <c r="BV51" s="1307"/>
      <c r="BW51" s="1307"/>
      <c r="BX51" s="1322"/>
      <c r="BY51" s="1307"/>
      <c r="BZ51" s="1307"/>
      <c r="CA51" s="1307"/>
      <c r="CB51" s="1307"/>
      <c r="CC51" s="1307"/>
      <c r="CD51" s="1307"/>
      <c r="CE51" s="1307"/>
      <c r="CF51" s="1307">
        <v>110.7</v>
      </c>
      <c r="CG51" s="1307"/>
      <c r="CH51" s="1307"/>
      <c r="CI51" s="1307"/>
      <c r="CJ51" s="1307"/>
      <c r="CK51" s="1307"/>
      <c r="CL51" s="1307"/>
      <c r="CM51" s="1307"/>
      <c r="CN51" s="1307">
        <v>104.3</v>
      </c>
      <c r="CO51" s="1307"/>
      <c r="CP51" s="1307"/>
      <c r="CQ51" s="1307"/>
      <c r="CR51" s="1307"/>
      <c r="CS51" s="1307"/>
      <c r="CT51" s="1307"/>
      <c r="CU51" s="1307"/>
      <c r="CV51" s="1322"/>
      <c r="CW51" s="1307"/>
      <c r="CX51" s="1307"/>
      <c r="CY51" s="1307"/>
      <c r="CZ51" s="1307"/>
      <c r="DA51" s="1307"/>
      <c r="DB51" s="1307"/>
      <c r="DC51" s="1307"/>
    </row>
    <row r="52" spans="1:109" x14ac:dyDescent="0.15">
      <c r="B52" s="394"/>
      <c r="G52" s="1323"/>
      <c r="H52" s="1323"/>
      <c r="I52" s="1327"/>
      <c r="J52" s="1327"/>
      <c r="K52" s="1312"/>
      <c r="L52" s="1312"/>
      <c r="M52" s="1312"/>
      <c r="N52" s="1312"/>
      <c r="AM52" s="403"/>
      <c r="AN52" s="1310"/>
      <c r="AO52" s="1310"/>
      <c r="AP52" s="1310"/>
      <c r="AQ52" s="1310"/>
      <c r="AR52" s="1310"/>
      <c r="AS52" s="1310"/>
      <c r="AT52" s="1310"/>
      <c r="AU52" s="1310"/>
      <c r="AV52" s="1310"/>
      <c r="AW52" s="1310"/>
      <c r="AX52" s="1310"/>
      <c r="AY52" s="1310"/>
      <c r="AZ52" s="1310"/>
      <c r="BA52" s="1310"/>
      <c r="BB52" s="1310"/>
      <c r="BC52" s="1310"/>
      <c r="BD52" s="1310"/>
      <c r="BE52" s="1310"/>
      <c r="BF52" s="1310"/>
      <c r="BG52" s="1310"/>
      <c r="BH52" s="1310"/>
      <c r="BI52" s="1310"/>
      <c r="BJ52" s="1310"/>
      <c r="BK52" s="1310"/>
      <c r="BL52" s="1310"/>
      <c r="BM52" s="1310"/>
      <c r="BN52" s="1310"/>
      <c r="BO52" s="1310"/>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x14ac:dyDescent="0.15">
      <c r="A53" s="402"/>
      <c r="B53" s="394"/>
      <c r="G53" s="1323"/>
      <c r="H53" s="1323"/>
      <c r="I53" s="1305"/>
      <c r="J53" s="1305"/>
      <c r="K53" s="1312"/>
      <c r="L53" s="1312"/>
      <c r="M53" s="1312"/>
      <c r="N53" s="1312"/>
      <c r="AM53" s="403"/>
      <c r="AN53" s="1310"/>
      <c r="AO53" s="1310"/>
      <c r="AP53" s="1310"/>
      <c r="AQ53" s="1310"/>
      <c r="AR53" s="1310"/>
      <c r="AS53" s="1310"/>
      <c r="AT53" s="1310"/>
      <c r="AU53" s="1310"/>
      <c r="AV53" s="1310"/>
      <c r="AW53" s="1310"/>
      <c r="AX53" s="1310"/>
      <c r="AY53" s="1310"/>
      <c r="AZ53" s="1310"/>
      <c r="BA53" s="1310"/>
      <c r="BB53" s="1310" t="s">
        <v>626</v>
      </c>
      <c r="BC53" s="1310"/>
      <c r="BD53" s="1310"/>
      <c r="BE53" s="1310"/>
      <c r="BF53" s="1310"/>
      <c r="BG53" s="1310"/>
      <c r="BH53" s="1310"/>
      <c r="BI53" s="1310"/>
      <c r="BJ53" s="1310"/>
      <c r="BK53" s="1310"/>
      <c r="BL53" s="1310"/>
      <c r="BM53" s="1310"/>
      <c r="BN53" s="1310"/>
      <c r="BO53" s="1310"/>
      <c r="BP53" s="1322"/>
      <c r="BQ53" s="1307"/>
      <c r="BR53" s="1307"/>
      <c r="BS53" s="1307"/>
      <c r="BT53" s="1307"/>
      <c r="BU53" s="1307"/>
      <c r="BV53" s="1307"/>
      <c r="BW53" s="1307"/>
      <c r="BX53" s="1322"/>
      <c r="BY53" s="1307"/>
      <c r="BZ53" s="1307"/>
      <c r="CA53" s="1307"/>
      <c r="CB53" s="1307"/>
      <c r="CC53" s="1307"/>
      <c r="CD53" s="1307"/>
      <c r="CE53" s="1307"/>
      <c r="CF53" s="1307">
        <v>54.1</v>
      </c>
      <c r="CG53" s="1307"/>
      <c r="CH53" s="1307"/>
      <c r="CI53" s="1307"/>
      <c r="CJ53" s="1307"/>
      <c r="CK53" s="1307"/>
      <c r="CL53" s="1307"/>
      <c r="CM53" s="1307"/>
      <c r="CN53" s="1307">
        <v>55.8</v>
      </c>
      <c r="CO53" s="1307"/>
      <c r="CP53" s="1307"/>
      <c r="CQ53" s="1307"/>
      <c r="CR53" s="1307"/>
      <c r="CS53" s="1307"/>
      <c r="CT53" s="1307"/>
      <c r="CU53" s="1307"/>
      <c r="CV53" s="1322"/>
      <c r="CW53" s="1307"/>
      <c r="CX53" s="1307"/>
      <c r="CY53" s="1307"/>
      <c r="CZ53" s="1307"/>
      <c r="DA53" s="1307"/>
      <c r="DB53" s="1307"/>
      <c r="DC53" s="1307"/>
    </row>
    <row r="54" spans="1:109" x14ac:dyDescent="0.15">
      <c r="A54" s="402"/>
      <c r="B54" s="394"/>
      <c r="G54" s="1323"/>
      <c r="H54" s="1323"/>
      <c r="I54" s="1305"/>
      <c r="J54" s="1305"/>
      <c r="K54" s="1312"/>
      <c r="L54" s="1312"/>
      <c r="M54" s="1312"/>
      <c r="N54" s="1312"/>
      <c r="AM54" s="403"/>
      <c r="AN54" s="1310"/>
      <c r="AO54" s="1310"/>
      <c r="AP54" s="1310"/>
      <c r="AQ54" s="1310"/>
      <c r="AR54" s="1310"/>
      <c r="AS54" s="1310"/>
      <c r="AT54" s="1310"/>
      <c r="AU54" s="1310"/>
      <c r="AV54" s="1310"/>
      <c r="AW54" s="1310"/>
      <c r="AX54" s="1310"/>
      <c r="AY54" s="1310"/>
      <c r="AZ54" s="1310"/>
      <c r="BA54" s="1310"/>
      <c r="BB54" s="1310"/>
      <c r="BC54" s="1310"/>
      <c r="BD54" s="1310"/>
      <c r="BE54" s="1310"/>
      <c r="BF54" s="1310"/>
      <c r="BG54" s="1310"/>
      <c r="BH54" s="1310"/>
      <c r="BI54" s="1310"/>
      <c r="BJ54" s="1310"/>
      <c r="BK54" s="1310"/>
      <c r="BL54" s="1310"/>
      <c r="BM54" s="1310"/>
      <c r="BN54" s="1310"/>
      <c r="BO54" s="1310"/>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x14ac:dyDescent="0.15">
      <c r="A55" s="402"/>
      <c r="B55" s="394"/>
      <c r="G55" s="1305"/>
      <c r="H55" s="1305"/>
      <c r="I55" s="1305"/>
      <c r="J55" s="1305"/>
      <c r="K55" s="1312"/>
      <c r="L55" s="1312"/>
      <c r="M55" s="1312"/>
      <c r="N55" s="1312"/>
      <c r="AN55" s="1311" t="s">
        <v>627</v>
      </c>
      <c r="AO55" s="1311"/>
      <c r="AP55" s="1311"/>
      <c r="AQ55" s="1311"/>
      <c r="AR55" s="1311"/>
      <c r="AS55" s="1311"/>
      <c r="AT55" s="1311"/>
      <c r="AU55" s="1311"/>
      <c r="AV55" s="1311"/>
      <c r="AW55" s="1311"/>
      <c r="AX55" s="1311"/>
      <c r="AY55" s="1311"/>
      <c r="AZ55" s="1311"/>
      <c r="BA55" s="1311"/>
      <c r="BB55" s="1310" t="s">
        <v>628</v>
      </c>
      <c r="BC55" s="1310"/>
      <c r="BD55" s="1310"/>
      <c r="BE55" s="1310"/>
      <c r="BF55" s="1310"/>
      <c r="BG55" s="1310"/>
      <c r="BH55" s="1310"/>
      <c r="BI55" s="1310"/>
      <c r="BJ55" s="1310"/>
      <c r="BK55" s="1310"/>
      <c r="BL55" s="1310"/>
      <c r="BM55" s="1310"/>
      <c r="BN55" s="1310"/>
      <c r="BO55" s="1310"/>
      <c r="BP55" s="1322"/>
      <c r="BQ55" s="1307"/>
      <c r="BR55" s="1307"/>
      <c r="BS55" s="1307"/>
      <c r="BT55" s="1307"/>
      <c r="BU55" s="1307"/>
      <c r="BV55" s="1307"/>
      <c r="BW55" s="1307"/>
      <c r="BX55" s="1322"/>
      <c r="BY55" s="1307"/>
      <c r="BZ55" s="1307"/>
      <c r="CA55" s="1307"/>
      <c r="CB55" s="1307"/>
      <c r="CC55" s="1307"/>
      <c r="CD55" s="1307"/>
      <c r="CE55" s="1307"/>
      <c r="CF55" s="1307">
        <v>38.9</v>
      </c>
      <c r="CG55" s="1307"/>
      <c r="CH55" s="1307"/>
      <c r="CI55" s="1307"/>
      <c r="CJ55" s="1307"/>
      <c r="CK55" s="1307"/>
      <c r="CL55" s="1307"/>
      <c r="CM55" s="1307"/>
      <c r="CN55" s="1307">
        <v>37.6</v>
      </c>
      <c r="CO55" s="1307"/>
      <c r="CP55" s="1307"/>
      <c r="CQ55" s="1307"/>
      <c r="CR55" s="1307"/>
      <c r="CS55" s="1307"/>
      <c r="CT55" s="1307"/>
      <c r="CU55" s="1307"/>
      <c r="CV55" s="1322"/>
      <c r="CW55" s="1307"/>
      <c r="CX55" s="1307"/>
      <c r="CY55" s="1307"/>
      <c r="CZ55" s="1307"/>
      <c r="DA55" s="1307"/>
      <c r="DB55" s="1307"/>
      <c r="DC55" s="1307"/>
    </row>
    <row r="56" spans="1:109" x14ac:dyDescent="0.15">
      <c r="A56" s="402"/>
      <c r="B56" s="394"/>
      <c r="G56" s="1305"/>
      <c r="H56" s="1305"/>
      <c r="I56" s="1305"/>
      <c r="J56" s="1305"/>
      <c r="K56" s="1312"/>
      <c r="L56" s="1312"/>
      <c r="M56" s="1312"/>
      <c r="N56" s="1312"/>
      <c r="AN56" s="1311"/>
      <c r="AO56" s="1311"/>
      <c r="AP56" s="1311"/>
      <c r="AQ56" s="1311"/>
      <c r="AR56" s="1311"/>
      <c r="AS56" s="1311"/>
      <c r="AT56" s="1311"/>
      <c r="AU56" s="1311"/>
      <c r="AV56" s="1311"/>
      <c r="AW56" s="1311"/>
      <c r="AX56" s="1311"/>
      <c r="AY56" s="1311"/>
      <c r="AZ56" s="1311"/>
      <c r="BA56" s="1311"/>
      <c r="BB56" s="1310"/>
      <c r="BC56" s="1310"/>
      <c r="BD56" s="1310"/>
      <c r="BE56" s="1310"/>
      <c r="BF56" s="1310"/>
      <c r="BG56" s="1310"/>
      <c r="BH56" s="1310"/>
      <c r="BI56" s="1310"/>
      <c r="BJ56" s="1310"/>
      <c r="BK56" s="1310"/>
      <c r="BL56" s="1310"/>
      <c r="BM56" s="1310"/>
      <c r="BN56" s="1310"/>
      <c r="BO56" s="1310"/>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402" customFormat="1" x14ac:dyDescent="0.15">
      <c r="B57" s="406"/>
      <c r="G57" s="1305"/>
      <c r="H57" s="1305"/>
      <c r="I57" s="1308"/>
      <c r="J57" s="1308"/>
      <c r="K57" s="1312"/>
      <c r="L57" s="1312"/>
      <c r="M57" s="1312"/>
      <c r="N57" s="1312"/>
      <c r="AM57" s="387"/>
      <c r="AN57" s="1311"/>
      <c r="AO57" s="1311"/>
      <c r="AP57" s="1311"/>
      <c r="AQ57" s="1311"/>
      <c r="AR57" s="1311"/>
      <c r="AS57" s="1311"/>
      <c r="AT57" s="1311"/>
      <c r="AU57" s="1311"/>
      <c r="AV57" s="1311"/>
      <c r="AW57" s="1311"/>
      <c r="AX57" s="1311"/>
      <c r="AY57" s="1311"/>
      <c r="AZ57" s="1311"/>
      <c r="BA57" s="1311"/>
      <c r="BB57" s="1310" t="s">
        <v>626</v>
      </c>
      <c r="BC57" s="1310"/>
      <c r="BD57" s="1310"/>
      <c r="BE57" s="1310"/>
      <c r="BF57" s="1310"/>
      <c r="BG57" s="1310"/>
      <c r="BH57" s="1310"/>
      <c r="BI57" s="1310"/>
      <c r="BJ57" s="1310"/>
      <c r="BK57" s="1310"/>
      <c r="BL57" s="1310"/>
      <c r="BM57" s="1310"/>
      <c r="BN57" s="1310"/>
      <c r="BO57" s="1310"/>
      <c r="BP57" s="1322"/>
      <c r="BQ57" s="1307"/>
      <c r="BR57" s="1307"/>
      <c r="BS57" s="1307"/>
      <c r="BT57" s="1307"/>
      <c r="BU57" s="1307"/>
      <c r="BV57" s="1307"/>
      <c r="BW57" s="1307"/>
      <c r="BX57" s="1322"/>
      <c r="BY57" s="1307"/>
      <c r="BZ57" s="1307"/>
      <c r="CA57" s="1307"/>
      <c r="CB57" s="1307"/>
      <c r="CC57" s="1307"/>
      <c r="CD57" s="1307"/>
      <c r="CE57" s="1307"/>
      <c r="CF57" s="1307">
        <v>59.3</v>
      </c>
      <c r="CG57" s="1307"/>
      <c r="CH57" s="1307"/>
      <c r="CI57" s="1307"/>
      <c r="CJ57" s="1307"/>
      <c r="CK57" s="1307"/>
      <c r="CL57" s="1307"/>
      <c r="CM57" s="1307"/>
      <c r="CN57" s="1307">
        <v>60</v>
      </c>
      <c r="CO57" s="1307"/>
      <c r="CP57" s="1307"/>
      <c r="CQ57" s="1307"/>
      <c r="CR57" s="1307"/>
      <c r="CS57" s="1307"/>
      <c r="CT57" s="1307"/>
      <c r="CU57" s="1307"/>
      <c r="CV57" s="1322"/>
      <c r="CW57" s="1307"/>
      <c r="CX57" s="1307"/>
      <c r="CY57" s="1307"/>
      <c r="CZ57" s="1307"/>
      <c r="DA57" s="1307"/>
      <c r="DB57" s="1307"/>
      <c r="DC57" s="1307"/>
      <c r="DD57" s="407"/>
      <c r="DE57" s="406"/>
    </row>
    <row r="58" spans="1:109" s="402" customFormat="1" x14ac:dyDescent="0.15">
      <c r="A58" s="387"/>
      <c r="B58" s="406"/>
      <c r="G58" s="1305"/>
      <c r="H58" s="1305"/>
      <c r="I58" s="1308"/>
      <c r="J58" s="1308"/>
      <c r="K58" s="1312"/>
      <c r="L58" s="1312"/>
      <c r="M58" s="1312"/>
      <c r="N58" s="1312"/>
      <c r="AM58" s="387"/>
      <c r="AN58" s="1311"/>
      <c r="AO58" s="1311"/>
      <c r="AP58" s="1311"/>
      <c r="AQ58" s="1311"/>
      <c r="AR58" s="1311"/>
      <c r="AS58" s="1311"/>
      <c r="AT58" s="1311"/>
      <c r="AU58" s="1311"/>
      <c r="AV58" s="1311"/>
      <c r="AW58" s="1311"/>
      <c r="AX58" s="1311"/>
      <c r="AY58" s="1311"/>
      <c r="AZ58" s="1311"/>
      <c r="BA58" s="1311"/>
      <c r="BB58" s="1310"/>
      <c r="BC58" s="1310"/>
      <c r="BD58" s="1310"/>
      <c r="BE58" s="1310"/>
      <c r="BF58" s="1310"/>
      <c r="BG58" s="1310"/>
      <c r="BH58" s="1310"/>
      <c r="BI58" s="1310"/>
      <c r="BJ58" s="1310"/>
      <c r="BK58" s="1310"/>
      <c r="BL58" s="1310"/>
      <c r="BM58" s="1310"/>
      <c r="BN58" s="1310"/>
      <c r="BO58" s="1310"/>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629</v>
      </c>
    </row>
    <row r="64" spans="1:109" x14ac:dyDescent="0.15">
      <c r="B64" s="394"/>
      <c r="G64" s="401"/>
      <c r="I64" s="414"/>
      <c r="J64" s="414"/>
      <c r="K64" s="414"/>
      <c r="L64" s="414"/>
      <c r="M64" s="414"/>
      <c r="N64" s="415"/>
      <c r="AM64" s="401"/>
      <c r="AN64" s="401" t="s">
        <v>622</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13" t="s">
        <v>633</v>
      </c>
      <c r="AO65" s="1314"/>
      <c r="AP65" s="1314"/>
      <c r="AQ65" s="1314"/>
      <c r="AR65" s="1314"/>
      <c r="AS65" s="1314"/>
      <c r="AT65" s="1314"/>
      <c r="AU65" s="1314"/>
      <c r="AV65" s="1314"/>
      <c r="AW65" s="1314"/>
      <c r="AX65" s="1314"/>
      <c r="AY65" s="1314"/>
      <c r="AZ65" s="1314"/>
      <c r="BA65" s="1314"/>
      <c r="BB65" s="1314"/>
      <c r="BC65" s="1314"/>
      <c r="BD65" s="1314"/>
      <c r="BE65" s="1314"/>
      <c r="BF65" s="1314"/>
      <c r="BG65" s="1314"/>
      <c r="BH65" s="1314"/>
      <c r="BI65" s="1314"/>
      <c r="BJ65" s="1314"/>
      <c r="BK65" s="1314"/>
      <c r="BL65" s="1314"/>
      <c r="BM65" s="1314"/>
      <c r="BN65" s="1314"/>
      <c r="BO65" s="1314"/>
      <c r="BP65" s="1314"/>
      <c r="BQ65" s="1314"/>
      <c r="BR65" s="1314"/>
      <c r="BS65" s="1314"/>
      <c r="BT65" s="1314"/>
      <c r="BU65" s="1314"/>
      <c r="BV65" s="1314"/>
      <c r="BW65" s="1314"/>
      <c r="BX65" s="1314"/>
      <c r="BY65" s="1314"/>
      <c r="BZ65" s="1314"/>
      <c r="CA65" s="1314"/>
      <c r="CB65" s="1314"/>
      <c r="CC65" s="1314"/>
      <c r="CD65" s="1314"/>
      <c r="CE65" s="1314"/>
      <c r="CF65" s="1314"/>
      <c r="CG65" s="1314"/>
      <c r="CH65" s="1314"/>
      <c r="CI65" s="1314"/>
      <c r="CJ65" s="1314"/>
      <c r="CK65" s="1314"/>
      <c r="CL65" s="1314"/>
      <c r="CM65" s="1314"/>
      <c r="CN65" s="1314"/>
      <c r="CO65" s="1314"/>
      <c r="CP65" s="1314"/>
      <c r="CQ65" s="1314"/>
      <c r="CR65" s="1314"/>
      <c r="CS65" s="1314"/>
      <c r="CT65" s="1314"/>
      <c r="CU65" s="1314"/>
      <c r="CV65" s="1314"/>
      <c r="CW65" s="1314"/>
      <c r="CX65" s="1314"/>
      <c r="CY65" s="1314"/>
      <c r="CZ65" s="1314"/>
      <c r="DA65" s="1314"/>
      <c r="DB65" s="1314"/>
      <c r="DC65" s="1315"/>
    </row>
    <row r="66" spans="2:107" x14ac:dyDescent="0.15">
      <c r="B66" s="394"/>
      <c r="AN66" s="1316"/>
      <c r="AO66" s="1317"/>
      <c r="AP66" s="1317"/>
      <c r="AQ66" s="1317"/>
      <c r="AR66" s="1317"/>
      <c r="AS66" s="1317"/>
      <c r="AT66" s="1317"/>
      <c r="AU66" s="1317"/>
      <c r="AV66" s="1317"/>
      <c r="AW66" s="1317"/>
      <c r="AX66" s="1317"/>
      <c r="AY66" s="1317"/>
      <c r="AZ66" s="1317"/>
      <c r="BA66" s="1317"/>
      <c r="BB66" s="1317"/>
      <c r="BC66" s="1317"/>
      <c r="BD66" s="1317"/>
      <c r="BE66" s="1317"/>
      <c r="BF66" s="1317"/>
      <c r="BG66" s="1317"/>
      <c r="BH66" s="1317"/>
      <c r="BI66" s="1317"/>
      <c r="BJ66" s="1317"/>
      <c r="BK66" s="1317"/>
      <c r="BL66" s="1317"/>
      <c r="BM66" s="1317"/>
      <c r="BN66" s="1317"/>
      <c r="BO66" s="1317"/>
      <c r="BP66" s="1317"/>
      <c r="BQ66" s="1317"/>
      <c r="BR66" s="1317"/>
      <c r="BS66" s="1317"/>
      <c r="BT66" s="1317"/>
      <c r="BU66" s="1317"/>
      <c r="BV66" s="1317"/>
      <c r="BW66" s="1317"/>
      <c r="BX66" s="1317"/>
      <c r="BY66" s="1317"/>
      <c r="BZ66" s="1317"/>
      <c r="CA66" s="1317"/>
      <c r="CB66" s="1317"/>
      <c r="CC66" s="1317"/>
      <c r="CD66" s="1317"/>
      <c r="CE66" s="1317"/>
      <c r="CF66" s="1317"/>
      <c r="CG66" s="1317"/>
      <c r="CH66" s="1317"/>
      <c r="CI66" s="1317"/>
      <c r="CJ66" s="1317"/>
      <c r="CK66" s="1317"/>
      <c r="CL66" s="1317"/>
      <c r="CM66" s="1317"/>
      <c r="CN66" s="1317"/>
      <c r="CO66" s="1317"/>
      <c r="CP66" s="1317"/>
      <c r="CQ66" s="1317"/>
      <c r="CR66" s="1317"/>
      <c r="CS66" s="1317"/>
      <c r="CT66" s="1317"/>
      <c r="CU66" s="1317"/>
      <c r="CV66" s="1317"/>
      <c r="CW66" s="1317"/>
      <c r="CX66" s="1317"/>
      <c r="CY66" s="1317"/>
      <c r="CZ66" s="1317"/>
      <c r="DA66" s="1317"/>
      <c r="DB66" s="1317"/>
      <c r="DC66" s="1318"/>
    </row>
    <row r="67" spans="2:107" x14ac:dyDescent="0.15">
      <c r="B67" s="394"/>
      <c r="AN67" s="1316"/>
      <c r="AO67" s="1317"/>
      <c r="AP67" s="1317"/>
      <c r="AQ67" s="1317"/>
      <c r="AR67" s="1317"/>
      <c r="AS67" s="1317"/>
      <c r="AT67" s="1317"/>
      <c r="AU67" s="1317"/>
      <c r="AV67" s="1317"/>
      <c r="AW67" s="1317"/>
      <c r="AX67" s="1317"/>
      <c r="AY67" s="1317"/>
      <c r="AZ67" s="1317"/>
      <c r="BA67" s="1317"/>
      <c r="BB67" s="1317"/>
      <c r="BC67" s="1317"/>
      <c r="BD67" s="1317"/>
      <c r="BE67" s="1317"/>
      <c r="BF67" s="1317"/>
      <c r="BG67" s="1317"/>
      <c r="BH67" s="1317"/>
      <c r="BI67" s="1317"/>
      <c r="BJ67" s="1317"/>
      <c r="BK67" s="1317"/>
      <c r="BL67" s="1317"/>
      <c r="BM67" s="1317"/>
      <c r="BN67" s="1317"/>
      <c r="BO67" s="1317"/>
      <c r="BP67" s="1317"/>
      <c r="BQ67" s="1317"/>
      <c r="BR67" s="1317"/>
      <c r="BS67" s="1317"/>
      <c r="BT67" s="1317"/>
      <c r="BU67" s="1317"/>
      <c r="BV67" s="1317"/>
      <c r="BW67" s="1317"/>
      <c r="BX67" s="1317"/>
      <c r="BY67" s="1317"/>
      <c r="BZ67" s="1317"/>
      <c r="CA67" s="1317"/>
      <c r="CB67" s="1317"/>
      <c r="CC67" s="1317"/>
      <c r="CD67" s="1317"/>
      <c r="CE67" s="1317"/>
      <c r="CF67" s="1317"/>
      <c r="CG67" s="1317"/>
      <c r="CH67" s="1317"/>
      <c r="CI67" s="1317"/>
      <c r="CJ67" s="1317"/>
      <c r="CK67" s="1317"/>
      <c r="CL67" s="1317"/>
      <c r="CM67" s="1317"/>
      <c r="CN67" s="1317"/>
      <c r="CO67" s="1317"/>
      <c r="CP67" s="1317"/>
      <c r="CQ67" s="1317"/>
      <c r="CR67" s="1317"/>
      <c r="CS67" s="1317"/>
      <c r="CT67" s="1317"/>
      <c r="CU67" s="1317"/>
      <c r="CV67" s="1317"/>
      <c r="CW67" s="1317"/>
      <c r="CX67" s="1317"/>
      <c r="CY67" s="1317"/>
      <c r="CZ67" s="1317"/>
      <c r="DA67" s="1317"/>
      <c r="DB67" s="1317"/>
      <c r="DC67" s="1318"/>
    </row>
    <row r="68" spans="2:107" x14ac:dyDescent="0.15">
      <c r="B68" s="394"/>
      <c r="AN68" s="1316"/>
      <c r="AO68" s="1317"/>
      <c r="AP68" s="1317"/>
      <c r="AQ68" s="1317"/>
      <c r="AR68" s="1317"/>
      <c r="AS68" s="1317"/>
      <c r="AT68" s="1317"/>
      <c r="AU68" s="1317"/>
      <c r="AV68" s="1317"/>
      <c r="AW68" s="1317"/>
      <c r="AX68" s="1317"/>
      <c r="AY68" s="1317"/>
      <c r="AZ68" s="1317"/>
      <c r="BA68" s="1317"/>
      <c r="BB68" s="1317"/>
      <c r="BC68" s="1317"/>
      <c r="BD68" s="1317"/>
      <c r="BE68" s="1317"/>
      <c r="BF68" s="1317"/>
      <c r="BG68" s="1317"/>
      <c r="BH68" s="1317"/>
      <c r="BI68" s="1317"/>
      <c r="BJ68" s="1317"/>
      <c r="BK68" s="1317"/>
      <c r="BL68" s="1317"/>
      <c r="BM68" s="1317"/>
      <c r="BN68" s="1317"/>
      <c r="BO68" s="1317"/>
      <c r="BP68" s="1317"/>
      <c r="BQ68" s="1317"/>
      <c r="BR68" s="1317"/>
      <c r="BS68" s="1317"/>
      <c r="BT68" s="1317"/>
      <c r="BU68" s="1317"/>
      <c r="BV68" s="1317"/>
      <c r="BW68" s="1317"/>
      <c r="BX68" s="1317"/>
      <c r="BY68" s="1317"/>
      <c r="BZ68" s="1317"/>
      <c r="CA68" s="1317"/>
      <c r="CB68" s="1317"/>
      <c r="CC68" s="1317"/>
      <c r="CD68" s="1317"/>
      <c r="CE68" s="1317"/>
      <c r="CF68" s="1317"/>
      <c r="CG68" s="1317"/>
      <c r="CH68" s="1317"/>
      <c r="CI68" s="1317"/>
      <c r="CJ68" s="1317"/>
      <c r="CK68" s="1317"/>
      <c r="CL68" s="1317"/>
      <c r="CM68" s="1317"/>
      <c r="CN68" s="1317"/>
      <c r="CO68" s="1317"/>
      <c r="CP68" s="1317"/>
      <c r="CQ68" s="1317"/>
      <c r="CR68" s="1317"/>
      <c r="CS68" s="1317"/>
      <c r="CT68" s="1317"/>
      <c r="CU68" s="1317"/>
      <c r="CV68" s="1317"/>
      <c r="CW68" s="1317"/>
      <c r="CX68" s="1317"/>
      <c r="CY68" s="1317"/>
      <c r="CZ68" s="1317"/>
      <c r="DA68" s="1317"/>
      <c r="DB68" s="1317"/>
      <c r="DC68" s="1318"/>
    </row>
    <row r="69" spans="2:107" x14ac:dyDescent="0.15">
      <c r="B69" s="394"/>
      <c r="AN69" s="1319"/>
      <c r="AO69" s="1320"/>
      <c r="AP69" s="1320"/>
      <c r="AQ69" s="1320"/>
      <c r="AR69" s="1320"/>
      <c r="AS69" s="1320"/>
      <c r="AT69" s="1320"/>
      <c r="AU69" s="1320"/>
      <c r="AV69" s="1320"/>
      <c r="AW69" s="1320"/>
      <c r="AX69" s="1320"/>
      <c r="AY69" s="1320"/>
      <c r="AZ69" s="1320"/>
      <c r="BA69" s="1320"/>
      <c r="BB69" s="1320"/>
      <c r="BC69" s="1320"/>
      <c r="BD69" s="1320"/>
      <c r="BE69" s="1320"/>
      <c r="BF69" s="1320"/>
      <c r="BG69" s="1320"/>
      <c r="BH69" s="1320"/>
      <c r="BI69" s="1320"/>
      <c r="BJ69" s="1320"/>
      <c r="BK69" s="1320"/>
      <c r="BL69" s="1320"/>
      <c r="BM69" s="1320"/>
      <c r="BN69" s="1320"/>
      <c r="BO69" s="1320"/>
      <c r="BP69" s="1320"/>
      <c r="BQ69" s="1320"/>
      <c r="BR69" s="1320"/>
      <c r="BS69" s="1320"/>
      <c r="BT69" s="1320"/>
      <c r="BU69" s="1320"/>
      <c r="BV69" s="1320"/>
      <c r="BW69" s="1320"/>
      <c r="BX69" s="1320"/>
      <c r="BY69" s="1320"/>
      <c r="BZ69" s="1320"/>
      <c r="CA69" s="1320"/>
      <c r="CB69" s="1320"/>
      <c r="CC69" s="1320"/>
      <c r="CD69" s="1320"/>
      <c r="CE69" s="1320"/>
      <c r="CF69" s="1320"/>
      <c r="CG69" s="1320"/>
      <c r="CH69" s="1320"/>
      <c r="CI69" s="1320"/>
      <c r="CJ69" s="1320"/>
      <c r="CK69" s="1320"/>
      <c r="CL69" s="1320"/>
      <c r="CM69" s="1320"/>
      <c r="CN69" s="1320"/>
      <c r="CO69" s="1320"/>
      <c r="CP69" s="1320"/>
      <c r="CQ69" s="1320"/>
      <c r="CR69" s="1320"/>
      <c r="CS69" s="1320"/>
      <c r="CT69" s="1320"/>
      <c r="CU69" s="1320"/>
      <c r="CV69" s="1320"/>
      <c r="CW69" s="1320"/>
      <c r="CX69" s="1320"/>
      <c r="CY69" s="1320"/>
      <c r="CZ69" s="1320"/>
      <c r="DA69" s="1320"/>
      <c r="DB69" s="1320"/>
      <c r="DC69" s="1321"/>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623</v>
      </c>
    </row>
    <row r="72" spans="2:107" x14ac:dyDescent="0.15">
      <c r="B72" s="394"/>
      <c r="G72" s="1305"/>
      <c r="H72" s="1305"/>
      <c r="I72" s="1305"/>
      <c r="J72" s="1305"/>
      <c r="K72" s="404"/>
      <c r="L72" s="404"/>
      <c r="M72" s="405"/>
      <c r="N72" s="405"/>
      <c r="AN72" s="1324"/>
      <c r="AO72" s="1325"/>
      <c r="AP72" s="1325"/>
      <c r="AQ72" s="1325"/>
      <c r="AR72" s="1325"/>
      <c r="AS72" s="1325"/>
      <c r="AT72" s="1325"/>
      <c r="AU72" s="1325"/>
      <c r="AV72" s="1325"/>
      <c r="AW72" s="1325"/>
      <c r="AX72" s="1325"/>
      <c r="AY72" s="1325"/>
      <c r="AZ72" s="1325"/>
      <c r="BA72" s="1325"/>
      <c r="BB72" s="1325"/>
      <c r="BC72" s="1325"/>
      <c r="BD72" s="1325"/>
      <c r="BE72" s="1325"/>
      <c r="BF72" s="1325"/>
      <c r="BG72" s="1325"/>
      <c r="BH72" s="1325"/>
      <c r="BI72" s="1325"/>
      <c r="BJ72" s="1325"/>
      <c r="BK72" s="1325"/>
      <c r="BL72" s="1325"/>
      <c r="BM72" s="1325"/>
      <c r="BN72" s="1325"/>
      <c r="BO72" s="1326"/>
      <c r="BP72" s="1311" t="s">
        <v>538</v>
      </c>
      <c r="BQ72" s="1311"/>
      <c r="BR72" s="1311"/>
      <c r="BS72" s="1311"/>
      <c r="BT72" s="1311"/>
      <c r="BU72" s="1311"/>
      <c r="BV72" s="1311"/>
      <c r="BW72" s="1311"/>
      <c r="BX72" s="1311" t="s">
        <v>539</v>
      </c>
      <c r="BY72" s="1311"/>
      <c r="BZ72" s="1311"/>
      <c r="CA72" s="1311"/>
      <c r="CB72" s="1311"/>
      <c r="CC72" s="1311"/>
      <c r="CD72" s="1311"/>
      <c r="CE72" s="1311"/>
      <c r="CF72" s="1311" t="s">
        <v>540</v>
      </c>
      <c r="CG72" s="1311"/>
      <c r="CH72" s="1311"/>
      <c r="CI72" s="1311"/>
      <c r="CJ72" s="1311"/>
      <c r="CK72" s="1311"/>
      <c r="CL72" s="1311"/>
      <c r="CM72" s="1311"/>
      <c r="CN72" s="1311" t="s">
        <v>541</v>
      </c>
      <c r="CO72" s="1311"/>
      <c r="CP72" s="1311"/>
      <c r="CQ72" s="1311"/>
      <c r="CR72" s="1311"/>
      <c r="CS72" s="1311"/>
      <c r="CT72" s="1311"/>
      <c r="CU72" s="1311"/>
      <c r="CV72" s="1311" t="s">
        <v>542</v>
      </c>
      <c r="CW72" s="1311"/>
      <c r="CX72" s="1311"/>
      <c r="CY72" s="1311"/>
      <c r="CZ72" s="1311"/>
      <c r="DA72" s="1311"/>
      <c r="DB72" s="1311"/>
      <c r="DC72" s="1311"/>
    </row>
    <row r="73" spans="2:107" x14ac:dyDescent="0.15">
      <c r="B73" s="394"/>
      <c r="G73" s="1323"/>
      <c r="H73" s="1323"/>
      <c r="I73" s="1323"/>
      <c r="J73" s="1323"/>
      <c r="K73" s="1306"/>
      <c r="L73" s="1306"/>
      <c r="M73" s="1306"/>
      <c r="N73" s="1306"/>
      <c r="AM73" s="403"/>
      <c r="AN73" s="1310" t="s">
        <v>624</v>
      </c>
      <c r="AO73" s="1310"/>
      <c r="AP73" s="1310"/>
      <c r="AQ73" s="1310"/>
      <c r="AR73" s="1310"/>
      <c r="AS73" s="1310"/>
      <c r="AT73" s="1310"/>
      <c r="AU73" s="1310"/>
      <c r="AV73" s="1310"/>
      <c r="AW73" s="1310"/>
      <c r="AX73" s="1310"/>
      <c r="AY73" s="1310"/>
      <c r="AZ73" s="1310"/>
      <c r="BA73" s="1310"/>
      <c r="BB73" s="1310" t="s">
        <v>628</v>
      </c>
      <c r="BC73" s="1310"/>
      <c r="BD73" s="1310"/>
      <c r="BE73" s="1310"/>
      <c r="BF73" s="1310"/>
      <c r="BG73" s="1310"/>
      <c r="BH73" s="1310"/>
      <c r="BI73" s="1310"/>
      <c r="BJ73" s="1310"/>
      <c r="BK73" s="1310"/>
      <c r="BL73" s="1310"/>
      <c r="BM73" s="1310"/>
      <c r="BN73" s="1310"/>
      <c r="BO73" s="1310"/>
      <c r="BP73" s="1307">
        <v>126.2</v>
      </c>
      <c r="BQ73" s="1307"/>
      <c r="BR73" s="1307"/>
      <c r="BS73" s="1307"/>
      <c r="BT73" s="1307"/>
      <c r="BU73" s="1307"/>
      <c r="BV73" s="1307"/>
      <c r="BW73" s="1307"/>
      <c r="BX73" s="1307">
        <v>119.3</v>
      </c>
      <c r="BY73" s="1307"/>
      <c r="BZ73" s="1307"/>
      <c r="CA73" s="1307"/>
      <c r="CB73" s="1307"/>
      <c r="CC73" s="1307"/>
      <c r="CD73" s="1307"/>
      <c r="CE73" s="1307"/>
      <c r="CF73" s="1307">
        <v>110.7</v>
      </c>
      <c r="CG73" s="1307"/>
      <c r="CH73" s="1307"/>
      <c r="CI73" s="1307"/>
      <c r="CJ73" s="1307"/>
      <c r="CK73" s="1307"/>
      <c r="CL73" s="1307"/>
      <c r="CM73" s="1307"/>
      <c r="CN73" s="1307">
        <v>104.3</v>
      </c>
      <c r="CO73" s="1307"/>
      <c r="CP73" s="1307"/>
      <c r="CQ73" s="1307"/>
      <c r="CR73" s="1307"/>
      <c r="CS73" s="1307"/>
      <c r="CT73" s="1307"/>
      <c r="CU73" s="1307"/>
      <c r="CV73" s="1307">
        <v>97.5</v>
      </c>
      <c r="CW73" s="1307"/>
      <c r="CX73" s="1307"/>
      <c r="CY73" s="1307"/>
      <c r="CZ73" s="1307"/>
      <c r="DA73" s="1307"/>
      <c r="DB73" s="1307"/>
      <c r="DC73" s="1307"/>
    </row>
    <row r="74" spans="2:107" x14ac:dyDescent="0.15">
      <c r="B74" s="394"/>
      <c r="G74" s="1323"/>
      <c r="H74" s="1323"/>
      <c r="I74" s="1323"/>
      <c r="J74" s="1323"/>
      <c r="K74" s="1306"/>
      <c r="L74" s="1306"/>
      <c r="M74" s="1306"/>
      <c r="N74" s="1306"/>
      <c r="AM74" s="403"/>
      <c r="AN74" s="1310"/>
      <c r="AO74" s="1310"/>
      <c r="AP74" s="1310"/>
      <c r="AQ74" s="1310"/>
      <c r="AR74" s="1310"/>
      <c r="AS74" s="1310"/>
      <c r="AT74" s="1310"/>
      <c r="AU74" s="1310"/>
      <c r="AV74" s="1310"/>
      <c r="AW74" s="1310"/>
      <c r="AX74" s="1310"/>
      <c r="AY74" s="1310"/>
      <c r="AZ74" s="1310"/>
      <c r="BA74" s="1310"/>
      <c r="BB74" s="1310"/>
      <c r="BC74" s="1310"/>
      <c r="BD74" s="1310"/>
      <c r="BE74" s="1310"/>
      <c r="BF74" s="1310"/>
      <c r="BG74" s="1310"/>
      <c r="BH74" s="1310"/>
      <c r="BI74" s="1310"/>
      <c r="BJ74" s="1310"/>
      <c r="BK74" s="1310"/>
      <c r="BL74" s="1310"/>
      <c r="BM74" s="1310"/>
      <c r="BN74" s="1310"/>
      <c r="BO74" s="1310"/>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x14ac:dyDescent="0.15">
      <c r="B75" s="394"/>
      <c r="G75" s="1323"/>
      <c r="H75" s="1323"/>
      <c r="I75" s="1305"/>
      <c r="J75" s="1305"/>
      <c r="K75" s="1312"/>
      <c r="L75" s="1312"/>
      <c r="M75" s="1312"/>
      <c r="N75" s="1312"/>
      <c r="AM75" s="403"/>
      <c r="AN75" s="1310"/>
      <c r="AO75" s="1310"/>
      <c r="AP75" s="1310"/>
      <c r="AQ75" s="1310"/>
      <c r="AR75" s="1310"/>
      <c r="AS75" s="1310"/>
      <c r="AT75" s="1310"/>
      <c r="AU75" s="1310"/>
      <c r="AV75" s="1310"/>
      <c r="AW75" s="1310"/>
      <c r="AX75" s="1310"/>
      <c r="AY75" s="1310"/>
      <c r="AZ75" s="1310"/>
      <c r="BA75" s="1310"/>
      <c r="BB75" s="1310" t="s">
        <v>630</v>
      </c>
      <c r="BC75" s="1310"/>
      <c r="BD75" s="1310"/>
      <c r="BE75" s="1310"/>
      <c r="BF75" s="1310"/>
      <c r="BG75" s="1310"/>
      <c r="BH75" s="1310"/>
      <c r="BI75" s="1310"/>
      <c r="BJ75" s="1310"/>
      <c r="BK75" s="1310"/>
      <c r="BL75" s="1310"/>
      <c r="BM75" s="1310"/>
      <c r="BN75" s="1310"/>
      <c r="BO75" s="1310"/>
      <c r="BP75" s="1307">
        <v>13.8</v>
      </c>
      <c r="BQ75" s="1307"/>
      <c r="BR75" s="1307"/>
      <c r="BS75" s="1307"/>
      <c r="BT75" s="1307"/>
      <c r="BU75" s="1307"/>
      <c r="BV75" s="1307"/>
      <c r="BW75" s="1307"/>
      <c r="BX75" s="1307">
        <v>14.2</v>
      </c>
      <c r="BY75" s="1307"/>
      <c r="BZ75" s="1307"/>
      <c r="CA75" s="1307"/>
      <c r="CB75" s="1307"/>
      <c r="CC75" s="1307"/>
      <c r="CD75" s="1307"/>
      <c r="CE75" s="1307"/>
      <c r="CF75" s="1307">
        <v>14.6</v>
      </c>
      <c r="CG75" s="1307"/>
      <c r="CH75" s="1307"/>
      <c r="CI75" s="1307"/>
      <c r="CJ75" s="1307"/>
      <c r="CK75" s="1307"/>
      <c r="CL75" s="1307"/>
      <c r="CM75" s="1307"/>
      <c r="CN75" s="1307">
        <v>15.2</v>
      </c>
      <c r="CO75" s="1307"/>
      <c r="CP75" s="1307"/>
      <c r="CQ75" s="1307"/>
      <c r="CR75" s="1307"/>
      <c r="CS75" s="1307"/>
      <c r="CT75" s="1307"/>
      <c r="CU75" s="1307"/>
      <c r="CV75" s="1307">
        <v>15.2</v>
      </c>
      <c r="CW75" s="1307"/>
      <c r="CX75" s="1307"/>
      <c r="CY75" s="1307"/>
      <c r="CZ75" s="1307"/>
      <c r="DA75" s="1307"/>
      <c r="DB75" s="1307"/>
      <c r="DC75" s="1307"/>
    </row>
    <row r="76" spans="2:107" x14ac:dyDescent="0.15">
      <c r="B76" s="394"/>
      <c r="G76" s="1323"/>
      <c r="H76" s="1323"/>
      <c r="I76" s="1305"/>
      <c r="J76" s="1305"/>
      <c r="K76" s="1312"/>
      <c r="L76" s="1312"/>
      <c r="M76" s="1312"/>
      <c r="N76" s="1312"/>
      <c r="AM76" s="403"/>
      <c r="AN76" s="1310"/>
      <c r="AO76" s="1310"/>
      <c r="AP76" s="1310"/>
      <c r="AQ76" s="1310"/>
      <c r="AR76" s="1310"/>
      <c r="AS76" s="1310"/>
      <c r="AT76" s="1310"/>
      <c r="AU76" s="1310"/>
      <c r="AV76" s="1310"/>
      <c r="AW76" s="1310"/>
      <c r="AX76" s="1310"/>
      <c r="AY76" s="1310"/>
      <c r="AZ76" s="1310"/>
      <c r="BA76" s="1310"/>
      <c r="BB76" s="1310"/>
      <c r="BC76" s="1310"/>
      <c r="BD76" s="1310"/>
      <c r="BE76" s="1310"/>
      <c r="BF76" s="1310"/>
      <c r="BG76" s="1310"/>
      <c r="BH76" s="1310"/>
      <c r="BI76" s="1310"/>
      <c r="BJ76" s="1310"/>
      <c r="BK76" s="1310"/>
      <c r="BL76" s="1310"/>
      <c r="BM76" s="1310"/>
      <c r="BN76" s="1310"/>
      <c r="BO76" s="1310"/>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x14ac:dyDescent="0.15">
      <c r="B77" s="394"/>
      <c r="G77" s="1305"/>
      <c r="H77" s="1305"/>
      <c r="I77" s="1305"/>
      <c r="J77" s="1305"/>
      <c r="K77" s="1306"/>
      <c r="L77" s="1306"/>
      <c r="M77" s="1306"/>
      <c r="N77" s="1306"/>
      <c r="AN77" s="1311" t="s">
        <v>627</v>
      </c>
      <c r="AO77" s="1311"/>
      <c r="AP77" s="1311"/>
      <c r="AQ77" s="1311"/>
      <c r="AR77" s="1311"/>
      <c r="AS77" s="1311"/>
      <c r="AT77" s="1311"/>
      <c r="AU77" s="1311"/>
      <c r="AV77" s="1311"/>
      <c r="AW77" s="1311"/>
      <c r="AX77" s="1311"/>
      <c r="AY77" s="1311"/>
      <c r="AZ77" s="1311"/>
      <c r="BA77" s="1311"/>
      <c r="BB77" s="1310" t="s">
        <v>628</v>
      </c>
      <c r="BC77" s="1310"/>
      <c r="BD77" s="1310"/>
      <c r="BE77" s="1310"/>
      <c r="BF77" s="1310"/>
      <c r="BG77" s="1310"/>
      <c r="BH77" s="1310"/>
      <c r="BI77" s="1310"/>
      <c r="BJ77" s="1310"/>
      <c r="BK77" s="1310"/>
      <c r="BL77" s="1310"/>
      <c r="BM77" s="1310"/>
      <c r="BN77" s="1310"/>
      <c r="BO77" s="1310"/>
      <c r="BP77" s="1307">
        <v>47</v>
      </c>
      <c r="BQ77" s="1307"/>
      <c r="BR77" s="1307"/>
      <c r="BS77" s="1307"/>
      <c r="BT77" s="1307"/>
      <c r="BU77" s="1307"/>
      <c r="BV77" s="1307"/>
      <c r="BW77" s="1307"/>
      <c r="BX77" s="1307">
        <v>41.4</v>
      </c>
      <c r="BY77" s="1307"/>
      <c r="BZ77" s="1307"/>
      <c r="CA77" s="1307"/>
      <c r="CB77" s="1307"/>
      <c r="CC77" s="1307"/>
      <c r="CD77" s="1307"/>
      <c r="CE77" s="1307"/>
      <c r="CF77" s="1307">
        <v>38.9</v>
      </c>
      <c r="CG77" s="1307"/>
      <c r="CH77" s="1307"/>
      <c r="CI77" s="1307"/>
      <c r="CJ77" s="1307"/>
      <c r="CK77" s="1307"/>
      <c r="CL77" s="1307"/>
      <c r="CM77" s="1307"/>
      <c r="CN77" s="1307">
        <v>37.6</v>
      </c>
      <c r="CO77" s="1307"/>
      <c r="CP77" s="1307"/>
      <c r="CQ77" s="1307"/>
      <c r="CR77" s="1307"/>
      <c r="CS77" s="1307"/>
      <c r="CT77" s="1307"/>
      <c r="CU77" s="1307"/>
      <c r="CV77" s="1307">
        <v>34</v>
      </c>
      <c r="CW77" s="1307"/>
      <c r="CX77" s="1307"/>
      <c r="CY77" s="1307"/>
      <c r="CZ77" s="1307"/>
      <c r="DA77" s="1307"/>
      <c r="DB77" s="1307"/>
      <c r="DC77" s="1307"/>
    </row>
    <row r="78" spans="2:107" x14ac:dyDescent="0.15">
      <c r="B78" s="394"/>
      <c r="G78" s="1305"/>
      <c r="H78" s="1305"/>
      <c r="I78" s="1305"/>
      <c r="J78" s="1305"/>
      <c r="K78" s="1306"/>
      <c r="L78" s="1306"/>
      <c r="M78" s="1306"/>
      <c r="N78" s="1306"/>
      <c r="AN78" s="1311"/>
      <c r="AO78" s="1311"/>
      <c r="AP78" s="1311"/>
      <c r="AQ78" s="1311"/>
      <c r="AR78" s="1311"/>
      <c r="AS78" s="1311"/>
      <c r="AT78" s="1311"/>
      <c r="AU78" s="1311"/>
      <c r="AV78" s="1311"/>
      <c r="AW78" s="1311"/>
      <c r="AX78" s="1311"/>
      <c r="AY78" s="1311"/>
      <c r="AZ78" s="1311"/>
      <c r="BA78" s="1311"/>
      <c r="BB78" s="1310"/>
      <c r="BC78" s="1310"/>
      <c r="BD78" s="1310"/>
      <c r="BE78" s="1310"/>
      <c r="BF78" s="1310"/>
      <c r="BG78" s="1310"/>
      <c r="BH78" s="1310"/>
      <c r="BI78" s="1310"/>
      <c r="BJ78" s="1310"/>
      <c r="BK78" s="1310"/>
      <c r="BL78" s="1310"/>
      <c r="BM78" s="1310"/>
      <c r="BN78" s="1310"/>
      <c r="BO78" s="1310"/>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x14ac:dyDescent="0.15">
      <c r="B79" s="394"/>
      <c r="G79" s="1305"/>
      <c r="H79" s="1305"/>
      <c r="I79" s="1308"/>
      <c r="J79" s="1308"/>
      <c r="K79" s="1309"/>
      <c r="L79" s="1309"/>
      <c r="M79" s="1309"/>
      <c r="N79" s="1309"/>
      <c r="AN79" s="1311"/>
      <c r="AO79" s="1311"/>
      <c r="AP79" s="1311"/>
      <c r="AQ79" s="1311"/>
      <c r="AR79" s="1311"/>
      <c r="AS79" s="1311"/>
      <c r="AT79" s="1311"/>
      <c r="AU79" s="1311"/>
      <c r="AV79" s="1311"/>
      <c r="AW79" s="1311"/>
      <c r="AX79" s="1311"/>
      <c r="AY79" s="1311"/>
      <c r="AZ79" s="1311"/>
      <c r="BA79" s="1311"/>
      <c r="BB79" s="1310" t="s">
        <v>630</v>
      </c>
      <c r="BC79" s="1310"/>
      <c r="BD79" s="1310"/>
      <c r="BE79" s="1310"/>
      <c r="BF79" s="1310"/>
      <c r="BG79" s="1310"/>
      <c r="BH79" s="1310"/>
      <c r="BI79" s="1310"/>
      <c r="BJ79" s="1310"/>
      <c r="BK79" s="1310"/>
      <c r="BL79" s="1310"/>
      <c r="BM79" s="1310"/>
      <c r="BN79" s="1310"/>
      <c r="BO79" s="1310"/>
      <c r="BP79" s="1307">
        <v>7.3</v>
      </c>
      <c r="BQ79" s="1307"/>
      <c r="BR79" s="1307"/>
      <c r="BS79" s="1307"/>
      <c r="BT79" s="1307"/>
      <c r="BU79" s="1307"/>
      <c r="BV79" s="1307"/>
      <c r="BW79" s="1307"/>
      <c r="BX79" s="1307">
        <v>6.7</v>
      </c>
      <c r="BY79" s="1307"/>
      <c r="BZ79" s="1307"/>
      <c r="CA79" s="1307"/>
      <c r="CB79" s="1307"/>
      <c r="CC79" s="1307"/>
      <c r="CD79" s="1307"/>
      <c r="CE79" s="1307"/>
      <c r="CF79" s="1307">
        <v>6.4</v>
      </c>
      <c r="CG79" s="1307"/>
      <c r="CH79" s="1307"/>
      <c r="CI79" s="1307"/>
      <c r="CJ79" s="1307"/>
      <c r="CK79" s="1307"/>
      <c r="CL79" s="1307"/>
      <c r="CM79" s="1307"/>
      <c r="CN79" s="1307">
        <v>6.1</v>
      </c>
      <c r="CO79" s="1307"/>
      <c r="CP79" s="1307"/>
      <c r="CQ79" s="1307"/>
      <c r="CR79" s="1307"/>
      <c r="CS79" s="1307"/>
      <c r="CT79" s="1307"/>
      <c r="CU79" s="1307"/>
      <c r="CV79" s="1307">
        <v>5.9</v>
      </c>
      <c r="CW79" s="1307"/>
      <c r="CX79" s="1307"/>
      <c r="CY79" s="1307"/>
      <c r="CZ79" s="1307"/>
      <c r="DA79" s="1307"/>
      <c r="DB79" s="1307"/>
      <c r="DC79" s="1307"/>
    </row>
    <row r="80" spans="2:107" x14ac:dyDescent="0.15">
      <c r="B80" s="394"/>
      <c r="G80" s="1305"/>
      <c r="H80" s="1305"/>
      <c r="I80" s="1308"/>
      <c r="J80" s="1308"/>
      <c r="K80" s="1309"/>
      <c r="L80" s="1309"/>
      <c r="M80" s="1309"/>
      <c r="N80" s="1309"/>
      <c r="AN80" s="1311"/>
      <c r="AO80" s="1311"/>
      <c r="AP80" s="1311"/>
      <c r="AQ80" s="1311"/>
      <c r="AR80" s="1311"/>
      <c r="AS80" s="1311"/>
      <c r="AT80" s="1311"/>
      <c r="AU80" s="1311"/>
      <c r="AV80" s="1311"/>
      <c r="AW80" s="1311"/>
      <c r="AX80" s="1311"/>
      <c r="AY80" s="1311"/>
      <c r="AZ80" s="1311"/>
      <c r="BA80" s="1311"/>
      <c r="BB80" s="1310"/>
      <c r="BC80" s="1310"/>
      <c r="BD80" s="1310"/>
      <c r="BE80" s="1310"/>
      <c r="BF80" s="1310"/>
      <c r="BG80" s="1310"/>
      <c r="BH80" s="1310"/>
      <c r="BI80" s="1310"/>
      <c r="BJ80" s="1310"/>
      <c r="BK80" s="1310"/>
      <c r="BL80" s="1310"/>
      <c r="BM80" s="1310"/>
      <c r="BN80" s="1310"/>
      <c r="BO80" s="1310"/>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47MYyXSNtp9q1lAJLfgHV/NgFH9mAF3/h4tNA5g5ZrAMwwj3JJm7lFfx7fZ8J4UrJ9RIjENwwylV2tL9/quREw==" saltValue="NkxajXOGMfjkN2YR3xxoqQ=="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631</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W27PpWWuDXHY/tfLYmB4pwDrdTZeDU9z8mxDZQGHRfG2BQY8YmqJMMiizyzp/uxQwML/tCGJrV5eZ++TvbjMHQ==" saltValue="ngTZjLjGy2hDEa1pqWZTk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484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jUgkDGsNTQQ3esK10P9XjxFSyRKVHD8k9ZI45rt6clxH1Jzgj3EnXExo1fTSlHGYZAqOo7DOyVrVboBXOCHfZA==" saltValue="WWPNGWhRbKy14b5Gy2nm1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535</v>
      </c>
      <c r="G2" s="156"/>
      <c r="H2" s="157"/>
    </row>
    <row r="3" spans="1:8" x14ac:dyDescent="0.15">
      <c r="A3" s="153" t="s">
        <v>528</v>
      </c>
      <c r="B3" s="158"/>
      <c r="C3" s="159"/>
      <c r="D3" s="160">
        <v>51159</v>
      </c>
      <c r="E3" s="161"/>
      <c r="F3" s="162">
        <v>51613</v>
      </c>
      <c r="G3" s="163"/>
      <c r="H3" s="164"/>
    </row>
    <row r="4" spans="1:8" x14ac:dyDescent="0.15">
      <c r="A4" s="165"/>
      <c r="B4" s="166"/>
      <c r="C4" s="167"/>
      <c r="D4" s="168">
        <v>28888</v>
      </c>
      <c r="E4" s="169"/>
      <c r="F4" s="170">
        <v>25872</v>
      </c>
      <c r="G4" s="171"/>
      <c r="H4" s="172"/>
    </row>
    <row r="5" spans="1:8" x14ac:dyDescent="0.15">
      <c r="A5" s="153" t="s">
        <v>530</v>
      </c>
      <c r="B5" s="158"/>
      <c r="C5" s="159"/>
      <c r="D5" s="160">
        <v>25040</v>
      </c>
      <c r="E5" s="161"/>
      <c r="F5" s="162">
        <v>50880</v>
      </c>
      <c r="G5" s="163"/>
      <c r="H5" s="164"/>
    </row>
    <row r="6" spans="1:8" x14ac:dyDescent="0.15">
      <c r="A6" s="165"/>
      <c r="B6" s="166"/>
      <c r="C6" s="167"/>
      <c r="D6" s="168">
        <v>8167</v>
      </c>
      <c r="E6" s="169"/>
      <c r="F6" s="170">
        <v>27819</v>
      </c>
      <c r="G6" s="171"/>
      <c r="H6" s="172"/>
    </row>
    <row r="7" spans="1:8" x14ac:dyDescent="0.15">
      <c r="A7" s="153" t="s">
        <v>531</v>
      </c>
      <c r="B7" s="158"/>
      <c r="C7" s="159"/>
      <c r="D7" s="160">
        <v>21419</v>
      </c>
      <c r="E7" s="161"/>
      <c r="F7" s="162">
        <v>46395</v>
      </c>
      <c r="G7" s="163"/>
      <c r="H7" s="164"/>
    </row>
    <row r="8" spans="1:8" x14ac:dyDescent="0.15">
      <c r="A8" s="165"/>
      <c r="B8" s="166"/>
      <c r="C8" s="167"/>
      <c r="D8" s="168">
        <v>6934</v>
      </c>
      <c r="E8" s="169"/>
      <c r="F8" s="170">
        <v>26304</v>
      </c>
      <c r="G8" s="171"/>
      <c r="H8" s="172"/>
    </row>
    <row r="9" spans="1:8" x14ac:dyDescent="0.15">
      <c r="A9" s="153" t="s">
        <v>532</v>
      </c>
      <c r="B9" s="158"/>
      <c r="C9" s="159"/>
      <c r="D9" s="160">
        <v>28604</v>
      </c>
      <c r="E9" s="161"/>
      <c r="F9" s="162">
        <v>48088</v>
      </c>
      <c r="G9" s="163"/>
      <c r="H9" s="164"/>
    </row>
    <row r="10" spans="1:8" x14ac:dyDescent="0.15">
      <c r="A10" s="165"/>
      <c r="B10" s="166"/>
      <c r="C10" s="167"/>
      <c r="D10" s="168">
        <v>13208</v>
      </c>
      <c r="E10" s="169"/>
      <c r="F10" s="170">
        <v>25183</v>
      </c>
      <c r="G10" s="171"/>
      <c r="H10" s="172"/>
    </row>
    <row r="11" spans="1:8" x14ac:dyDescent="0.15">
      <c r="A11" s="153" t="s">
        <v>533</v>
      </c>
      <c r="B11" s="158"/>
      <c r="C11" s="159"/>
      <c r="D11" s="160">
        <v>25092</v>
      </c>
      <c r="E11" s="161"/>
      <c r="F11" s="162">
        <v>46457</v>
      </c>
      <c r="G11" s="163"/>
      <c r="H11" s="164"/>
    </row>
    <row r="12" spans="1:8" x14ac:dyDescent="0.15">
      <c r="A12" s="165"/>
      <c r="B12" s="166"/>
      <c r="C12" s="173"/>
      <c r="D12" s="168">
        <v>9134</v>
      </c>
      <c r="E12" s="169"/>
      <c r="F12" s="170">
        <v>24020</v>
      </c>
      <c r="G12" s="171"/>
      <c r="H12" s="172"/>
    </row>
    <row r="13" spans="1:8" x14ac:dyDescent="0.15">
      <c r="A13" s="153"/>
      <c r="B13" s="158"/>
      <c r="C13" s="174"/>
      <c r="D13" s="175">
        <v>30263</v>
      </c>
      <c r="E13" s="176"/>
      <c r="F13" s="177">
        <v>48687</v>
      </c>
      <c r="G13" s="178"/>
      <c r="H13" s="164"/>
    </row>
    <row r="14" spans="1:8" x14ac:dyDescent="0.15">
      <c r="A14" s="165"/>
      <c r="B14" s="166"/>
      <c r="C14" s="167"/>
      <c r="D14" s="168">
        <v>13266</v>
      </c>
      <c r="E14" s="169"/>
      <c r="F14" s="170">
        <v>25840</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3.64</v>
      </c>
      <c r="C19" s="179">
        <f>ROUND(VALUE(SUBSTITUTE(実質収支比率等に係る経年分析!G$48,"▲","-")),2)</f>
        <v>3.77</v>
      </c>
      <c r="D19" s="179">
        <f>ROUND(VALUE(SUBSTITUTE(実質収支比率等に係る経年分析!H$48,"▲","-")),2)</f>
        <v>3.34</v>
      </c>
      <c r="E19" s="179">
        <f>ROUND(VALUE(SUBSTITUTE(実質収支比率等に係る経年分析!I$48,"▲","-")),2)</f>
        <v>3.06</v>
      </c>
      <c r="F19" s="179">
        <f>ROUND(VALUE(SUBSTITUTE(実質収支比率等に係る経年分析!J$48,"▲","-")),2)</f>
        <v>1.84</v>
      </c>
    </row>
    <row r="20" spans="1:11" x14ac:dyDescent="0.15">
      <c r="A20" s="179" t="s">
        <v>55</v>
      </c>
      <c r="B20" s="179">
        <f>ROUND(VALUE(SUBSTITUTE(実質収支比率等に係る経年分析!F$47,"▲","-")),2)</f>
        <v>4.25</v>
      </c>
      <c r="C20" s="179">
        <f>ROUND(VALUE(SUBSTITUTE(実質収支比率等に係る経年分析!G$47,"▲","-")),2)</f>
        <v>6.21</v>
      </c>
      <c r="D20" s="179">
        <f>ROUND(VALUE(SUBSTITUTE(実質収支比率等に係る経年分析!H$47,"▲","-")),2)</f>
        <v>6.34</v>
      </c>
      <c r="E20" s="179">
        <f>ROUND(VALUE(SUBSTITUTE(実質収支比率等に係る経年分析!I$47,"▲","-")),2)</f>
        <v>3.4</v>
      </c>
      <c r="F20" s="179">
        <f>ROUND(VALUE(SUBSTITUTE(実質収支比率等に係る経年分析!J$47,"▲","-")),2)</f>
        <v>3.12</v>
      </c>
    </row>
    <row r="21" spans="1:11" x14ac:dyDescent="0.15">
      <c r="A21" s="179" t="s">
        <v>56</v>
      </c>
      <c r="B21" s="179">
        <f>IF(ISNUMBER(VALUE(SUBSTITUTE(実質収支比率等に係る経年分析!F$49,"▲","-"))),ROUND(VALUE(SUBSTITUTE(実質収支比率等に係る経年分析!F$49,"▲","-")),2),NA())</f>
        <v>-4.37</v>
      </c>
      <c r="C21" s="179">
        <f>IF(ISNUMBER(VALUE(SUBSTITUTE(実質収支比率等に係る経年分析!G$49,"▲","-"))),ROUND(VALUE(SUBSTITUTE(実質収支比率等に係る経年分析!G$49,"▲","-")),2),NA())</f>
        <v>0.09</v>
      </c>
      <c r="D21" s="179">
        <f>IF(ISNUMBER(VALUE(SUBSTITUTE(実質収支比率等に係る経年分析!H$49,"▲","-"))),ROUND(VALUE(SUBSTITUTE(実質収支比率等に係る経年分析!H$49,"▲","-")),2),NA())</f>
        <v>-2.16</v>
      </c>
      <c r="E21" s="179">
        <f>IF(ISNUMBER(VALUE(SUBSTITUTE(実質収支比率等に係る経年分析!I$49,"▲","-"))),ROUND(VALUE(SUBSTITUTE(実質収支比率等に係る経年分析!I$49,"▲","-")),2),NA())</f>
        <v>-5.09</v>
      </c>
      <c r="F21" s="179">
        <f>IF(ISNUMBER(VALUE(SUBSTITUTE(実質収支比率等に係る経年分析!J$49,"▲","-"))),ROUND(VALUE(SUBSTITUTE(実質収支比率等に係る経年分析!J$49,"▲","-")),2),NA())</f>
        <v>-3.18</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0.28999999999999998</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1.1599999999999999</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0.4</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0.42</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0.37</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国民健康保険事業特別会計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0.41</v>
      </c>
      <c r="D29" s="180">
        <f>IF(ROUND(VALUE(SUBSTITUTE(連結実質赤字比率に係る赤字・黒字の構成分析!G$41,"▲", "-")), 2) &lt; 0, ABS(ROUND(VALUE(SUBSTITUTE(連結実質赤字比率に係る赤字・黒字の構成分析!G$41,"▲", "-")), 2)), NA())</f>
        <v>0.28999999999999998</v>
      </c>
      <c r="E29" s="180" t="e">
        <f>IF(ROUND(VALUE(SUBSTITUTE(連結実質赤字比率に係る赤字・黒字の構成分析!G$41,"▲", "-")), 2) &gt;= 0, ABS(ROUND(VALUE(SUBSTITUTE(連結実質赤字比率に係る赤字・黒字の構成分析!G$41,"▲", "-")), 2)), NA())</f>
        <v>#N/A</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7.0000000000000007E-2</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0.89</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0.54</v>
      </c>
    </row>
    <row r="30" spans="1:11" x14ac:dyDescent="0.15">
      <c r="A30" s="180" t="str">
        <f>IF(連結実質赤字比率に係る赤字・黒字の構成分析!C$40="",NA(),連結実質赤字比率に係る赤字・黒字の構成分析!C$40)</f>
        <v>競輪事業特別会計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0.55000000000000004</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0.56000000000000005</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0.56999999999999995</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0.57999999999999996</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0.57999999999999996</v>
      </c>
    </row>
    <row r="31" spans="1:11" x14ac:dyDescent="0.15">
      <c r="A31" s="180" t="str">
        <f>IF(連結実質赤字比率に係る赤字・黒字の構成分析!C$39="",NA(),連結実質赤字比率に係る赤字・黒字の構成分析!C$39)</f>
        <v>介護保険事業特別会計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0.82</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0.25</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1.07</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1.84</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0.71</v>
      </c>
    </row>
    <row r="32" spans="1:11" x14ac:dyDescent="0.15">
      <c r="A32" s="180" t="str">
        <f>IF(連結実質赤字比率に係る赤字・黒字の構成分析!C$38="",NA(),連結実質赤字比率に係る赤字・黒字の構成分析!C$38)</f>
        <v>一般会計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3.63</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3.8</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3.41</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3.14</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1.85</v>
      </c>
    </row>
    <row r="33" spans="1:16" x14ac:dyDescent="0.15">
      <c r="A33" s="180" t="str">
        <f>IF(連結実質赤字比率に係る赤字・黒字の構成分析!C$37="",NA(),連結実質赤字比率に係る赤字・黒字の構成分析!C$37)</f>
        <v>水道事業会計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11.59</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11.07</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11.73</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11.65</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11.61</v>
      </c>
    </row>
    <row r="34" spans="1:16" x14ac:dyDescent="0.15">
      <c r="A34" s="180" t="str">
        <f>IF(連結実質赤字比率に係る赤字・黒字の構成分析!C$36="",NA(),連結実質赤字比率に係る赤字・黒字の構成分析!C$36)</f>
        <v>母子父子寡婦福祉資金貸付金特別会計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v>
      </c>
      <c r="D34" s="180">
        <f>IF(ROUND(VALUE(SUBSTITUTE(連結実質赤字比率に係る赤字・黒字の構成分析!G$36,"▲", "-")), 2) &lt; 0, ABS(ROUND(VALUE(SUBSTITUTE(連結実質赤字比率に係る赤字・黒字の構成分析!G$36,"▲", "-")), 2)), NA())</f>
        <v>0.02</v>
      </c>
      <c r="E34" s="180" t="e">
        <f>IF(ROUND(VALUE(SUBSTITUTE(連結実質赤字比率に係る赤字・黒字の構成分析!G$36,"▲", "-")), 2) &gt;= 0, ABS(ROUND(VALUE(SUBSTITUTE(連結実質赤字比率に係る赤字・黒字の構成分析!G$36,"▲", "-")), 2)), NA())</f>
        <v>#N/A</v>
      </c>
      <c r="F34" s="180">
        <f>IF(ROUND(VALUE(SUBSTITUTE(連結実質赤字比率に係る赤字・黒字の構成分析!H$36,"▲", "-")), 2) &lt; 0, ABS(ROUND(VALUE(SUBSTITUTE(連結実質赤字比率に係る赤字・黒字の構成分析!H$36,"▲", "-")), 2)), NA())</f>
        <v>7.0000000000000007E-2</v>
      </c>
      <c r="G34" s="180" t="e">
        <f>IF(ROUND(VALUE(SUBSTITUTE(連結実質赤字比率に係る赤字・黒字の構成分析!H$36,"▲", "-")), 2) &gt;= 0, ABS(ROUND(VALUE(SUBSTITUTE(連結実質赤字比率に係る赤字・黒字の構成分析!H$36,"▲", "-")), 2)), NA())</f>
        <v>#N/A</v>
      </c>
      <c r="H34" s="180">
        <f>IF(ROUND(VALUE(SUBSTITUTE(連結実質赤字比率に係る赤字・黒字の構成分析!I$36,"▲", "-")), 2) &lt; 0, ABS(ROUND(VALUE(SUBSTITUTE(連結実質赤字比率に係る赤字・黒字の構成分析!I$36,"▲", "-")), 2)), NA())</f>
        <v>0.09</v>
      </c>
      <c r="I34" s="180" t="e">
        <f>IF(ROUND(VALUE(SUBSTITUTE(連結実質赤字比率に係る赤字・黒字の構成分析!I$36,"▲", "-")), 2) &gt;= 0, ABS(ROUND(VALUE(SUBSTITUTE(連結実質赤字比率に係る赤字・黒字の構成分析!I$36,"▲", "-")), 2)), NA())</f>
        <v>#N/A</v>
      </c>
      <c r="J34" s="180">
        <f>IF(ROUND(VALUE(SUBSTITUTE(連結実質赤字比率に係る赤字・黒字の構成分析!J$36,"▲", "-")), 2) &lt; 0, ABS(ROUND(VALUE(SUBSTITUTE(連結実質赤字比率に係る赤字・黒字の構成分析!J$36,"▲", "-")), 2)), NA())</f>
        <v>0.02</v>
      </c>
      <c r="K34" s="180" t="e">
        <f>IF(ROUND(VALUE(SUBSTITUTE(連結実質赤字比率に係る赤字・黒字の構成分析!J$36,"▲", "-")), 2) &gt;= 0, ABS(ROUND(VALUE(SUBSTITUTE(連結実質赤字比率に係る赤字・黒字の構成分析!J$36,"▲", "-")), 2)), NA())</f>
        <v>#N/A</v>
      </c>
    </row>
    <row r="35" spans="1:16" x14ac:dyDescent="0.15">
      <c r="A35" s="180" t="str">
        <f>IF(連結実質赤字比率に係る赤字・黒字の構成分析!C$35="",NA(),連結実質赤字比率に係る赤字・黒字の構成分析!C$35)</f>
        <v>自動車運送事業会計</v>
      </c>
      <c r="B35" s="180">
        <f>IF(ROUND(VALUE(SUBSTITUTE(連結実質赤字比率に係る赤字・黒字の構成分析!F$35,"▲", "-")), 2) &lt; 0, ABS(ROUND(VALUE(SUBSTITUTE(連結実質赤字比率に係る赤字・黒字の構成分析!F$35,"▲", "-")), 2)), NA())</f>
        <v>0.36</v>
      </c>
      <c r="C35" s="180" t="e">
        <f>IF(ROUND(VALUE(SUBSTITUTE(連結実質赤字比率に係る赤字・黒字の構成分析!F$35,"▲", "-")), 2) &gt;= 0, ABS(ROUND(VALUE(SUBSTITUTE(連結実質赤字比率に係る赤字・黒字の構成分析!F$35,"▲", "-")), 2)), NA())</f>
        <v>#N/A</v>
      </c>
      <c r="D35" s="180">
        <f>IF(ROUND(VALUE(SUBSTITUTE(連結実質赤字比率に係る赤字・黒字の構成分析!G$35,"▲", "-")), 2) &lt; 0, ABS(ROUND(VALUE(SUBSTITUTE(連結実質赤字比率に係る赤字・黒字の構成分析!G$35,"▲", "-")), 2)), NA())</f>
        <v>0.23</v>
      </c>
      <c r="E35" s="180" t="e">
        <f>IF(ROUND(VALUE(SUBSTITUTE(連結実質赤字比率に係る赤字・黒字の構成分析!G$35,"▲", "-")), 2) &gt;= 0, ABS(ROUND(VALUE(SUBSTITUTE(連結実質赤字比率に係る赤字・黒字の構成分析!G$35,"▲", "-")), 2)), NA())</f>
        <v>#N/A</v>
      </c>
      <c r="F35" s="180">
        <f>IF(ROUND(VALUE(SUBSTITUTE(連結実質赤字比率に係る赤字・黒字の構成分析!H$35,"▲", "-")), 2) &lt; 0, ABS(ROUND(VALUE(SUBSTITUTE(連結実質赤字比率に係る赤字・黒字の構成分析!H$35,"▲", "-")), 2)), NA())</f>
        <v>0.1</v>
      </c>
      <c r="G35" s="180" t="e">
        <f>IF(ROUND(VALUE(SUBSTITUTE(連結実質赤字比率に係る赤字・黒字の構成分析!H$35,"▲", "-")), 2) &gt;= 0, ABS(ROUND(VALUE(SUBSTITUTE(連結実質赤字比率に係る赤字・黒字の構成分析!H$35,"▲", "-")), 2)), NA())</f>
        <v>#N/A</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0</v>
      </c>
      <c r="J35" s="180">
        <f>IF(ROUND(VALUE(SUBSTITUTE(連結実質赤字比率に係る赤字・黒字の構成分析!J$35,"▲", "-")), 2) &lt; 0, ABS(ROUND(VALUE(SUBSTITUTE(連結実質赤字比率に係る赤字・黒字の構成分析!J$35,"▲", "-")), 2)), NA())</f>
        <v>7.0000000000000007E-2</v>
      </c>
      <c r="K35" s="180" t="e">
        <f>IF(ROUND(VALUE(SUBSTITUTE(連結実質赤字比率に係る赤字・黒字の構成分析!J$35,"▲", "-")), 2) &gt;= 0, ABS(ROUND(VALUE(SUBSTITUTE(連結実質赤字比率に係る赤字・黒字の構成分析!J$35,"▲", "-")), 2)), NA())</f>
        <v>#N/A</v>
      </c>
    </row>
    <row r="36" spans="1:16" x14ac:dyDescent="0.15">
      <c r="A36" s="180" t="str">
        <f>IF(連結実質赤字比率に係る赤字・黒字の構成分析!C$34="",NA(),連結実質赤字比率に係る赤字・黒字の構成分析!C$34)</f>
        <v>病院事業会計</v>
      </c>
      <c r="B36" s="180">
        <f>IF(ROUND(VALUE(SUBSTITUTE(連結実質赤字比率に係る赤字・黒字の構成分析!F$34,"▲", "-")), 2) &lt; 0, ABS(ROUND(VALUE(SUBSTITUTE(連結実質赤字比率に係る赤字・黒字の構成分析!F$34,"▲", "-")), 2)), NA())</f>
        <v>0.49</v>
      </c>
      <c r="C36" s="180" t="e">
        <f>IF(ROUND(VALUE(SUBSTITUTE(連結実質赤字比率に係る赤字・黒字の構成分析!F$34,"▲", "-")), 2) &gt;= 0, ABS(ROUND(VALUE(SUBSTITUTE(連結実質赤字比率に係る赤字・黒字の構成分析!F$34,"▲", "-")), 2)), NA())</f>
        <v>#N/A</v>
      </c>
      <c r="D36" s="180">
        <f>IF(ROUND(VALUE(SUBSTITUTE(連結実質赤字比率に係る赤字・黒字の構成分析!G$34,"▲", "-")), 2) &lt; 0, ABS(ROUND(VALUE(SUBSTITUTE(連結実質赤字比率に係る赤字・黒字の構成分析!G$34,"▲", "-")), 2)), NA())</f>
        <v>0.69</v>
      </c>
      <c r="E36" s="180" t="e">
        <f>IF(ROUND(VALUE(SUBSTITUTE(連結実質赤字比率に係る赤字・黒字の構成分析!G$34,"▲", "-")), 2) &gt;= 0, ABS(ROUND(VALUE(SUBSTITUTE(連結実質赤字比率に係る赤字・黒字の構成分析!G$34,"▲", "-")), 2)), NA())</f>
        <v>#N/A</v>
      </c>
      <c r="F36" s="180">
        <f>IF(ROUND(VALUE(SUBSTITUTE(連結実質赤字比率に係る赤字・黒字の構成分析!H$34,"▲", "-")), 2) &lt; 0, ABS(ROUND(VALUE(SUBSTITUTE(連結実質赤字比率に係る赤字・黒字の構成分析!H$34,"▲", "-")), 2)), NA())</f>
        <v>1.18</v>
      </c>
      <c r="G36" s="180" t="e">
        <f>IF(ROUND(VALUE(SUBSTITUTE(連結実質赤字比率に係る赤字・黒字の構成分析!H$34,"▲", "-")), 2) &gt;= 0, ABS(ROUND(VALUE(SUBSTITUTE(連結実質赤字比率に係る赤字・黒字の構成分析!H$34,"▲", "-")), 2)), NA())</f>
        <v>#N/A</v>
      </c>
      <c r="H36" s="180">
        <f>IF(ROUND(VALUE(SUBSTITUTE(連結実質赤字比率に係る赤字・黒字の構成分析!I$34,"▲", "-")), 2) &lt; 0, ABS(ROUND(VALUE(SUBSTITUTE(連結実質赤字比率に係る赤字・黒字の構成分析!I$34,"▲", "-")), 2)), NA())</f>
        <v>2.2799999999999998</v>
      </c>
      <c r="I36" s="180" t="e">
        <f>IF(ROUND(VALUE(SUBSTITUTE(連結実質赤字比率に係る赤字・黒字の構成分析!I$34,"▲", "-")), 2) &gt;= 0, ABS(ROUND(VALUE(SUBSTITUTE(連結実質赤字比率に係る赤字・黒字の構成分析!I$34,"▲", "-")), 2)), NA())</f>
        <v>#N/A</v>
      </c>
      <c r="J36" s="180">
        <f>IF(ROUND(VALUE(SUBSTITUTE(連結実質赤字比率に係る赤字・黒字の構成分析!J$34,"▲", "-")), 2) &lt; 0, ABS(ROUND(VALUE(SUBSTITUTE(連結実質赤字比率に係る赤字・黒字の構成分析!J$34,"▲", "-")), 2)), NA())</f>
        <v>2.72</v>
      </c>
      <c r="K36" s="180" t="e">
        <f>IF(ROUND(VALUE(SUBSTITUTE(連結実質赤字比率に係る赤字・黒字の構成分析!J$34,"▲", "-")), 2) &gt;= 0, ABS(ROUND(VALUE(SUBSTITUTE(連結実質赤字比率に係る赤字・黒字の構成分析!J$34,"▲", "-")), 2)), NA())</f>
        <v>#N/A</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12141</v>
      </c>
      <c r="E42" s="181"/>
      <c r="F42" s="181"/>
      <c r="G42" s="181">
        <f>'実質公債費比率（分子）の構造'!L$52</f>
        <v>11436</v>
      </c>
      <c r="H42" s="181"/>
      <c r="I42" s="181"/>
      <c r="J42" s="181">
        <f>'実質公債費比率（分子）の構造'!M$52</f>
        <v>11245</v>
      </c>
      <c r="K42" s="181"/>
      <c r="L42" s="181"/>
      <c r="M42" s="181">
        <f>'実質公債費比率（分子）の構造'!N$52</f>
        <v>10755</v>
      </c>
      <c r="N42" s="181"/>
      <c r="O42" s="181"/>
      <c r="P42" s="181">
        <f>'実質公債費比率（分子）の構造'!O$52</f>
        <v>10493</v>
      </c>
    </row>
    <row r="43" spans="1:16" x14ac:dyDescent="0.15">
      <c r="A43" s="181" t="s">
        <v>64</v>
      </c>
      <c r="B43" s="181">
        <f>'実質公債費比率（分子）の構造'!K$51</f>
        <v>0</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15">
      <c r="A44" s="181" t="s">
        <v>65</v>
      </c>
      <c r="B44" s="181">
        <f>'実質公債費比率（分子）の構造'!K$50</f>
        <v>39</v>
      </c>
      <c r="C44" s="181"/>
      <c r="D44" s="181"/>
      <c r="E44" s="181">
        <f>'実質公債費比率（分子）の構造'!L$50</f>
        <v>45</v>
      </c>
      <c r="F44" s="181"/>
      <c r="G44" s="181"/>
      <c r="H44" s="181">
        <f>'実質公債費比率（分子）の構造'!M$50</f>
        <v>97</v>
      </c>
      <c r="I44" s="181"/>
      <c r="J44" s="181"/>
      <c r="K44" s="181">
        <f>'実質公債費比率（分子）の構造'!N$50</f>
        <v>62</v>
      </c>
      <c r="L44" s="181"/>
      <c r="M44" s="181"/>
      <c r="N44" s="181">
        <f>'実質公債費比率（分子）の構造'!O$50</f>
        <v>57</v>
      </c>
      <c r="O44" s="181"/>
      <c r="P44" s="181"/>
    </row>
    <row r="45" spans="1:16" x14ac:dyDescent="0.15">
      <c r="A45" s="181" t="s">
        <v>66</v>
      </c>
      <c r="B45" s="181">
        <f>'実質公債費比率（分子）の構造'!K$49</f>
        <v>262</v>
      </c>
      <c r="C45" s="181"/>
      <c r="D45" s="181"/>
      <c r="E45" s="181">
        <f>'実質公債費比率（分子）の構造'!L$49</f>
        <v>149</v>
      </c>
      <c r="F45" s="181"/>
      <c r="G45" s="181"/>
      <c r="H45" s="181">
        <f>'実質公債費比率（分子）の構造'!M$49</f>
        <v>205</v>
      </c>
      <c r="I45" s="181"/>
      <c r="J45" s="181"/>
      <c r="K45" s="181">
        <f>'実質公債費比率（分子）の構造'!N$49</f>
        <v>223</v>
      </c>
      <c r="L45" s="181"/>
      <c r="M45" s="181"/>
      <c r="N45" s="181">
        <f>'実質公債費比率（分子）の構造'!O$49</f>
        <v>213</v>
      </c>
      <c r="O45" s="181"/>
      <c r="P45" s="181"/>
    </row>
    <row r="46" spans="1:16" x14ac:dyDescent="0.15">
      <c r="A46" s="181" t="s">
        <v>67</v>
      </c>
      <c r="B46" s="181">
        <f>'実質公債費比率（分子）の構造'!K$48</f>
        <v>2785</v>
      </c>
      <c r="C46" s="181"/>
      <c r="D46" s="181"/>
      <c r="E46" s="181">
        <f>'実質公債費比率（分子）の構造'!L$48</f>
        <v>3002</v>
      </c>
      <c r="F46" s="181"/>
      <c r="G46" s="181"/>
      <c r="H46" s="181">
        <f>'実質公債費比率（分子）の構造'!M$48</f>
        <v>2768</v>
      </c>
      <c r="I46" s="181"/>
      <c r="J46" s="181"/>
      <c r="K46" s="181">
        <f>'実質公債費比率（分子）の構造'!N$48</f>
        <v>2845</v>
      </c>
      <c r="L46" s="181"/>
      <c r="M46" s="181"/>
      <c r="N46" s="181">
        <f>'実質公債費比率（分子）の構造'!O$48</f>
        <v>2927</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16997</v>
      </c>
      <c r="C49" s="181"/>
      <c r="D49" s="181"/>
      <c r="E49" s="181">
        <f>'実質公債費比率（分子）の構造'!L$45</f>
        <v>16876</v>
      </c>
      <c r="F49" s="181"/>
      <c r="G49" s="181"/>
      <c r="H49" s="181">
        <f>'実質公債費比率（分子）の構造'!M$45</f>
        <v>16799</v>
      </c>
      <c r="I49" s="181"/>
      <c r="J49" s="181"/>
      <c r="K49" s="181">
        <f>'実質公債費比率（分子）の構造'!N$45</f>
        <v>16379</v>
      </c>
      <c r="L49" s="181"/>
      <c r="M49" s="181"/>
      <c r="N49" s="181">
        <f>'実質公債費比率（分子）の構造'!O$45</f>
        <v>15823</v>
      </c>
      <c r="O49" s="181"/>
      <c r="P49" s="181"/>
    </row>
    <row r="50" spans="1:16" x14ac:dyDescent="0.15">
      <c r="A50" s="181" t="s">
        <v>71</v>
      </c>
      <c r="B50" s="181" t="e">
        <f>NA()</f>
        <v>#N/A</v>
      </c>
      <c r="C50" s="181">
        <f>IF(ISNUMBER('実質公債費比率（分子）の構造'!K$53),'実質公債費比率（分子）の構造'!K$53,NA())</f>
        <v>7942</v>
      </c>
      <c r="D50" s="181" t="e">
        <f>NA()</f>
        <v>#N/A</v>
      </c>
      <c r="E50" s="181" t="e">
        <f>NA()</f>
        <v>#N/A</v>
      </c>
      <c r="F50" s="181">
        <f>IF(ISNUMBER('実質公債費比率（分子）の構造'!L$53),'実質公債費比率（分子）の構造'!L$53,NA())</f>
        <v>8636</v>
      </c>
      <c r="G50" s="181" t="e">
        <f>NA()</f>
        <v>#N/A</v>
      </c>
      <c r="H50" s="181" t="e">
        <f>NA()</f>
        <v>#N/A</v>
      </c>
      <c r="I50" s="181">
        <f>IF(ISNUMBER('実質公債費比率（分子）の構造'!M$53),'実質公債費比率（分子）の構造'!M$53,NA())</f>
        <v>8624</v>
      </c>
      <c r="J50" s="181" t="e">
        <f>NA()</f>
        <v>#N/A</v>
      </c>
      <c r="K50" s="181" t="e">
        <f>NA()</f>
        <v>#N/A</v>
      </c>
      <c r="L50" s="181">
        <f>IF(ISNUMBER('実質公債費比率（分子）の構造'!N$53),'実質公債費比率（分子）の構造'!N$53,NA())</f>
        <v>8754</v>
      </c>
      <c r="M50" s="181" t="e">
        <f>NA()</f>
        <v>#N/A</v>
      </c>
      <c r="N50" s="181" t="e">
        <f>NA()</f>
        <v>#N/A</v>
      </c>
      <c r="O50" s="181">
        <f>IF(ISNUMBER('実質公債費比率（分子）の構造'!O$53),'実質公債費比率（分子）の構造'!O$53,NA())</f>
        <v>8527</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130337</v>
      </c>
      <c r="E56" s="180"/>
      <c r="F56" s="180"/>
      <c r="G56" s="180">
        <f>'将来負担比率（分子）の構造'!J$52</f>
        <v>127464</v>
      </c>
      <c r="H56" s="180"/>
      <c r="I56" s="180"/>
      <c r="J56" s="180">
        <f>'将来負担比率（分子）の構造'!K$52</f>
        <v>124078</v>
      </c>
      <c r="K56" s="180"/>
      <c r="L56" s="180"/>
      <c r="M56" s="180">
        <f>'将来負担比率（分子）の構造'!L$52</f>
        <v>120896</v>
      </c>
      <c r="N56" s="180"/>
      <c r="O56" s="180"/>
      <c r="P56" s="180">
        <f>'将来負担比率（分子）の構造'!M$52</f>
        <v>119288</v>
      </c>
    </row>
    <row r="57" spans="1:16" x14ac:dyDescent="0.15">
      <c r="A57" s="180" t="s">
        <v>42</v>
      </c>
      <c r="B57" s="180"/>
      <c r="C57" s="180"/>
      <c r="D57" s="180">
        <f>'将来負担比率（分子）の構造'!I$51</f>
        <v>3236</v>
      </c>
      <c r="E57" s="180"/>
      <c r="F57" s="180"/>
      <c r="G57" s="180">
        <f>'将来負担比率（分子）の構造'!J$51</f>
        <v>3662</v>
      </c>
      <c r="H57" s="180"/>
      <c r="I57" s="180"/>
      <c r="J57" s="180">
        <f>'将来負担比率（分子）の構造'!K$51</f>
        <v>3912</v>
      </c>
      <c r="K57" s="180"/>
      <c r="L57" s="180"/>
      <c r="M57" s="180">
        <f>'将来負担比率（分子）の構造'!L$51</f>
        <v>4082</v>
      </c>
      <c r="N57" s="180"/>
      <c r="O57" s="180"/>
      <c r="P57" s="180">
        <f>'将来負担比率（分子）の構造'!M$51</f>
        <v>4370</v>
      </c>
    </row>
    <row r="58" spans="1:16" x14ac:dyDescent="0.15">
      <c r="A58" s="180" t="s">
        <v>41</v>
      </c>
      <c r="B58" s="180"/>
      <c r="C58" s="180"/>
      <c r="D58" s="180">
        <f>'将来負担比率（分子）の構造'!I$50</f>
        <v>8805</v>
      </c>
      <c r="E58" s="180"/>
      <c r="F58" s="180"/>
      <c r="G58" s="180">
        <f>'将来負担比率（分子）の構造'!J$50</f>
        <v>10866</v>
      </c>
      <c r="H58" s="180"/>
      <c r="I58" s="180"/>
      <c r="J58" s="180">
        <f>'将来負担比率（分子）の構造'!K$50</f>
        <v>11583</v>
      </c>
      <c r="K58" s="180"/>
      <c r="L58" s="180"/>
      <c r="M58" s="180">
        <f>'将来負担比率（分子）の構造'!L$50</f>
        <v>11771</v>
      </c>
      <c r="N58" s="180"/>
      <c r="O58" s="180"/>
      <c r="P58" s="180">
        <f>'将来負担比率（分子）の構造'!M$50</f>
        <v>10793</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14678</v>
      </c>
      <c r="C62" s="180"/>
      <c r="D62" s="180"/>
      <c r="E62" s="180">
        <f>'将来負担比率（分子）の構造'!J$45</f>
        <v>14427</v>
      </c>
      <c r="F62" s="180"/>
      <c r="G62" s="180"/>
      <c r="H62" s="180">
        <f>'将来負担比率（分子）の構造'!K$45</f>
        <v>13511</v>
      </c>
      <c r="I62" s="180"/>
      <c r="J62" s="180"/>
      <c r="K62" s="180">
        <f>'将来負担比率（分子）の構造'!L$45</f>
        <v>12976</v>
      </c>
      <c r="L62" s="180"/>
      <c r="M62" s="180"/>
      <c r="N62" s="180">
        <f>'将来負担比率（分子）の構造'!M$45</f>
        <v>12670</v>
      </c>
      <c r="O62" s="180"/>
      <c r="P62" s="180"/>
    </row>
    <row r="63" spans="1:16" x14ac:dyDescent="0.15">
      <c r="A63" s="180" t="s">
        <v>34</v>
      </c>
      <c r="B63" s="180">
        <f>'将来負担比率（分子）の構造'!I$44</f>
        <v>1897</v>
      </c>
      <c r="C63" s="180"/>
      <c r="D63" s="180"/>
      <c r="E63" s="180">
        <f>'将来負担比率（分子）の構造'!J$44</f>
        <v>1891</v>
      </c>
      <c r="F63" s="180"/>
      <c r="G63" s="180"/>
      <c r="H63" s="180">
        <f>'将来負担比率（分子）の構造'!K$44</f>
        <v>1883</v>
      </c>
      <c r="I63" s="180"/>
      <c r="J63" s="180"/>
      <c r="K63" s="180">
        <f>'将来負担比率（分子）の構造'!L$44</f>
        <v>1822</v>
      </c>
      <c r="L63" s="180"/>
      <c r="M63" s="180"/>
      <c r="N63" s="180">
        <f>'将来負担比率（分子）の構造'!M$44</f>
        <v>2236</v>
      </c>
      <c r="O63" s="180"/>
      <c r="P63" s="180"/>
    </row>
    <row r="64" spans="1:16" x14ac:dyDescent="0.15">
      <c r="A64" s="180" t="s">
        <v>33</v>
      </c>
      <c r="B64" s="180">
        <f>'将来負担比率（分子）の構造'!I$43</f>
        <v>30577</v>
      </c>
      <c r="C64" s="180"/>
      <c r="D64" s="180"/>
      <c r="E64" s="180">
        <f>'将来負担比率（分子）の構造'!J$43</f>
        <v>32109</v>
      </c>
      <c r="F64" s="180"/>
      <c r="G64" s="180"/>
      <c r="H64" s="180">
        <f>'将来負担比率（分子）の構造'!K$43</f>
        <v>32136</v>
      </c>
      <c r="I64" s="180"/>
      <c r="J64" s="180"/>
      <c r="K64" s="180">
        <f>'将来負担比率（分子）の構造'!L$43</f>
        <v>32043</v>
      </c>
      <c r="L64" s="180"/>
      <c r="M64" s="180"/>
      <c r="N64" s="180">
        <f>'将来負担比率（分子）の構造'!M$43</f>
        <v>31698</v>
      </c>
      <c r="O64" s="180"/>
      <c r="P64" s="180"/>
    </row>
    <row r="65" spans="1:16" x14ac:dyDescent="0.15">
      <c r="A65" s="180" t="s">
        <v>32</v>
      </c>
      <c r="B65" s="180">
        <f>'将来負担比率（分子）の構造'!I$42</f>
        <v>3731</v>
      </c>
      <c r="C65" s="180"/>
      <c r="D65" s="180"/>
      <c r="E65" s="180">
        <f>'将来負担比率（分子）の構造'!J$42</f>
        <v>3681</v>
      </c>
      <c r="F65" s="180"/>
      <c r="G65" s="180"/>
      <c r="H65" s="180">
        <f>'将来負担比率（分子）の構造'!K$42</f>
        <v>3744</v>
      </c>
      <c r="I65" s="180"/>
      <c r="J65" s="180"/>
      <c r="K65" s="180">
        <f>'将来負担比率（分子）の構造'!L$42</f>
        <v>3808</v>
      </c>
      <c r="L65" s="180"/>
      <c r="M65" s="180"/>
      <c r="N65" s="180">
        <f>'将来負担比率（分子）の構造'!M$42</f>
        <v>3683</v>
      </c>
      <c r="O65" s="180"/>
      <c r="P65" s="180"/>
    </row>
    <row r="66" spans="1:16" x14ac:dyDescent="0.15">
      <c r="A66" s="180" t="s">
        <v>31</v>
      </c>
      <c r="B66" s="180">
        <f>'将来負担比率（分子）の構造'!I$41</f>
        <v>164826</v>
      </c>
      <c r="C66" s="180"/>
      <c r="D66" s="180"/>
      <c r="E66" s="180">
        <f>'将来負担比率（分子）の構造'!J$41</f>
        <v>158849</v>
      </c>
      <c r="F66" s="180"/>
      <c r="G66" s="180"/>
      <c r="H66" s="180">
        <f>'将来負担比率（分子）の構造'!K$41</f>
        <v>151191</v>
      </c>
      <c r="I66" s="180"/>
      <c r="J66" s="180"/>
      <c r="K66" s="180">
        <f>'将来負担比率（分子）の構造'!L$41</f>
        <v>145147</v>
      </c>
      <c r="L66" s="180"/>
      <c r="M66" s="180"/>
      <c r="N66" s="180">
        <f>'将来負担比率（分子）の構造'!M$41</f>
        <v>139382</v>
      </c>
      <c r="O66" s="180"/>
      <c r="P66" s="180"/>
    </row>
    <row r="67" spans="1:16" x14ac:dyDescent="0.15">
      <c r="A67" s="180" t="s">
        <v>75</v>
      </c>
      <c r="B67" s="180" t="e">
        <f>NA()</f>
        <v>#N/A</v>
      </c>
      <c r="C67" s="180">
        <f>IF(ISNUMBER('将来負担比率（分子）の構造'!I$53), IF('将来負担比率（分子）の構造'!I$53 &lt; 0, 0, '将来負担比率（分子）の構造'!I$53), NA())</f>
        <v>73332</v>
      </c>
      <c r="D67" s="180" t="e">
        <f>NA()</f>
        <v>#N/A</v>
      </c>
      <c r="E67" s="180" t="e">
        <f>NA()</f>
        <v>#N/A</v>
      </c>
      <c r="F67" s="180">
        <f>IF(ISNUMBER('将来負担比率（分子）の構造'!J$53), IF('将来負担比率（分子）の構造'!J$53 &lt; 0, 0, '将来負担比率（分子）の構造'!J$53), NA())</f>
        <v>68966</v>
      </c>
      <c r="G67" s="180" t="e">
        <f>NA()</f>
        <v>#N/A</v>
      </c>
      <c r="H67" s="180" t="e">
        <f>NA()</f>
        <v>#N/A</v>
      </c>
      <c r="I67" s="180">
        <f>IF(ISNUMBER('将来負担比率（分子）の構造'!K$53), IF('将来負担比率（分子）の構造'!K$53 &lt; 0, 0, '将来負担比率（分子）の構造'!K$53), NA())</f>
        <v>62893</v>
      </c>
      <c r="J67" s="180" t="e">
        <f>NA()</f>
        <v>#N/A</v>
      </c>
      <c r="K67" s="180" t="e">
        <f>NA()</f>
        <v>#N/A</v>
      </c>
      <c r="L67" s="180">
        <f>IF(ISNUMBER('将来負担比率（分子）の構造'!L$53), IF('将来負担比率（分子）の構造'!L$53 &lt; 0, 0, '将来負担比率（分子）の構造'!L$53), NA())</f>
        <v>59047</v>
      </c>
      <c r="M67" s="180" t="e">
        <f>NA()</f>
        <v>#N/A</v>
      </c>
      <c r="N67" s="180" t="e">
        <f>NA()</f>
        <v>#N/A</v>
      </c>
      <c r="O67" s="180">
        <f>IF(ISNUMBER('将来負担比率（分子）の構造'!M$53), IF('将来負担比率（分子）の構造'!M$53 &lt; 0, 0, '将来負担比率（分子）の構造'!M$53), NA())</f>
        <v>55217</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4274</v>
      </c>
      <c r="C72" s="184">
        <f>基金残高に係る経年分析!G55</f>
        <v>2276</v>
      </c>
      <c r="D72" s="184">
        <f>基金残高に係る経年分析!H55</f>
        <v>2076</v>
      </c>
    </row>
    <row r="73" spans="1:16" x14ac:dyDescent="0.15">
      <c r="A73" s="183" t="s">
        <v>78</v>
      </c>
      <c r="B73" s="184">
        <f>基金残高に係る経年分析!F56</f>
        <v>3017</v>
      </c>
      <c r="C73" s="184">
        <f>基金残高に係る経年分析!G56</f>
        <v>3017</v>
      </c>
      <c r="D73" s="184">
        <f>基金残高に係る経年分析!H56</f>
        <v>2017</v>
      </c>
    </row>
    <row r="74" spans="1:16" x14ac:dyDescent="0.15">
      <c r="A74" s="183" t="s">
        <v>79</v>
      </c>
      <c r="B74" s="184">
        <f>基金残高に係る経年分析!F57</f>
        <v>6299</v>
      </c>
      <c r="C74" s="184">
        <f>基金残高に係る経年分析!G57</f>
        <v>8068</v>
      </c>
      <c r="D74" s="184">
        <f>基金残高に係る経年分析!H57</f>
        <v>7632</v>
      </c>
    </row>
  </sheetData>
  <sheetProtection algorithmName="SHA-512" hashValue="slM/+iplZbS4iaY6rUT9c3hMothosXIlXaxJBcUdH10aKb/EAlXulB/NBosvNO5MpDDaL2jqdh9yCEiBb98pCw==" saltValue="k/vz87oFvRlr7NiT3UOu9w==" spinCount="100000" sheet="1" objects="1" scenarios="1"/>
  <customSheetViews>
    <customSheetView guid="{E8838461-D6E0-4F89-B2C3-04BED219EEE4}" state="hidden">
      <pageMargins left="0.78700000000000003" right="0.78700000000000003" top="0.98399999999999999" bottom="0.98399999999999999" header="0.51200000000000001" footer="0.51200000000000001"/>
      <pageSetup paperSize="9" orientation="portrait" verticalDpi="0"/>
      <headerFooter alignWithMargins="0"/>
    </customSheetView>
  </customSheetViews>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M53"/>
  <sheetViews>
    <sheetView showGridLines="0" zoomScale="85" zoomScaleNormal="85"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3" t="s">
        <v>211</v>
      </c>
      <c r="DI1" s="794"/>
      <c r="DJ1" s="794"/>
      <c r="DK1" s="794"/>
      <c r="DL1" s="794"/>
      <c r="DM1" s="794"/>
      <c r="DN1" s="795"/>
      <c r="DO1" s="225"/>
      <c r="DP1" s="793" t="s">
        <v>212</v>
      </c>
      <c r="DQ1" s="794"/>
      <c r="DR1" s="794"/>
      <c r="DS1" s="794"/>
      <c r="DT1" s="794"/>
      <c r="DU1" s="794"/>
      <c r="DV1" s="794"/>
      <c r="DW1" s="794"/>
      <c r="DX1" s="794"/>
      <c r="DY1" s="794"/>
      <c r="DZ1" s="794"/>
      <c r="EA1" s="794"/>
      <c r="EB1" s="794"/>
      <c r="EC1" s="795"/>
      <c r="ED1" s="223"/>
      <c r="EE1" s="223"/>
      <c r="EF1" s="223"/>
      <c r="EG1" s="223"/>
      <c r="EH1" s="223"/>
      <c r="EI1" s="223"/>
      <c r="EJ1" s="223"/>
      <c r="EK1" s="223"/>
      <c r="EL1" s="223"/>
      <c r="EM1" s="223"/>
    </row>
    <row r="2" spans="2:143" ht="22.5" customHeight="1" x14ac:dyDescent="0.15">
      <c r="B2" s="226" t="s">
        <v>213</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735" t="s">
        <v>214</v>
      </c>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5" t="s">
        <v>215</v>
      </c>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7"/>
      <c r="CD3" s="778" t="s">
        <v>216</v>
      </c>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80"/>
    </row>
    <row r="4" spans="2:143" ht="11.25" customHeight="1" x14ac:dyDescent="0.15">
      <c r="B4" s="735" t="s">
        <v>1</v>
      </c>
      <c r="C4" s="736"/>
      <c r="D4" s="736"/>
      <c r="E4" s="736"/>
      <c r="F4" s="736"/>
      <c r="G4" s="736"/>
      <c r="H4" s="736"/>
      <c r="I4" s="736"/>
      <c r="J4" s="736"/>
      <c r="K4" s="736"/>
      <c r="L4" s="736"/>
      <c r="M4" s="736"/>
      <c r="N4" s="736"/>
      <c r="O4" s="736"/>
      <c r="P4" s="736"/>
      <c r="Q4" s="737"/>
      <c r="R4" s="735" t="s">
        <v>217</v>
      </c>
      <c r="S4" s="736"/>
      <c r="T4" s="736"/>
      <c r="U4" s="736"/>
      <c r="V4" s="736"/>
      <c r="W4" s="736"/>
      <c r="X4" s="736"/>
      <c r="Y4" s="737"/>
      <c r="Z4" s="735" t="s">
        <v>218</v>
      </c>
      <c r="AA4" s="736"/>
      <c r="AB4" s="736"/>
      <c r="AC4" s="737"/>
      <c r="AD4" s="735" t="s">
        <v>219</v>
      </c>
      <c r="AE4" s="736"/>
      <c r="AF4" s="736"/>
      <c r="AG4" s="736"/>
      <c r="AH4" s="736"/>
      <c r="AI4" s="736"/>
      <c r="AJ4" s="736"/>
      <c r="AK4" s="737"/>
      <c r="AL4" s="735" t="s">
        <v>218</v>
      </c>
      <c r="AM4" s="736"/>
      <c r="AN4" s="736"/>
      <c r="AO4" s="737"/>
      <c r="AP4" s="796" t="s">
        <v>220</v>
      </c>
      <c r="AQ4" s="796"/>
      <c r="AR4" s="796"/>
      <c r="AS4" s="796"/>
      <c r="AT4" s="796"/>
      <c r="AU4" s="796"/>
      <c r="AV4" s="796"/>
      <c r="AW4" s="796"/>
      <c r="AX4" s="796"/>
      <c r="AY4" s="796"/>
      <c r="AZ4" s="796"/>
      <c r="BA4" s="796"/>
      <c r="BB4" s="796"/>
      <c r="BC4" s="796"/>
      <c r="BD4" s="796"/>
      <c r="BE4" s="796"/>
      <c r="BF4" s="796"/>
      <c r="BG4" s="796" t="s">
        <v>221</v>
      </c>
      <c r="BH4" s="796"/>
      <c r="BI4" s="796"/>
      <c r="BJ4" s="796"/>
      <c r="BK4" s="796"/>
      <c r="BL4" s="796"/>
      <c r="BM4" s="796"/>
      <c r="BN4" s="796"/>
      <c r="BO4" s="796" t="s">
        <v>218</v>
      </c>
      <c r="BP4" s="796"/>
      <c r="BQ4" s="796"/>
      <c r="BR4" s="796"/>
      <c r="BS4" s="796" t="s">
        <v>222</v>
      </c>
      <c r="BT4" s="796"/>
      <c r="BU4" s="796"/>
      <c r="BV4" s="796"/>
      <c r="BW4" s="796"/>
      <c r="BX4" s="796"/>
      <c r="BY4" s="796"/>
      <c r="BZ4" s="796"/>
      <c r="CA4" s="796"/>
      <c r="CB4" s="796"/>
      <c r="CD4" s="778" t="s">
        <v>223</v>
      </c>
      <c r="CE4" s="779"/>
      <c r="CF4" s="779"/>
      <c r="CG4" s="779"/>
      <c r="CH4" s="779"/>
      <c r="CI4" s="779"/>
      <c r="CJ4" s="779"/>
      <c r="CK4" s="779"/>
      <c r="CL4" s="779"/>
      <c r="CM4" s="779"/>
      <c r="CN4" s="779"/>
      <c r="CO4" s="779"/>
      <c r="CP4" s="779"/>
      <c r="CQ4" s="779"/>
      <c r="CR4" s="779"/>
      <c r="CS4" s="779"/>
      <c r="CT4" s="779"/>
      <c r="CU4" s="779"/>
      <c r="CV4" s="779"/>
      <c r="CW4" s="779"/>
      <c r="CX4" s="779"/>
      <c r="CY4" s="779"/>
      <c r="CZ4" s="779"/>
      <c r="DA4" s="779"/>
      <c r="DB4" s="779"/>
      <c r="DC4" s="779"/>
      <c r="DD4" s="779"/>
      <c r="DE4" s="779"/>
      <c r="DF4" s="779"/>
      <c r="DG4" s="779"/>
      <c r="DH4" s="779"/>
      <c r="DI4" s="779"/>
      <c r="DJ4" s="779"/>
      <c r="DK4" s="779"/>
      <c r="DL4" s="779"/>
      <c r="DM4" s="779"/>
      <c r="DN4" s="779"/>
      <c r="DO4" s="779"/>
      <c r="DP4" s="779"/>
      <c r="DQ4" s="779"/>
      <c r="DR4" s="779"/>
      <c r="DS4" s="779"/>
      <c r="DT4" s="779"/>
      <c r="DU4" s="779"/>
      <c r="DV4" s="779"/>
      <c r="DW4" s="779"/>
      <c r="DX4" s="779"/>
      <c r="DY4" s="779"/>
      <c r="DZ4" s="779"/>
      <c r="EA4" s="779"/>
      <c r="EB4" s="779"/>
      <c r="EC4" s="780"/>
    </row>
    <row r="5" spans="2:143" s="229" customFormat="1" ht="11.25" customHeight="1" x14ac:dyDescent="0.15">
      <c r="B5" s="760" t="s">
        <v>224</v>
      </c>
      <c r="C5" s="761"/>
      <c r="D5" s="761"/>
      <c r="E5" s="761"/>
      <c r="F5" s="761"/>
      <c r="G5" s="761"/>
      <c r="H5" s="761"/>
      <c r="I5" s="761"/>
      <c r="J5" s="761"/>
      <c r="K5" s="761"/>
      <c r="L5" s="761"/>
      <c r="M5" s="761"/>
      <c r="N5" s="761"/>
      <c r="O5" s="761"/>
      <c r="P5" s="761"/>
      <c r="Q5" s="762"/>
      <c r="R5" s="726">
        <v>34259918</v>
      </c>
      <c r="S5" s="727"/>
      <c r="T5" s="727"/>
      <c r="U5" s="727"/>
      <c r="V5" s="727"/>
      <c r="W5" s="727"/>
      <c r="X5" s="727"/>
      <c r="Y5" s="773"/>
      <c r="Z5" s="791">
        <v>28.7</v>
      </c>
      <c r="AA5" s="791"/>
      <c r="AB5" s="791"/>
      <c r="AC5" s="791"/>
      <c r="AD5" s="792">
        <v>34259918</v>
      </c>
      <c r="AE5" s="792"/>
      <c r="AF5" s="792"/>
      <c r="AG5" s="792"/>
      <c r="AH5" s="792"/>
      <c r="AI5" s="792"/>
      <c r="AJ5" s="792"/>
      <c r="AK5" s="792"/>
      <c r="AL5" s="774">
        <v>53.1</v>
      </c>
      <c r="AM5" s="743"/>
      <c r="AN5" s="743"/>
      <c r="AO5" s="775"/>
      <c r="AP5" s="760" t="s">
        <v>225</v>
      </c>
      <c r="AQ5" s="761"/>
      <c r="AR5" s="761"/>
      <c r="AS5" s="761"/>
      <c r="AT5" s="761"/>
      <c r="AU5" s="761"/>
      <c r="AV5" s="761"/>
      <c r="AW5" s="761"/>
      <c r="AX5" s="761"/>
      <c r="AY5" s="761"/>
      <c r="AZ5" s="761"/>
      <c r="BA5" s="761"/>
      <c r="BB5" s="761"/>
      <c r="BC5" s="761"/>
      <c r="BD5" s="761"/>
      <c r="BE5" s="761"/>
      <c r="BF5" s="762"/>
      <c r="BG5" s="661">
        <v>34208965</v>
      </c>
      <c r="BH5" s="664"/>
      <c r="BI5" s="664"/>
      <c r="BJ5" s="664"/>
      <c r="BK5" s="664"/>
      <c r="BL5" s="664"/>
      <c r="BM5" s="664"/>
      <c r="BN5" s="665"/>
      <c r="BO5" s="723">
        <v>99.9</v>
      </c>
      <c r="BP5" s="723"/>
      <c r="BQ5" s="723"/>
      <c r="BR5" s="723"/>
      <c r="BS5" s="724">
        <v>2398275</v>
      </c>
      <c r="BT5" s="724"/>
      <c r="BU5" s="724"/>
      <c r="BV5" s="724"/>
      <c r="BW5" s="724"/>
      <c r="BX5" s="724"/>
      <c r="BY5" s="724"/>
      <c r="BZ5" s="724"/>
      <c r="CA5" s="724"/>
      <c r="CB5" s="765"/>
      <c r="CD5" s="778" t="s">
        <v>220</v>
      </c>
      <c r="CE5" s="779"/>
      <c r="CF5" s="779"/>
      <c r="CG5" s="779"/>
      <c r="CH5" s="779"/>
      <c r="CI5" s="779"/>
      <c r="CJ5" s="779"/>
      <c r="CK5" s="779"/>
      <c r="CL5" s="779"/>
      <c r="CM5" s="779"/>
      <c r="CN5" s="779"/>
      <c r="CO5" s="779"/>
      <c r="CP5" s="779"/>
      <c r="CQ5" s="780"/>
      <c r="CR5" s="778" t="s">
        <v>226</v>
      </c>
      <c r="CS5" s="779"/>
      <c r="CT5" s="779"/>
      <c r="CU5" s="779"/>
      <c r="CV5" s="779"/>
      <c r="CW5" s="779"/>
      <c r="CX5" s="779"/>
      <c r="CY5" s="780"/>
      <c r="CZ5" s="778" t="s">
        <v>218</v>
      </c>
      <c r="DA5" s="779"/>
      <c r="DB5" s="779"/>
      <c r="DC5" s="780"/>
      <c r="DD5" s="778" t="s">
        <v>227</v>
      </c>
      <c r="DE5" s="779"/>
      <c r="DF5" s="779"/>
      <c r="DG5" s="779"/>
      <c r="DH5" s="779"/>
      <c r="DI5" s="779"/>
      <c r="DJ5" s="779"/>
      <c r="DK5" s="779"/>
      <c r="DL5" s="779"/>
      <c r="DM5" s="779"/>
      <c r="DN5" s="779"/>
      <c r="DO5" s="779"/>
      <c r="DP5" s="780"/>
      <c r="DQ5" s="778" t="s">
        <v>228</v>
      </c>
      <c r="DR5" s="779"/>
      <c r="DS5" s="779"/>
      <c r="DT5" s="779"/>
      <c r="DU5" s="779"/>
      <c r="DV5" s="779"/>
      <c r="DW5" s="779"/>
      <c r="DX5" s="779"/>
      <c r="DY5" s="779"/>
      <c r="DZ5" s="779"/>
      <c r="EA5" s="779"/>
      <c r="EB5" s="779"/>
      <c r="EC5" s="780"/>
    </row>
    <row r="6" spans="2:143" ht="11.25" customHeight="1" x14ac:dyDescent="0.15">
      <c r="B6" s="658" t="s">
        <v>229</v>
      </c>
      <c r="C6" s="659"/>
      <c r="D6" s="659"/>
      <c r="E6" s="659"/>
      <c r="F6" s="659"/>
      <c r="G6" s="659"/>
      <c r="H6" s="659"/>
      <c r="I6" s="659"/>
      <c r="J6" s="659"/>
      <c r="K6" s="659"/>
      <c r="L6" s="659"/>
      <c r="M6" s="659"/>
      <c r="N6" s="659"/>
      <c r="O6" s="659"/>
      <c r="P6" s="659"/>
      <c r="Q6" s="660"/>
      <c r="R6" s="661">
        <v>862615</v>
      </c>
      <c r="S6" s="664"/>
      <c r="T6" s="664"/>
      <c r="U6" s="664"/>
      <c r="V6" s="664"/>
      <c r="W6" s="664"/>
      <c r="X6" s="664"/>
      <c r="Y6" s="665"/>
      <c r="Z6" s="723">
        <v>0.7</v>
      </c>
      <c r="AA6" s="723"/>
      <c r="AB6" s="723"/>
      <c r="AC6" s="723"/>
      <c r="AD6" s="724">
        <v>862615</v>
      </c>
      <c r="AE6" s="724"/>
      <c r="AF6" s="724"/>
      <c r="AG6" s="724"/>
      <c r="AH6" s="724"/>
      <c r="AI6" s="724"/>
      <c r="AJ6" s="724"/>
      <c r="AK6" s="724"/>
      <c r="AL6" s="666">
        <v>1.3</v>
      </c>
      <c r="AM6" s="667"/>
      <c r="AN6" s="667"/>
      <c r="AO6" s="725"/>
      <c r="AP6" s="658" t="s">
        <v>230</v>
      </c>
      <c r="AQ6" s="659"/>
      <c r="AR6" s="659"/>
      <c r="AS6" s="659"/>
      <c r="AT6" s="659"/>
      <c r="AU6" s="659"/>
      <c r="AV6" s="659"/>
      <c r="AW6" s="659"/>
      <c r="AX6" s="659"/>
      <c r="AY6" s="659"/>
      <c r="AZ6" s="659"/>
      <c r="BA6" s="659"/>
      <c r="BB6" s="659"/>
      <c r="BC6" s="659"/>
      <c r="BD6" s="659"/>
      <c r="BE6" s="659"/>
      <c r="BF6" s="660"/>
      <c r="BG6" s="661">
        <v>34208965</v>
      </c>
      <c r="BH6" s="664"/>
      <c r="BI6" s="664"/>
      <c r="BJ6" s="664"/>
      <c r="BK6" s="664"/>
      <c r="BL6" s="664"/>
      <c r="BM6" s="664"/>
      <c r="BN6" s="665"/>
      <c r="BO6" s="723">
        <v>99.9</v>
      </c>
      <c r="BP6" s="723"/>
      <c r="BQ6" s="723"/>
      <c r="BR6" s="723"/>
      <c r="BS6" s="724">
        <v>2398275</v>
      </c>
      <c r="BT6" s="724"/>
      <c r="BU6" s="724"/>
      <c r="BV6" s="724"/>
      <c r="BW6" s="724"/>
      <c r="BX6" s="724"/>
      <c r="BY6" s="724"/>
      <c r="BZ6" s="724"/>
      <c r="CA6" s="724"/>
      <c r="CB6" s="765"/>
      <c r="CD6" s="732" t="s">
        <v>231</v>
      </c>
      <c r="CE6" s="733"/>
      <c r="CF6" s="733"/>
      <c r="CG6" s="733"/>
      <c r="CH6" s="733"/>
      <c r="CI6" s="733"/>
      <c r="CJ6" s="733"/>
      <c r="CK6" s="733"/>
      <c r="CL6" s="733"/>
      <c r="CM6" s="733"/>
      <c r="CN6" s="733"/>
      <c r="CO6" s="733"/>
      <c r="CP6" s="733"/>
      <c r="CQ6" s="734"/>
      <c r="CR6" s="661">
        <v>627343</v>
      </c>
      <c r="CS6" s="664"/>
      <c r="CT6" s="664"/>
      <c r="CU6" s="664"/>
      <c r="CV6" s="664"/>
      <c r="CW6" s="664"/>
      <c r="CX6" s="664"/>
      <c r="CY6" s="665"/>
      <c r="CZ6" s="774">
        <v>0.5</v>
      </c>
      <c r="DA6" s="743"/>
      <c r="DB6" s="743"/>
      <c r="DC6" s="777"/>
      <c r="DD6" s="669" t="s">
        <v>232</v>
      </c>
      <c r="DE6" s="664"/>
      <c r="DF6" s="664"/>
      <c r="DG6" s="664"/>
      <c r="DH6" s="664"/>
      <c r="DI6" s="664"/>
      <c r="DJ6" s="664"/>
      <c r="DK6" s="664"/>
      <c r="DL6" s="664"/>
      <c r="DM6" s="664"/>
      <c r="DN6" s="664"/>
      <c r="DO6" s="664"/>
      <c r="DP6" s="665"/>
      <c r="DQ6" s="669">
        <v>626635</v>
      </c>
      <c r="DR6" s="664"/>
      <c r="DS6" s="664"/>
      <c r="DT6" s="664"/>
      <c r="DU6" s="664"/>
      <c r="DV6" s="664"/>
      <c r="DW6" s="664"/>
      <c r="DX6" s="664"/>
      <c r="DY6" s="664"/>
      <c r="DZ6" s="664"/>
      <c r="EA6" s="664"/>
      <c r="EB6" s="664"/>
      <c r="EC6" s="704"/>
    </row>
    <row r="7" spans="2:143" ht="11.25" customHeight="1" x14ac:dyDescent="0.15">
      <c r="B7" s="658" t="s">
        <v>233</v>
      </c>
      <c r="C7" s="659"/>
      <c r="D7" s="659"/>
      <c r="E7" s="659"/>
      <c r="F7" s="659"/>
      <c r="G7" s="659"/>
      <c r="H7" s="659"/>
      <c r="I7" s="659"/>
      <c r="J7" s="659"/>
      <c r="K7" s="659"/>
      <c r="L7" s="659"/>
      <c r="M7" s="659"/>
      <c r="N7" s="659"/>
      <c r="O7" s="659"/>
      <c r="P7" s="659"/>
      <c r="Q7" s="660"/>
      <c r="R7" s="661">
        <v>52472</v>
      </c>
      <c r="S7" s="664"/>
      <c r="T7" s="664"/>
      <c r="U7" s="664"/>
      <c r="V7" s="664"/>
      <c r="W7" s="664"/>
      <c r="X7" s="664"/>
      <c r="Y7" s="665"/>
      <c r="Z7" s="723">
        <v>0</v>
      </c>
      <c r="AA7" s="723"/>
      <c r="AB7" s="723"/>
      <c r="AC7" s="723"/>
      <c r="AD7" s="724">
        <v>52472</v>
      </c>
      <c r="AE7" s="724"/>
      <c r="AF7" s="724"/>
      <c r="AG7" s="724"/>
      <c r="AH7" s="724"/>
      <c r="AI7" s="724"/>
      <c r="AJ7" s="724"/>
      <c r="AK7" s="724"/>
      <c r="AL7" s="666">
        <v>0.1</v>
      </c>
      <c r="AM7" s="667"/>
      <c r="AN7" s="667"/>
      <c r="AO7" s="725"/>
      <c r="AP7" s="658" t="s">
        <v>234</v>
      </c>
      <c r="AQ7" s="659"/>
      <c r="AR7" s="659"/>
      <c r="AS7" s="659"/>
      <c r="AT7" s="659"/>
      <c r="AU7" s="659"/>
      <c r="AV7" s="659"/>
      <c r="AW7" s="659"/>
      <c r="AX7" s="659"/>
      <c r="AY7" s="659"/>
      <c r="AZ7" s="659"/>
      <c r="BA7" s="659"/>
      <c r="BB7" s="659"/>
      <c r="BC7" s="659"/>
      <c r="BD7" s="659"/>
      <c r="BE7" s="659"/>
      <c r="BF7" s="660"/>
      <c r="BG7" s="661">
        <v>15671627</v>
      </c>
      <c r="BH7" s="664"/>
      <c r="BI7" s="664"/>
      <c r="BJ7" s="664"/>
      <c r="BK7" s="664"/>
      <c r="BL7" s="664"/>
      <c r="BM7" s="664"/>
      <c r="BN7" s="665"/>
      <c r="BO7" s="723">
        <v>45.7</v>
      </c>
      <c r="BP7" s="723"/>
      <c r="BQ7" s="723"/>
      <c r="BR7" s="723"/>
      <c r="BS7" s="724">
        <v>467607</v>
      </c>
      <c r="BT7" s="724"/>
      <c r="BU7" s="724"/>
      <c r="BV7" s="724"/>
      <c r="BW7" s="724"/>
      <c r="BX7" s="724"/>
      <c r="BY7" s="724"/>
      <c r="BZ7" s="724"/>
      <c r="CA7" s="724"/>
      <c r="CB7" s="765"/>
      <c r="CD7" s="705" t="s">
        <v>235</v>
      </c>
      <c r="CE7" s="702"/>
      <c r="CF7" s="702"/>
      <c r="CG7" s="702"/>
      <c r="CH7" s="702"/>
      <c r="CI7" s="702"/>
      <c r="CJ7" s="702"/>
      <c r="CK7" s="702"/>
      <c r="CL7" s="702"/>
      <c r="CM7" s="702"/>
      <c r="CN7" s="702"/>
      <c r="CO7" s="702"/>
      <c r="CP7" s="702"/>
      <c r="CQ7" s="703"/>
      <c r="CR7" s="661">
        <v>9552033</v>
      </c>
      <c r="CS7" s="664"/>
      <c r="CT7" s="664"/>
      <c r="CU7" s="664"/>
      <c r="CV7" s="664"/>
      <c r="CW7" s="664"/>
      <c r="CX7" s="664"/>
      <c r="CY7" s="665"/>
      <c r="CZ7" s="723">
        <v>8.1</v>
      </c>
      <c r="DA7" s="723"/>
      <c r="DB7" s="723"/>
      <c r="DC7" s="723"/>
      <c r="DD7" s="669">
        <v>1045378</v>
      </c>
      <c r="DE7" s="664"/>
      <c r="DF7" s="664"/>
      <c r="DG7" s="664"/>
      <c r="DH7" s="664"/>
      <c r="DI7" s="664"/>
      <c r="DJ7" s="664"/>
      <c r="DK7" s="664"/>
      <c r="DL7" s="664"/>
      <c r="DM7" s="664"/>
      <c r="DN7" s="664"/>
      <c r="DO7" s="664"/>
      <c r="DP7" s="665"/>
      <c r="DQ7" s="669">
        <v>7375315</v>
      </c>
      <c r="DR7" s="664"/>
      <c r="DS7" s="664"/>
      <c r="DT7" s="664"/>
      <c r="DU7" s="664"/>
      <c r="DV7" s="664"/>
      <c r="DW7" s="664"/>
      <c r="DX7" s="664"/>
      <c r="DY7" s="664"/>
      <c r="DZ7" s="664"/>
      <c r="EA7" s="664"/>
      <c r="EB7" s="664"/>
      <c r="EC7" s="704"/>
    </row>
    <row r="8" spans="2:143" ht="11.25" customHeight="1" x14ac:dyDescent="0.15">
      <c r="B8" s="658" t="s">
        <v>236</v>
      </c>
      <c r="C8" s="659"/>
      <c r="D8" s="659"/>
      <c r="E8" s="659"/>
      <c r="F8" s="659"/>
      <c r="G8" s="659"/>
      <c r="H8" s="659"/>
      <c r="I8" s="659"/>
      <c r="J8" s="659"/>
      <c r="K8" s="659"/>
      <c r="L8" s="659"/>
      <c r="M8" s="659"/>
      <c r="N8" s="659"/>
      <c r="O8" s="659"/>
      <c r="P8" s="659"/>
      <c r="Q8" s="660"/>
      <c r="R8" s="661">
        <v>49321</v>
      </c>
      <c r="S8" s="664"/>
      <c r="T8" s="664"/>
      <c r="U8" s="664"/>
      <c r="V8" s="664"/>
      <c r="W8" s="664"/>
      <c r="X8" s="664"/>
      <c r="Y8" s="665"/>
      <c r="Z8" s="723">
        <v>0</v>
      </c>
      <c r="AA8" s="723"/>
      <c r="AB8" s="723"/>
      <c r="AC8" s="723"/>
      <c r="AD8" s="724">
        <v>49321</v>
      </c>
      <c r="AE8" s="724"/>
      <c r="AF8" s="724"/>
      <c r="AG8" s="724"/>
      <c r="AH8" s="724"/>
      <c r="AI8" s="724"/>
      <c r="AJ8" s="724"/>
      <c r="AK8" s="724"/>
      <c r="AL8" s="666">
        <v>0.1</v>
      </c>
      <c r="AM8" s="667"/>
      <c r="AN8" s="667"/>
      <c r="AO8" s="725"/>
      <c r="AP8" s="658" t="s">
        <v>237</v>
      </c>
      <c r="AQ8" s="659"/>
      <c r="AR8" s="659"/>
      <c r="AS8" s="659"/>
      <c r="AT8" s="659"/>
      <c r="AU8" s="659"/>
      <c r="AV8" s="659"/>
      <c r="AW8" s="659"/>
      <c r="AX8" s="659"/>
      <c r="AY8" s="659"/>
      <c r="AZ8" s="659"/>
      <c r="BA8" s="659"/>
      <c r="BB8" s="659"/>
      <c r="BC8" s="659"/>
      <c r="BD8" s="659"/>
      <c r="BE8" s="659"/>
      <c r="BF8" s="660"/>
      <c r="BG8" s="661">
        <v>464572</v>
      </c>
      <c r="BH8" s="664"/>
      <c r="BI8" s="664"/>
      <c r="BJ8" s="664"/>
      <c r="BK8" s="664"/>
      <c r="BL8" s="664"/>
      <c r="BM8" s="664"/>
      <c r="BN8" s="665"/>
      <c r="BO8" s="723">
        <v>1.4</v>
      </c>
      <c r="BP8" s="723"/>
      <c r="BQ8" s="723"/>
      <c r="BR8" s="723"/>
      <c r="BS8" s="669" t="s">
        <v>232</v>
      </c>
      <c r="BT8" s="664"/>
      <c r="BU8" s="664"/>
      <c r="BV8" s="664"/>
      <c r="BW8" s="664"/>
      <c r="BX8" s="664"/>
      <c r="BY8" s="664"/>
      <c r="BZ8" s="664"/>
      <c r="CA8" s="664"/>
      <c r="CB8" s="704"/>
      <c r="CD8" s="705" t="s">
        <v>238</v>
      </c>
      <c r="CE8" s="702"/>
      <c r="CF8" s="702"/>
      <c r="CG8" s="702"/>
      <c r="CH8" s="702"/>
      <c r="CI8" s="702"/>
      <c r="CJ8" s="702"/>
      <c r="CK8" s="702"/>
      <c r="CL8" s="702"/>
      <c r="CM8" s="702"/>
      <c r="CN8" s="702"/>
      <c r="CO8" s="702"/>
      <c r="CP8" s="702"/>
      <c r="CQ8" s="703"/>
      <c r="CR8" s="661">
        <v>53494443</v>
      </c>
      <c r="CS8" s="664"/>
      <c r="CT8" s="664"/>
      <c r="CU8" s="664"/>
      <c r="CV8" s="664"/>
      <c r="CW8" s="664"/>
      <c r="CX8" s="664"/>
      <c r="CY8" s="665"/>
      <c r="CZ8" s="723">
        <v>45.4</v>
      </c>
      <c r="DA8" s="723"/>
      <c r="DB8" s="723"/>
      <c r="DC8" s="723"/>
      <c r="DD8" s="669">
        <v>578241</v>
      </c>
      <c r="DE8" s="664"/>
      <c r="DF8" s="664"/>
      <c r="DG8" s="664"/>
      <c r="DH8" s="664"/>
      <c r="DI8" s="664"/>
      <c r="DJ8" s="664"/>
      <c r="DK8" s="664"/>
      <c r="DL8" s="664"/>
      <c r="DM8" s="664"/>
      <c r="DN8" s="664"/>
      <c r="DO8" s="664"/>
      <c r="DP8" s="665"/>
      <c r="DQ8" s="669">
        <v>23153198</v>
      </c>
      <c r="DR8" s="664"/>
      <c r="DS8" s="664"/>
      <c r="DT8" s="664"/>
      <c r="DU8" s="664"/>
      <c r="DV8" s="664"/>
      <c r="DW8" s="664"/>
      <c r="DX8" s="664"/>
      <c r="DY8" s="664"/>
      <c r="DZ8" s="664"/>
      <c r="EA8" s="664"/>
      <c r="EB8" s="664"/>
      <c r="EC8" s="704"/>
    </row>
    <row r="9" spans="2:143" ht="11.25" customHeight="1" x14ac:dyDescent="0.15">
      <c r="B9" s="658" t="s">
        <v>239</v>
      </c>
      <c r="C9" s="659"/>
      <c r="D9" s="659"/>
      <c r="E9" s="659"/>
      <c r="F9" s="659"/>
      <c r="G9" s="659"/>
      <c r="H9" s="659"/>
      <c r="I9" s="659"/>
      <c r="J9" s="659"/>
      <c r="K9" s="659"/>
      <c r="L9" s="659"/>
      <c r="M9" s="659"/>
      <c r="N9" s="659"/>
      <c r="O9" s="659"/>
      <c r="P9" s="659"/>
      <c r="Q9" s="660"/>
      <c r="R9" s="661">
        <v>39379</v>
      </c>
      <c r="S9" s="664"/>
      <c r="T9" s="664"/>
      <c r="U9" s="664"/>
      <c r="V9" s="664"/>
      <c r="W9" s="664"/>
      <c r="X9" s="664"/>
      <c r="Y9" s="665"/>
      <c r="Z9" s="723">
        <v>0</v>
      </c>
      <c r="AA9" s="723"/>
      <c r="AB9" s="723"/>
      <c r="AC9" s="723"/>
      <c r="AD9" s="724">
        <v>39379</v>
      </c>
      <c r="AE9" s="724"/>
      <c r="AF9" s="724"/>
      <c r="AG9" s="724"/>
      <c r="AH9" s="724"/>
      <c r="AI9" s="724"/>
      <c r="AJ9" s="724"/>
      <c r="AK9" s="724"/>
      <c r="AL9" s="666">
        <v>0.1</v>
      </c>
      <c r="AM9" s="667"/>
      <c r="AN9" s="667"/>
      <c r="AO9" s="725"/>
      <c r="AP9" s="658" t="s">
        <v>240</v>
      </c>
      <c r="AQ9" s="659"/>
      <c r="AR9" s="659"/>
      <c r="AS9" s="659"/>
      <c r="AT9" s="659"/>
      <c r="AU9" s="659"/>
      <c r="AV9" s="659"/>
      <c r="AW9" s="659"/>
      <c r="AX9" s="659"/>
      <c r="AY9" s="659"/>
      <c r="AZ9" s="659"/>
      <c r="BA9" s="659"/>
      <c r="BB9" s="659"/>
      <c r="BC9" s="659"/>
      <c r="BD9" s="659"/>
      <c r="BE9" s="659"/>
      <c r="BF9" s="660"/>
      <c r="BG9" s="661">
        <v>11945587</v>
      </c>
      <c r="BH9" s="664"/>
      <c r="BI9" s="664"/>
      <c r="BJ9" s="664"/>
      <c r="BK9" s="664"/>
      <c r="BL9" s="664"/>
      <c r="BM9" s="664"/>
      <c r="BN9" s="665"/>
      <c r="BO9" s="723">
        <v>34.9</v>
      </c>
      <c r="BP9" s="723"/>
      <c r="BQ9" s="723"/>
      <c r="BR9" s="723"/>
      <c r="BS9" s="669" t="s">
        <v>232</v>
      </c>
      <c r="BT9" s="664"/>
      <c r="BU9" s="664"/>
      <c r="BV9" s="664"/>
      <c r="BW9" s="664"/>
      <c r="BX9" s="664"/>
      <c r="BY9" s="664"/>
      <c r="BZ9" s="664"/>
      <c r="CA9" s="664"/>
      <c r="CB9" s="704"/>
      <c r="CD9" s="705" t="s">
        <v>241</v>
      </c>
      <c r="CE9" s="702"/>
      <c r="CF9" s="702"/>
      <c r="CG9" s="702"/>
      <c r="CH9" s="702"/>
      <c r="CI9" s="702"/>
      <c r="CJ9" s="702"/>
      <c r="CK9" s="702"/>
      <c r="CL9" s="702"/>
      <c r="CM9" s="702"/>
      <c r="CN9" s="702"/>
      <c r="CO9" s="702"/>
      <c r="CP9" s="702"/>
      <c r="CQ9" s="703"/>
      <c r="CR9" s="661">
        <v>6732839</v>
      </c>
      <c r="CS9" s="664"/>
      <c r="CT9" s="664"/>
      <c r="CU9" s="664"/>
      <c r="CV9" s="664"/>
      <c r="CW9" s="664"/>
      <c r="CX9" s="664"/>
      <c r="CY9" s="665"/>
      <c r="CZ9" s="723">
        <v>5.7</v>
      </c>
      <c r="DA9" s="723"/>
      <c r="DB9" s="723"/>
      <c r="DC9" s="723"/>
      <c r="DD9" s="669">
        <v>17844</v>
      </c>
      <c r="DE9" s="664"/>
      <c r="DF9" s="664"/>
      <c r="DG9" s="664"/>
      <c r="DH9" s="664"/>
      <c r="DI9" s="664"/>
      <c r="DJ9" s="664"/>
      <c r="DK9" s="664"/>
      <c r="DL9" s="664"/>
      <c r="DM9" s="664"/>
      <c r="DN9" s="664"/>
      <c r="DO9" s="664"/>
      <c r="DP9" s="665"/>
      <c r="DQ9" s="669">
        <v>5742153</v>
      </c>
      <c r="DR9" s="664"/>
      <c r="DS9" s="664"/>
      <c r="DT9" s="664"/>
      <c r="DU9" s="664"/>
      <c r="DV9" s="664"/>
      <c r="DW9" s="664"/>
      <c r="DX9" s="664"/>
      <c r="DY9" s="664"/>
      <c r="DZ9" s="664"/>
      <c r="EA9" s="664"/>
      <c r="EB9" s="664"/>
      <c r="EC9" s="704"/>
    </row>
    <row r="10" spans="2:143" ht="11.25" customHeight="1" x14ac:dyDescent="0.15">
      <c r="B10" s="658" t="s">
        <v>242</v>
      </c>
      <c r="C10" s="659"/>
      <c r="D10" s="659"/>
      <c r="E10" s="659"/>
      <c r="F10" s="659"/>
      <c r="G10" s="659"/>
      <c r="H10" s="659"/>
      <c r="I10" s="659"/>
      <c r="J10" s="659"/>
      <c r="K10" s="659"/>
      <c r="L10" s="659"/>
      <c r="M10" s="659"/>
      <c r="N10" s="659"/>
      <c r="O10" s="659"/>
      <c r="P10" s="659"/>
      <c r="Q10" s="660"/>
      <c r="R10" s="661" t="s">
        <v>232</v>
      </c>
      <c r="S10" s="664"/>
      <c r="T10" s="664"/>
      <c r="U10" s="664"/>
      <c r="V10" s="664"/>
      <c r="W10" s="664"/>
      <c r="X10" s="664"/>
      <c r="Y10" s="665"/>
      <c r="Z10" s="723" t="s">
        <v>127</v>
      </c>
      <c r="AA10" s="723"/>
      <c r="AB10" s="723"/>
      <c r="AC10" s="723"/>
      <c r="AD10" s="724" t="s">
        <v>232</v>
      </c>
      <c r="AE10" s="724"/>
      <c r="AF10" s="724"/>
      <c r="AG10" s="724"/>
      <c r="AH10" s="724"/>
      <c r="AI10" s="724"/>
      <c r="AJ10" s="724"/>
      <c r="AK10" s="724"/>
      <c r="AL10" s="666" t="s">
        <v>127</v>
      </c>
      <c r="AM10" s="667"/>
      <c r="AN10" s="667"/>
      <c r="AO10" s="725"/>
      <c r="AP10" s="658" t="s">
        <v>243</v>
      </c>
      <c r="AQ10" s="659"/>
      <c r="AR10" s="659"/>
      <c r="AS10" s="659"/>
      <c r="AT10" s="659"/>
      <c r="AU10" s="659"/>
      <c r="AV10" s="659"/>
      <c r="AW10" s="659"/>
      <c r="AX10" s="659"/>
      <c r="AY10" s="659"/>
      <c r="AZ10" s="659"/>
      <c r="BA10" s="659"/>
      <c r="BB10" s="659"/>
      <c r="BC10" s="659"/>
      <c r="BD10" s="659"/>
      <c r="BE10" s="659"/>
      <c r="BF10" s="660"/>
      <c r="BG10" s="661">
        <v>899042</v>
      </c>
      <c r="BH10" s="664"/>
      <c r="BI10" s="664"/>
      <c r="BJ10" s="664"/>
      <c r="BK10" s="664"/>
      <c r="BL10" s="664"/>
      <c r="BM10" s="664"/>
      <c r="BN10" s="665"/>
      <c r="BO10" s="723">
        <v>2.6</v>
      </c>
      <c r="BP10" s="723"/>
      <c r="BQ10" s="723"/>
      <c r="BR10" s="723"/>
      <c r="BS10" s="669" t="s">
        <v>127</v>
      </c>
      <c r="BT10" s="664"/>
      <c r="BU10" s="664"/>
      <c r="BV10" s="664"/>
      <c r="BW10" s="664"/>
      <c r="BX10" s="664"/>
      <c r="BY10" s="664"/>
      <c r="BZ10" s="664"/>
      <c r="CA10" s="664"/>
      <c r="CB10" s="704"/>
      <c r="CD10" s="705" t="s">
        <v>244</v>
      </c>
      <c r="CE10" s="702"/>
      <c r="CF10" s="702"/>
      <c r="CG10" s="702"/>
      <c r="CH10" s="702"/>
      <c r="CI10" s="702"/>
      <c r="CJ10" s="702"/>
      <c r="CK10" s="702"/>
      <c r="CL10" s="702"/>
      <c r="CM10" s="702"/>
      <c r="CN10" s="702"/>
      <c r="CO10" s="702"/>
      <c r="CP10" s="702"/>
      <c r="CQ10" s="703"/>
      <c r="CR10" s="661">
        <v>60623</v>
      </c>
      <c r="CS10" s="664"/>
      <c r="CT10" s="664"/>
      <c r="CU10" s="664"/>
      <c r="CV10" s="664"/>
      <c r="CW10" s="664"/>
      <c r="CX10" s="664"/>
      <c r="CY10" s="665"/>
      <c r="CZ10" s="723">
        <v>0.1</v>
      </c>
      <c r="DA10" s="723"/>
      <c r="DB10" s="723"/>
      <c r="DC10" s="723"/>
      <c r="DD10" s="669" t="s">
        <v>232</v>
      </c>
      <c r="DE10" s="664"/>
      <c r="DF10" s="664"/>
      <c r="DG10" s="664"/>
      <c r="DH10" s="664"/>
      <c r="DI10" s="664"/>
      <c r="DJ10" s="664"/>
      <c r="DK10" s="664"/>
      <c r="DL10" s="664"/>
      <c r="DM10" s="664"/>
      <c r="DN10" s="664"/>
      <c r="DO10" s="664"/>
      <c r="DP10" s="665"/>
      <c r="DQ10" s="669">
        <v>52609</v>
      </c>
      <c r="DR10" s="664"/>
      <c r="DS10" s="664"/>
      <c r="DT10" s="664"/>
      <c r="DU10" s="664"/>
      <c r="DV10" s="664"/>
      <c r="DW10" s="664"/>
      <c r="DX10" s="664"/>
      <c r="DY10" s="664"/>
      <c r="DZ10" s="664"/>
      <c r="EA10" s="664"/>
      <c r="EB10" s="664"/>
      <c r="EC10" s="704"/>
    </row>
    <row r="11" spans="2:143" ht="11.25" customHeight="1" x14ac:dyDescent="0.15">
      <c r="B11" s="658" t="s">
        <v>245</v>
      </c>
      <c r="C11" s="659"/>
      <c r="D11" s="659"/>
      <c r="E11" s="659"/>
      <c r="F11" s="659"/>
      <c r="G11" s="659"/>
      <c r="H11" s="659"/>
      <c r="I11" s="659"/>
      <c r="J11" s="659"/>
      <c r="K11" s="659"/>
      <c r="L11" s="659"/>
      <c r="M11" s="659"/>
      <c r="N11" s="659"/>
      <c r="O11" s="659"/>
      <c r="P11" s="659"/>
      <c r="Q11" s="660"/>
      <c r="R11" s="661" t="s">
        <v>232</v>
      </c>
      <c r="S11" s="664"/>
      <c r="T11" s="664"/>
      <c r="U11" s="664"/>
      <c r="V11" s="664"/>
      <c r="W11" s="664"/>
      <c r="X11" s="664"/>
      <c r="Y11" s="665"/>
      <c r="Z11" s="723" t="s">
        <v>232</v>
      </c>
      <c r="AA11" s="723"/>
      <c r="AB11" s="723"/>
      <c r="AC11" s="723"/>
      <c r="AD11" s="724" t="s">
        <v>127</v>
      </c>
      <c r="AE11" s="724"/>
      <c r="AF11" s="724"/>
      <c r="AG11" s="724"/>
      <c r="AH11" s="724"/>
      <c r="AI11" s="724"/>
      <c r="AJ11" s="724"/>
      <c r="AK11" s="724"/>
      <c r="AL11" s="666" t="s">
        <v>232</v>
      </c>
      <c r="AM11" s="667"/>
      <c r="AN11" s="667"/>
      <c r="AO11" s="725"/>
      <c r="AP11" s="658" t="s">
        <v>246</v>
      </c>
      <c r="AQ11" s="659"/>
      <c r="AR11" s="659"/>
      <c r="AS11" s="659"/>
      <c r="AT11" s="659"/>
      <c r="AU11" s="659"/>
      <c r="AV11" s="659"/>
      <c r="AW11" s="659"/>
      <c r="AX11" s="659"/>
      <c r="AY11" s="659"/>
      <c r="AZ11" s="659"/>
      <c r="BA11" s="659"/>
      <c r="BB11" s="659"/>
      <c r="BC11" s="659"/>
      <c r="BD11" s="659"/>
      <c r="BE11" s="659"/>
      <c r="BF11" s="660"/>
      <c r="BG11" s="661">
        <v>2362426</v>
      </c>
      <c r="BH11" s="664"/>
      <c r="BI11" s="664"/>
      <c r="BJ11" s="664"/>
      <c r="BK11" s="664"/>
      <c r="BL11" s="664"/>
      <c r="BM11" s="664"/>
      <c r="BN11" s="665"/>
      <c r="BO11" s="723">
        <v>6.9</v>
      </c>
      <c r="BP11" s="723"/>
      <c r="BQ11" s="723"/>
      <c r="BR11" s="723"/>
      <c r="BS11" s="669">
        <v>467607</v>
      </c>
      <c r="BT11" s="664"/>
      <c r="BU11" s="664"/>
      <c r="BV11" s="664"/>
      <c r="BW11" s="664"/>
      <c r="BX11" s="664"/>
      <c r="BY11" s="664"/>
      <c r="BZ11" s="664"/>
      <c r="CA11" s="664"/>
      <c r="CB11" s="704"/>
      <c r="CD11" s="705" t="s">
        <v>247</v>
      </c>
      <c r="CE11" s="702"/>
      <c r="CF11" s="702"/>
      <c r="CG11" s="702"/>
      <c r="CH11" s="702"/>
      <c r="CI11" s="702"/>
      <c r="CJ11" s="702"/>
      <c r="CK11" s="702"/>
      <c r="CL11" s="702"/>
      <c r="CM11" s="702"/>
      <c r="CN11" s="702"/>
      <c r="CO11" s="702"/>
      <c r="CP11" s="702"/>
      <c r="CQ11" s="703"/>
      <c r="CR11" s="661">
        <v>1435410</v>
      </c>
      <c r="CS11" s="664"/>
      <c r="CT11" s="664"/>
      <c r="CU11" s="664"/>
      <c r="CV11" s="664"/>
      <c r="CW11" s="664"/>
      <c r="CX11" s="664"/>
      <c r="CY11" s="665"/>
      <c r="CZ11" s="723">
        <v>1.2</v>
      </c>
      <c r="DA11" s="723"/>
      <c r="DB11" s="723"/>
      <c r="DC11" s="723"/>
      <c r="DD11" s="669">
        <v>112823</v>
      </c>
      <c r="DE11" s="664"/>
      <c r="DF11" s="664"/>
      <c r="DG11" s="664"/>
      <c r="DH11" s="664"/>
      <c r="DI11" s="664"/>
      <c r="DJ11" s="664"/>
      <c r="DK11" s="664"/>
      <c r="DL11" s="664"/>
      <c r="DM11" s="664"/>
      <c r="DN11" s="664"/>
      <c r="DO11" s="664"/>
      <c r="DP11" s="665"/>
      <c r="DQ11" s="669">
        <v>1018426</v>
      </c>
      <c r="DR11" s="664"/>
      <c r="DS11" s="664"/>
      <c r="DT11" s="664"/>
      <c r="DU11" s="664"/>
      <c r="DV11" s="664"/>
      <c r="DW11" s="664"/>
      <c r="DX11" s="664"/>
      <c r="DY11" s="664"/>
      <c r="DZ11" s="664"/>
      <c r="EA11" s="664"/>
      <c r="EB11" s="664"/>
      <c r="EC11" s="704"/>
    </row>
    <row r="12" spans="2:143" ht="11.25" customHeight="1" x14ac:dyDescent="0.15">
      <c r="B12" s="658" t="s">
        <v>248</v>
      </c>
      <c r="C12" s="659"/>
      <c r="D12" s="659"/>
      <c r="E12" s="659"/>
      <c r="F12" s="659"/>
      <c r="G12" s="659"/>
      <c r="H12" s="659"/>
      <c r="I12" s="659"/>
      <c r="J12" s="659"/>
      <c r="K12" s="659"/>
      <c r="L12" s="659"/>
      <c r="M12" s="659"/>
      <c r="N12" s="659"/>
      <c r="O12" s="659"/>
      <c r="P12" s="659"/>
      <c r="Q12" s="660"/>
      <c r="R12" s="661">
        <v>5534969</v>
      </c>
      <c r="S12" s="664"/>
      <c r="T12" s="664"/>
      <c r="U12" s="664"/>
      <c r="V12" s="664"/>
      <c r="W12" s="664"/>
      <c r="X12" s="664"/>
      <c r="Y12" s="665"/>
      <c r="Z12" s="723">
        <v>4.5999999999999996</v>
      </c>
      <c r="AA12" s="723"/>
      <c r="AB12" s="723"/>
      <c r="AC12" s="723"/>
      <c r="AD12" s="724">
        <v>5534969</v>
      </c>
      <c r="AE12" s="724"/>
      <c r="AF12" s="724"/>
      <c r="AG12" s="724"/>
      <c r="AH12" s="724"/>
      <c r="AI12" s="724"/>
      <c r="AJ12" s="724"/>
      <c r="AK12" s="724"/>
      <c r="AL12" s="666">
        <v>8.6</v>
      </c>
      <c r="AM12" s="667"/>
      <c r="AN12" s="667"/>
      <c r="AO12" s="725"/>
      <c r="AP12" s="658" t="s">
        <v>249</v>
      </c>
      <c r="AQ12" s="659"/>
      <c r="AR12" s="659"/>
      <c r="AS12" s="659"/>
      <c r="AT12" s="659"/>
      <c r="AU12" s="659"/>
      <c r="AV12" s="659"/>
      <c r="AW12" s="659"/>
      <c r="AX12" s="659"/>
      <c r="AY12" s="659"/>
      <c r="AZ12" s="659"/>
      <c r="BA12" s="659"/>
      <c r="BB12" s="659"/>
      <c r="BC12" s="659"/>
      <c r="BD12" s="659"/>
      <c r="BE12" s="659"/>
      <c r="BF12" s="660"/>
      <c r="BG12" s="661">
        <v>15767800</v>
      </c>
      <c r="BH12" s="664"/>
      <c r="BI12" s="664"/>
      <c r="BJ12" s="664"/>
      <c r="BK12" s="664"/>
      <c r="BL12" s="664"/>
      <c r="BM12" s="664"/>
      <c r="BN12" s="665"/>
      <c r="BO12" s="723">
        <v>46</v>
      </c>
      <c r="BP12" s="723"/>
      <c r="BQ12" s="723"/>
      <c r="BR12" s="723"/>
      <c r="BS12" s="669">
        <v>1930668</v>
      </c>
      <c r="BT12" s="664"/>
      <c r="BU12" s="664"/>
      <c r="BV12" s="664"/>
      <c r="BW12" s="664"/>
      <c r="BX12" s="664"/>
      <c r="BY12" s="664"/>
      <c r="BZ12" s="664"/>
      <c r="CA12" s="664"/>
      <c r="CB12" s="704"/>
      <c r="CD12" s="705" t="s">
        <v>250</v>
      </c>
      <c r="CE12" s="702"/>
      <c r="CF12" s="702"/>
      <c r="CG12" s="702"/>
      <c r="CH12" s="702"/>
      <c r="CI12" s="702"/>
      <c r="CJ12" s="702"/>
      <c r="CK12" s="702"/>
      <c r="CL12" s="702"/>
      <c r="CM12" s="702"/>
      <c r="CN12" s="702"/>
      <c r="CO12" s="702"/>
      <c r="CP12" s="702"/>
      <c r="CQ12" s="703"/>
      <c r="CR12" s="661">
        <v>1986848</v>
      </c>
      <c r="CS12" s="664"/>
      <c r="CT12" s="664"/>
      <c r="CU12" s="664"/>
      <c r="CV12" s="664"/>
      <c r="CW12" s="664"/>
      <c r="CX12" s="664"/>
      <c r="CY12" s="665"/>
      <c r="CZ12" s="723">
        <v>1.7</v>
      </c>
      <c r="DA12" s="723"/>
      <c r="DB12" s="723"/>
      <c r="DC12" s="723"/>
      <c r="DD12" s="669">
        <v>13190</v>
      </c>
      <c r="DE12" s="664"/>
      <c r="DF12" s="664"/>
      <c r="DG12" s="664"/>
      <c r="DH12" s="664"/>
      <c r="DI12" s="664"/>
      <c r="DJ12" s="664"/>
      <c r="DK12" s="664"/>
      <c r="DL12" s="664"/>
      <c r="DM12" s="664"/>
      <c r="DN12" s="664"/>
      <c r="DO12" s="664"/>
      <c r="DP12" s="665"/>
      <c r="DQ12" s="669">
        <v>1427647</v>
      </c>
      <c r="DR12" s="664"/>
      <c r="DS12" s="664"/>
      <c r="DT12" s="664"/>
      <c r="DU12" s="664"/>
      <c r="DV12" s="664"/>
      <c r="DW12" s="664"/>
      <c r="DX12" s="664"/>
      <c r="DY12" s="664"/>
      <c r="DZ12" s="664"/>
      <c r="EA12" s="664"/>
      <c r="EB12" s="664"/>
      <c r="EC12" s="704"/>
    </row>
    <row r="13" spans="2:143" ht="11.25" customHeight="1" x14ac:dyDescent="0.15">
      <c r="B13" s="658" t="s">
        <v>251</v>
      </c>
      <c r="C13" s="659"/>
      <c r="D13" s="659"/>
      <c r="E13" s="659"/>
      <c r="F13" s="659"/>
      <c r="G13" s="659"/>
      <c r="H13" s="659"/>
      <c r="I13" s="659"/>
      <c r="J13" s="659"/>
      <c r="K13" s="659"/>
      <c r="L13" s="659"/>
      <c r="M13" s="659"/>
      <c r="N13" s="659"/>
      <c r="O13" s="659"/>
      <c r="P13" s="659"/>
      <c r="Q13" s="660"/>
      <c r="R13" s="661">
        <v>20293</v>
      </c>
      <c r="S13" s="664"/>
      <c r="T13" s="664"/>
      <c r="U13" s="664"/>
      <c r="V13" s="664"/>
      <c r="W13" s="664"/>
      <c r="X13" s="664"/>
      <c r="Y13" s="665"/>
      <c r="Z13" s="723">
        <v>0</v>
      </c>
      <c r="AA13" s="723"/>
      <c r="AB13" s="723"/>
      <c r="AC13" s="723"/>
      <c r="AD13" s="724">
        <v>20293</v>
      </c>
      <c r="AE13" s="724"/>
      <c r="AF13" s="724"/>
      <c r="AG13" s="724"/>
      <c r="AH13" s="724"/>
      <c r="AI13" s="724"/>
      <c r="AJ13" s="724"/>
      <c r="AK13" s="724"/>
      <c r="AL13" s="666">
        <v>0</v>
      </c>
      <c r="AM13" s="667"/>
      <c r="AN13" s="667"/>
      <c r="AO13" s="725"/>
      <c r="AP13" s="658" t="s">
        <v>252</v>
      </c>
      <c r="AQ13" s="659"/>
      <c r="AR13" s="659"/>
      <c r="AS13" s="659"/>
      <c r="AT13" s="659"/>
      <c r="AU13" s="659"/>
      <c r="AV13" s="659"/>
      <c r="AW13" s="659"/>
      <c r="AX13" s="659"/>
      <c r="AY13" s="659"/>
      <c r="AZ13" s="659"/>
      <c r="BA13" s="659"/>
      <c r="BB13" s="659"/>
      <c r="BC13" s="659"/>
      <c r="BD13" s="659"/>
      <c r="BE13" s="659"/>
      <c r="BF13" s="660"/>
      <c r="BG13" s="661">
        <v>15614175</v>
      </c>
      <c r="BH13" s="664"/>
      <c r="BI13" s="664"/>
      <c r="BJ13" s="664"/>
      <c r="BK13" s="664"/>
      <c r="BL13" s="664"/>
      <c r="BM13" s="664"/>
      <c r="BN13" s="665"/>
      <c r="BO13" s="723">
        <v>45.6</v>
      </c>
      <c r="BP13" s="723"/>
      <c r="BQ13" s="723"/>
      <c r="BR13" s="723"/>
      <c r="BS13" s="669">
        <v>1930668</v>
      </c>
      <c r="BT13" s="664"/>
      <c r="BU13" s="664"/>
      <c r="BV13" s="664"/>
      <c r="BW13" s="664"/>
      <c r="BX13" s="664"/>
      <c r="BY13" s="664"/>
      <c r="BZ13" s="664"/>
      <c r="CA13" s="664"/>
      <c r="CB13" s="704"/>
      <c r="CD13" s="705" t="s">
        <v>253</v>
      </c>
      <c r="CE13" s="702"/>
      <c r="CF13" s="702"/>
      <c r="CG13" s="702"/>
      <c r="CH13" s="702"/>
      <c r="CI13" s="702"/>
      <c r="CJ13" s="702"/>
      <c r="CK13" s="702"/>
      <c r="CL13" s="702"/>
      <c r="CM13" s="702"/>
      <c r="CN13" s="702"/>
      <c r="CO13" s="702"/>
      <c r="CP13" s="702"/>
      <c r="CQ13" s="703"/>
      <c r="CR13" s="661">
        <v>11678248</v>
      </c>
      <c r="CS13" s="664"/>
      <c r="CT13" s="664"/>
      <c r="CU13" s="664"/>
      <c r="CV13" s="664"/>
      <c r="CW13" s="664"/>
      <c r="CX13" s="664"/>
      <c r="CY13" s="665"/>
      <c r="CZ13" s="723">
        <v>9.9</v>
      </c>
      <c r="DA13" s="723"/>
      <c r="DB13" s="723"/>
      <c r="DC13" s="723"/>
      <c r="DD13" s="669">
        <v>3301004</v>
      </c>
      <c r="DE13" s="664"/>
      <c r="DF13" s="664"/>
      <c r="DG13" s="664"/>
      <c r="DH13" s="664"/>
      <c r="DI13" s="664"/>
      <c r="DJ13" s="664"/>
      <c r="DK13" s="664"/>
      <c r="DL13" s="664"/>
      <c r="DM13" s="664"/>
      <c r="DN13" s="664"/>
      <c r="DO13" s="664"/>
      <c r="DP13" s="665"/>
      <c r="DQ13" s="669">
        <v>8107962</v>
      </c>
      <c r="DR13" s="664"/>
      <c r="DS13" s="664"/>
      <c r="DT13" s="664"/>
      <c r="DU13" s="664"/>
      <c r="DV13" s="664"/>
      <c r="DW13" s="664"/>
      <c r="DX13" s="664"/>
      <c r="DY13" s="664"/>
      <c r="DZ13" s="664"/>
      <c r="EA13" s="664"/>
      <c r="EB13" s="664"/>
      <c r="EC13" s="704"/>
    </row>
    <row r="14" spans="2:143" ht="11.25" customHeight="1" x14ac:dyDescent="0.15">
      <c r="B14" s="658" t="s">
        <v>254</v>
      </c>
      <c r="C14" s="659"/>
      <c r="D14" s="659"/>
      <c r="E14" s="659"/>
      <c r="F14" s="659"/>
      <c r="G14" s="659"/>
      <c r="H14" s="659"/>
      <c r="I14" s="659"/>
      <c r="J14" s="659"/>
      <c r="K14" s="659"/>
      <c r="L14" s="659"/>
      <c r="M14" s="659"/>
      <c r="N14" s="659"/>
      <c r="O14" s="659"/>
      <c r="P14" s="659"/>
      <c r="Q14" s="660"/>
      <c r="R14" s="661" t="s">
        <v>127</v>
      </c>
      <c r="S14" s="664"/>
      <c r="T14" s="664"/>
      <c r="U14" s="664"/>
      <c r="V14" s="664"/>
      <c r="W14" s="664"/>
      <c r="X14" s="664"/>
      <c r="Y14" s="665"/>
      <c r="Z14" s="723" t="s">
        <v>232</v>
      </c>
      <c r="AA14" s="723"/>
      <c r="AB14" s="723"/>
      <c r="AC14" s="723"/>
      <c r="AD14" s="724" t="s">
        <v>136</v>
      </c>
      <c r="AE14" s="724"/>
      <c r="AF14" s="724"/>
      <c r="AG14" s="724"/>
      <c r="AH14" s="724"/>
      <c r="AI14" s="724"/>
      <c r="AJ14" s="724"/>
      <c r="AK14" s="724"/>
      <c r="AL14" s="666" t="s">
        <v>232</v>
      </c>
      <c r="AM14" s="667"/>
      <c r="AN14" s="667"/>
      <c r="AO14" s="725"/>
      <c r="AP14" s="658" t="s">
        <v>255</v>
      </c>
      <c r="AQ14" s="659"/>
      <c r="AR14" s="659"/>
      <c r="AS14" s="659"/>
      <c r="AT14" s="659"/>
      <c r="AU14" s="659"/>
      <c r="AV14" s="659"/>
      <c r="AW14" s="659"/>
      <c r="AX14" s="659"/>
      <c r="AY14" s="659"/>
      <c r="AZ14" s="659"/>
      <c r="BA14" s="659"/>
      <c r="BB14" s="659"/>
      <c r="BC14" s="659"/>
      <c r="BD14" s="659"/>
      <c r="BE14" s="659"/>
      <c r="BF14" s="660"/>
      <c r="BG14" s="661">
        <v>686723</v>
      </c>
      <c r="BH14" s="664"/>
      <c r="BI14" s="664"/>
      <c r="BJ14" s="664"/>
      <c r="BK14" s="664"/>
      <c r="BL14" s="664"/>
      <c r="BM14" s="664"/>
      <c r="BN14" s="665"/>
      <c r="BO14" s="723">
        <v>2</v>
      </c>
      <c r="BP14" s="723"/>
      <c r="BQ14" s="723"/>
      <c r="BR14" s="723"/>
      <c r="BS14" s="669" t="s">
        <v>127</v>
      </c>
      <c r="BT14" s="664"/>
      <c r="BU14" s="664"/>
      <c r="BV14" s="664"/>
      <c r="BW14" s="664"/>
      <c r="BX14" s="664"/>
      <c r="BY14" s="664"/>
      <c r="BZ14" s="664"/>
      <c r="CA14" s="664"/>
      <c r="CB14" s="704"/>
      <c r="CD14" s="705" t="s">
        <v>256</v>
      </c>
      <c r="CE14" s="702"/>
      <c r="CF14" s="702"/>
      <c r="CG14" s="702"/>
      <c r="CH14" s="702"/>
      <c r="CI14" s="702"/>
      <c r="CJ14" s="702"/>
      <c r="CK14" s="702"/>
      <c r="CL14" s="702"/>
      <c r="CM14" s="702"/>
      <c r="CN14" s="702"/>
      <c r="CO14" s="702"/>
      <c r="CP14" s="702"/>
      <c r="CQ14" s="703"/>
      <c r="CR14" s="661">
        <v>3958582</v>
      </c>
      <c r="CS14" s="664"/>
      <c r="CT14" s="664"/>
      <c r="CU14" s="664"/>
      <c r="CV14" s="664"/>
      <c r="CW14" s="664"/>
      <c r="CX14" s="664"/>
      <c r="CY14" s="665"/>
      <c r="CZ14" s="723">
        <v>3.4</v>
      </c>
      <c r="DA14" s="723"/>
      <c r="DB14" s="723"/>
      <c r="DC14" s="723"/>
      <c r="DD14" s="669">
        <v>15462</v>
      </c>
      <c r="DE14" s="664"/>
      <c r="DF14" s="664"/>
      <c r="DG14" s="664"/>
      <c r="DH14" s="664"/>
      <c r="DI14" s="664"/>
      <c r="DJ14" s="664"/>
      <c r="DK14" s="664"/>
      <c r="DL14" s="664"/>
      <c r="DM14" s="664"/>
      <c r="DN14" s="664"/>
      <c r="DO14" s="664"/>
      <c r="DP14" s="665"/>
      <c r="DQ14" s="669">
        <v>3901143</v>
      </c>
      <c r="DR14" s="664"/>
      <c r="DS14" s="664"/>
      <c r="DT14" s="664"/>
      <c r="DU14" s="664"/>
      <c r="DV14" s="664"/>
      <c r="DW14" s="664"/>
      <c r="DX14" s="664"/>
      <c r="DY14" s="664"/>
      <c r="DZ14" s="664"/>
      <c r="EA14" s="664"/>
      <c r="EB14" s="664"/>
      <c r="EC14" s="704"/>
    </row>
    <row r="15" spans="2:143" ht="11.25" customHeight="1" x14ac:dyDescent="0.15">
      <c r="B15" s="658" t="s">
        <v>257</v>
      </c>
      <c r="C15" s="659"/>
      <c r="D15" s="659"/>
      <c r="E15" s="659"/>
      <c r="F15" s="659"/>
      <c r="G15" s="659"/>
      <c r="H15" s="659"/>
      <c r="I15" s="659"/>
      <c r="J15" s="659"/>
      <c r="K15" s="659"/>
      <c r="L15" s="659"/>
      <c r="M15" s="659"/>
      <c r="N15" s="659"/>
      <c r="O15" s="659"/>
      <c r="P15" s="659"/>
      <c r="Q15" s="660"/>
      <c r="R15" s="661">
        <v>198084</v>
      </c>
      <c r="S15" s="664"/>
      <c r="T15" s="664"/>
      <c r="U15" s="664"/>
      <c r="V15" s="664"/>
      <c r="W15" s="664"/>
      <c r="X15" s="664"/>
      <c r="Y15" s="665"/>
      <c r="Z15" s="723">
        <v>0.2</v>
      </c>
      <c r="AA15" s="723"/>
      <c r="AB15" s="723"/>
      <c r="AC15" s="723"/>
      <c r="AD15" s="724">
        <v>198084</v>
      </c>
      <c r="AE15" s="724"/>
      <c r="AF15" s="724"/>
      <c r="AG15" s="724"/>
      <c r="AH15" s="724"/>
      <c r="AI15" s="724"/>
      <c r="AJ15" s="724"/>
      <c r="AK15" s="724"/>
      <c r="AL15" s="666">
        <v>0.3</v>
      </c>
      <c r="AM15" s="667"/>
      <c r="AN15" s="667"/>
      <c r="AO15" s="725"/>
      <c r="AP15" s="658" t="s">
        <v>258</v>
      </c>
      <c r="AQ15" s="659"/>
      <c r="AR15" s="659"/>
      <c r="AS15" s="659"/>
      <c r="AT15" s="659"/>
      <c r="AU15" s="659"/>
      <c r="AV15" s="659"/>
      <c r="AW15" s="659"/>
      <c r="AX15" s="659"/>
      <c r="AY15" s="659"/>
      <c r="AZ15" s="659"/>
      <c r="BA15" s="659"/>
      <c r="BB15" s="659"/>
      <c r="BC15" s="659"/>
      <c r="BD15" s="659"/>
      <c r="BE15" s="659"/>
      <c r="BF15" s="660"/>
      <c r="BG15" s="661">
        <v>2082411</v>
      </c>
      <c r="BH15" s="664"/>
      <c r="BI15" s="664"/>
      <c r="BJ15" s="664"/>
      <c r="BK15" s="664"/>
      <c r="BL15" s="664"/>
      <c r="BM15" s="664"/>
      <c r="BN15" s="665"/>
      <c r="BO15" s="723">
        <v>6.1</v>
      </c>
      <c r="BP15" s="723"/>
      <c r="BQ15" s="723"/>
      <c r="BR15" s="723"/>
      <c r="BS15" s="669" t="s">
        <v>127</v>
      </c>
      <c r="BT15" s="664"/>
      <c r="BU15" s="664"/>
      <c r="BV15" s="664"/>
      <c r="BW15" s="664"/>
      <c r="BX15" s="664"/>
      <c r="BY15" s="664"/>
      <c r="BZ15" s="664"/>
      <c r="CA15" s="664"/>
      <c r="CB15" s="704"/>
      <c r="CD15" s="705" t="s">
        <v>259</v>
      </c>
      <c r="CE15" s="702"/>
      <c r="CF15" s="702"/>
      <c r="CG15" s="702"/>
      <c r="CH15" s="702"/>
      <c r="CI15" s="702"/>
      <c r="CJ15" s="702"/>
      <c r="CK15" s="702"/>
      <c r="CL15" s="702"/>
      <c r="CM15" s="702"/>
      <c r="CN15" s="702"/>
      <c r="CO15" s="702"/>
      <c r="CP15" s="702"/>
      <c r="CQ15" s="703"/>
      <c r="CR15" s="661">
        <v>11709659</v>
      </c>
      <c r="CS15" s="664"/>
      <c r="CT15" s="664"/>
      <c r="CU15" s="664"/>
      <c r="CV15" s="664"/>
      <c r="CW15" s="664"/>
      <c r="CX15" s="664"/>
      <c r="CY15" s="665"/>
      <c r="CZ15" s="723">
        <v>9.9</v>
      </c>
      <c r="DA15" s="723"/>
      <c r="DB15" s="723"/>
      <c r="DC15" s="723"/>
      <c r="DD15" s="669">
        <v>2055384</v>
      </c>
      <c r="DE15" s="664"/>
      <c r="DF15" s="664"/>
      <c r="DG15" s="664"/>
      <c r="DH15" s="664"/>
      <c r="DI15" s="664"/>
      <c r="DJ15" s="664"/>
      <c r="DK15" s="664"/>
      <c r="DL15" s="664"/>
      <c r="DM15" s="664"/>
      <c r="DN15" s="664"/>
      <c r="DO15" s="664"/>
      <c r="DP15" s="665"/>
      <c r="DQ15" s="669">
        <v>7584499</v>
      </c>
      <c r="DR15" s="664"/>
      <c r="DS15" s="664"/>
      <c r="DT15" s="664"/>
      <c r="DU15" s="664"/>
      <c r="DV15" s="664"/>
      <c r="DW15" s="664"/>
      <c r="DX15" s="664"/>
      <c r="DY15" s="664"/>
      <c r="DZ15" s="664"/>
      <c r="EA15" s="664"/>
      <c r="EB15" s="664"/>
      <c r="EC15" s="704"/>
    </row>
    <row r="16" spans="2:143" ht="11.25" customHeight="1" x14ac:dyDescent="0.15">
      <c r="B16" s="658" t="s">
        <v>260</v>
      </c>
      <c r="C16" s="659"/>
      <c r="D16" s="659"/>
      <c r="E16" s="659"/>
      <c r="F16" s="659"/>
      <c r="G16" s="659"/>
      <c r="H16" s="659"/>
      <c r="I16" s="659"/>
      <c r="J16" s="659"/>
      <c r="K16" s="659"/>
      <c r="L16" s="659"/>
      <c r="M16" s="659"/>
      <c r="N16" s="659"/>
      <c r="O16" s="659"/>
      <c r="P16" s="659"/>
      <c r="Q16" s="660"/>
      <c r="R16" s="661" t="s">
        <v>127</v>
      </c>
      <c r="S16" s="664"/>
      <c r="T16" s="664"/>
      <c r="U16" s="664"/>
      <c r="V16" s="664"/>
      <c r="W16" s="664"/>
      <c r="X16" s="664"/>
      <c r="Y16" s="665"/>
      <c r="Z16" s="723" t="s">
        <v>127</v>
      </c>
      <c r="AA16" s="723"/>
      <c r="AB16" s="723"/>
      <c r="AC16" s="723"/>
      <c r="AD16" s="724" t="s">
        <v>232</v>
      </c>
      <c r="AE16" s="724"/>
      <c r="AF16" s="724"/>
      <c r="AG16" s="724"/>
      <c r="AH16" s="724"/>
      <c r="AI16" s="724"/>
      <c r="AJ16" s="724"/>
      <c r="AK16" s="724"/>
      <c r="AL16" s="666" t="s">
        <v>127</v>
      </c>
      <c r="AM16" s="667"/>
      <c r="AN16" s="667"/>
      <c r="AO16" s="725"/>
      <c r="AP16" s="658" t="s">
        <v>261</v>
      </c>
      <c r="AQ16" s="659"/>
      <c r="AR16" s="659"/>
      <c r="AS16" s="659"/>
      <c r="AT16" s="659"/>
      <c r="AU16" s="659"/>
      <c r="AV16" s="659"/>
      <c r="AW16" s="659"/>
      <c r="AX16" s="659"/>
      <c r="AY16" s="659"/>
      <c r="AZ16" s="659"/>
      <c r="BA16" s="659"/>
      <c r="BB16" s="659"/>
      <c r="BC16" s="659"/>
      <c r="BD16" s="659"/>
      <c r="BE16" s="659"/>
      <c r="BF16" s="660"/>
      <c r="BG16" s="661">
        <v>404</v>
      </c>
      <c r="BH16" s="664"/>
      <c r="BI16" s="664"/>
      <c r="BJ16" s="664"/>
      <c r="BK16" s="664"/>
      <c r="BL16" s="664"/>
      <c r="BM16" s="664"/>
      <c r="BN16" s="665"/>
      <c r="BO16" s="723">
        <v>0</v>
      </c>
      <c r="BP16" s="723"/>
      <c r="BQ16" s="723"/>
      <c r="BR16" s="723"/>
      <c r="BS16" s="669" t="s">
        <v>127</v>
      </c>
      <c r="BT16" s="664"/>
      <c r="BU16" s="664"/>
      <c r="BV16" s="664"/>
      <c r="BW16" s="664"/>
      <c r="BX16" s="664"/>
      <c r="BY16" s="664"/>
      <c r="BZ16" s="664"/>
      <c r="CA16" s="664"/>
      <c r="CB16" s="704"/>
      <c r="CD16" s="705" t="s">
        <v>262</v>
      </c>
      <c r="CE16" s="702"/>
      <c r="CF16" s="702"/>
      <c r="CG16" s="702"/>
      <c r="CH16" s="702"/>
      <c r="CI16" s="702"/>
      <c r="CJ16" s="702"/>
      <c r="CK16" s="702"/>
      <c r="CL16" s="702"/>
      <c r="CM16" s="702"/>
      <c r="CN16" s="702"/>
      <c r="CO16" s="702"/>
      <c r="CP16" s="702"/>
      <c r="CQ16" s="703"/>
      <c r="CR16" s="661">
        <v>3599</v>
      </c>
      <c r="CS16" s="664"/>
      <c r="CT16" s="664"/>
      <c r="CU16" s="664"/>
      <c r="CV16" s="664"/>
      <c r="CW16" s="664"/>
      <c r="CX16" s="664"/>
      <c r="CY16" s="665"/>
      <c r="CZ16" s="723">
        <v>0</v>
      </c>
      <c r="DA16" s="723"/>
      <c r="DB16" s="723"/>
      <c r="DC16" s="723"/>
      <c r="DD16" s="669" t="s">
        <v>232</v>
      </c>
      <c r="DE16" s="664"/>
      <c r="DF16" s="664"/>
      <c r="DG16" s="664"/>
      <c r="DH16" s="664"/>
      <c r="DI16" s="664"/>
      <c r="DJ16" s="664"/>
      <c r="DK16" s="664"/>
      <c r="DL16" s="664"/>
      <c r="DM16" s="664"/>
      <c r="DN16" s="664"/>
      <c r="DO16" s="664"/>
      <c r="DP16" s="665"/>
      <c r="DQ16" s="669">
        <v>1549</v>
      </c>
      <c r="DR16" s="664"/>
      <c r="DS16" s="664"/>
      <c r="DT16" s="664"/>
      <c r="DU16" s="664"/>
      <c r="DV16" s="664"/>
      <c r="DW16" s="664"/>
      <c r="DX16" s="664"/>
      <c r="DY16" s="664"/>
      <c r="DZ16" s="664"/>
      <c r="EA16" s="664"/>
      <c r="EB16" s="664"/>
      <c r="EC16" s="704"/>
    </row>
    <row r="17" spans="2:133" ht="11.25" customHeight="1" x14ac:dyDescent="0.15">
      <c r="B17" s="658" t="s">
        <v>263</v>
      </c>
      <c r="C17" s="659"/>
      <c r="D17" s="659"/>
      <c r="E17" s="659"/>
      <c r="F17" s="659"/>
      <c r="G17" s="659"/>
      <c r="H17" s="659"/>
      <c r="I17" s="659"/>
      <c r="J17" s="659"/>
      <c r="K17" s="659"/>
      <c r="L17" s="659"/>
      <c r="M17" s="659"/>
      <c r="N17" s="659"/>
      <c r="O17" s="659"/>
      <c r="P17" s="659"/>
      <c r="Q17" s="660"/>
      <c r="R17" s="661">
        <v>189972</v>
      </c>
      <c r="S17" s="664"/>
      <c r="T17" s="664"/>
      <c r="U17" s="664"/>
      <c r="V17" s="664"/>
      <c r="W17" s="664"/>
      <c r="X17" s="664"/>
      <c r="Y17" s="665"/>
      <c r="Z17" s="723">
        <v>0.2</v>
      </c>
      <c r="AA17" s="723"/>
      <c r="AB17" s="723"/>
      <c r="AC17" s="723"/>
      <c r="AD17" s="724">
        <v>189972</v>
      </c>
      <c r="AE17" s="724"/>
      <c r="AF17" s="724"/>
      <c r="AG17" s="724"/>
      <c r="AH17" s="724"/>
      <c r="AI17" s="724"/>
      <c r="AJ17" s="724"/>
      <c r="AK17" s="724"/>
      <c r="AL17" s="666">
        <v>0.3</v>
      </c>
      <c r="AM17" s="667"/>
      <c r="AN17" s="667"/>
      <c r="AO17" s="725"/>
      <c r="AP17" s="658" t="s">
        <v>264</v>
      </c>
      <c r="AQ17" s="659"/>
      <c r="AR17" s="659"/>
      <c r="AS17" s="659"/>
      <c r="AT17" s="659"/>
      <c r="AU17" s="659"/>
      <c r="AV17" s="659"/>
      <c r="AW17" s="659"/>
      <c r="AX17" s="659"/>
      <c r="AY17" s="659"/>
      <c r="AZ17" s="659"/>
      <c r="BA17" s="659"/>
      <c r="BB17" s="659"/>
      <c r="BC17" s="659"/>
      <c r="BD17" s="659"/>
      <c r="BE17" s="659"/>
      <c r="BF17" s="660"/>
      <c r="BG17" s="661" t="s">
        <v>127</v>
      </c>
      <c r="BH17" s="664"/>
      <c r="BI17" s="664"/>
      <c r="BJ17" s="664"/>
      <c r="BK17" s="664"/>
      <c r="BL17" s="664"/>
      <c r="BM17" s="664"/>
      <c r="BN17" s="665"/>
      <c r="BO17" s="723" t="s">
        <v>127</v>
      </c>
      <c r="BP17" s="723"/>
      <c r="BQ17" s="723"/>
      <c r="BR17" s="723"/>
      <c r="BS17" s="669" t="s">
        <v>127</v>
      </c>
      <c r="BT17" s="664"/>
      <c r="BU17" s="664"/>
      <c r="BV17" s="664"/>
      <c r="BW17" s="664"/>
      <c r="BX17" s="664"/>
      <c r="BY17" s="664"/>
      <c r="BZ17" s="664"/>
      <c r="CA17" s="664"/>
      <c r="CB17" s="704"/>
      <c r="CD17" s="705" t="s">
        <v>265</v>
      </c>
      <c r="CE17" s="702"/>
      <c r="CF17" s="702"/>
      <c r="CG17" s="702"/>
      <c r="CH17" s="702"/>
      <c r="CI17" s="702"/>
      <c r="CJ17" s="702"/>
      <c r="CK17" s="702"/>
      <c r="CL17" s="702"/>
      <c r="CM17" s="702"/>
      <c r="CN17" s="702"/>
      <c r="CO17" s="702"/>
      <c r="CP17" s="702"/>
      <c r="CQ17" s="703"/>
      <c r="CR17" s="661">
        <v>15824542</v>
      </c>
      <c r="CS17" s="664"/>
      <c r="CT17" s="664"/>
      <c r="CU17" s="664"/>
      <c r="CV17" s="664"/>
      <c r="CW17" s="664"/>
      <c r="CX17" s="664"/>
      <c r="CY17" s="665"/>
      <c r="CZ17" s="723">
        <v>13.4</v>
      </c>
      <c r="DA17" s="723"/>
      <c r="DB17" s="723"/>
      <c r="DC17" s="723"/>
      <c r="DD17" s="669" t="s">
        <v>127</v>
      </c>
      <c r="DE17" s="664"/>
      <c r="DF17" s="664"/>
      <c r="DG17" s="664"/>
      <c r="DH17" s="664"/>
      <c r="DI17" s="664"/>
      <c r="DJ17" s="664"/>
      <c r="DK17" s="664"/>
      <c r="DL17" s="664"/>
      <c r="DM17" s="664"/>
      <c r="DN17" s="664"/>
      <c r="DO17" s="664"/>
      <c r="DP17" s="665"/>
      <c r="DQ17" s="669">
        <v>15358257</v>
      </c>
      <c r="DR17" s="664"/>
      <c r="DS17" s="664"/>
      <c r="DT17" s="664"/>
      <c r="DU17" s="664"/>
      <c r="DV17" s="664"/>
      <c r="DW17" s="664"/>
      <c r="DX17" s="664"/>
      <c r="DY17" s="664"/>
      <c r="DZ17" s="664"/>
      <c r="EA17" s="664"/>
      <c r="EB17" s="664"/>
      <c r="EC17" s="704"/>
    </row>
    <row r="18" spans="2:133" ht="11.25" customHeight="1" x14ac:dyDescent="0.15">
      <c r="B18" s="658" t="s">
        <v>266</v>
      </c>
      <c r="C18" s="659"/>
      <c r="D18" s="659"/>
      <c r="E18" s="659"/>
      <c r="F18" s="659"/>
      <c r="G18" s="659"/>
      <c r="H18" s="659"/>
      <c r="I18" s="659"/>
      <c r="J18" s="659"/>
      <c r="K18" s="659"/>
      <c r="L18" s="659"/>
      <c r="M18" s="659"/>
      <c r="N18" s="659"/>
      <c r="O18" s="659"/>
      <c r="P18" s="659"/>
      <c r="Q18" s="660"/>
      <c r="R18" s="661">
        <v>25620898</v>
      </c>
      <c r="S18" s="664"/>
      <c r="T18" s="664"/>
      <c r="U18" s="664"/>
      <c r="V18" s="664"/>
      <c r="W18" s="664"/>
      <c r="X18" s="664"/>
      <c r="Y18" s="665"/>
      <c r="Z18" s="723">
        <v>21.5</v>
      </c>
      <c r="AA18" s="723"/>
      <c r="AB18" s="723"/>
      <c r="AC18" s="723"/>
      <c r="AD18" s="724">
        <v>22946712</v>
      </c>
      <c r="AE18" s="724"/>
      <c r="AF18" s="724"/>
      <c r="AG18" s="724"/>
      <c r="AH18" s="724"/>
      <c r="AI18" s="724"/>
      <c r="AJ18" s="724"/>
      <c r="AK18" s="724"/>
      <c r="AL18" s="666">
        <v>35.6</v>
      </c>
      <c r="AM18" s="667"/>
      <c r="AN18" s="667"/>
      <c r="AO18" s="725"/>
      <c r="AP18" s="658" t="s">
        <v>267</v>
      </c>
      <c r="AQ18" s="659"/>
      <c r="AR18" s="659"/>
      <c r="AS18" s="659"/>
      <c r="AT18" s="659"/>
      <c r="AU18" s="659"/>
      <c r="AV18" s="659"/>
      <c r="AW18" s="659"/>
      <c r="AX18" s="659"/>
      <c r="AY18" s="659"/>
      <c r="AZ18" s="659"/>
      <c r="BA18" s="659"/>
      <c r="BB18" s="659"/>
      <c r="BC18" s="659"/>
      <c r="BD18" s="659"/>
      <c r="BE18" s="659"/>
      <c r="BF18" s="660"/>
      <c r="BG18" s="661" t="s">
        <v>127</v>
      </c>
      <c r="BH18" s="664"/>
      <c r="BI18" s="664"/>
      <c r="BJ18" s="664"/>
      <c r="BK18" s="664"/>
      <c r="BL18" s="664"/>
      <c r="BM18" s="664"/>
      <c r="BN18" s="665"/>
      <c r="BO18" s="723" t="s">
        <v>127</v>
      </c>
      <c r="BP18" s="723"/>
      <c r="BQ18" s="723"/>
      <c r="BR18" s="723"/>
      <c r="BS18" s="669" t="s">
        <v>127</v>
      </c>
      <c r="BT18" s="664"/>
      <c r="BU18" s="664"/>
      <c r="BV18" s="664"/>
      <c r="BW18" s="664"/>
      <c r="BX18" s="664"/>
      <c r="BY18" s="664"/>
      <c r="BZ18" s="664"/>
      <c r="CA18" s="664"/>
      <c r="CB18" s="704"/>
      <c r="CD18" s="705" t="s">
        <v>268</v>
      </c>
      <c r="CE18" s="702"/>
      <c r="CF18" s="702"/>
      <c r="CG18" s="702"/>
      <c r="CH18" s="702"/>
      <c r="CI18" s="702"/>
      <c r="CJ18" s="702"/>
      <c r="CK18" s="702"/>
      <c r="CL18" s="702"/>
      <c r="CM18" s="702"/>
      <c r="CN18" s="702"/>
      <c r="CO18" s="702"/>
      <c r="CP18" s="702"/>
      <c r="CQ18" s="703"/>
      <c r="CR18" s="661">
        <v>636397</v>
      </c>
      <c r="CS18" s="664"/>
      <c r="CT18" s="664"/>
      <c r="CU18" s="664"/>
      <c r="CV18" s="664"/>
      <c r="CW18" s="664"/>
      <c r="CX18" s="664"/>
      <c r="CY18" s="665"/>
      <c r="CZ18" s="723">
        <v>0.5</v>
      </c>
      <c r="DA18" s="723"/>
      <c r="DB18" s="723"/>
      <c r="DC18" s="723"/>
      <c r="DD18" s="669" t="s">
        <v>232</v>
      </c>
      <c r="DE18" s="664"/>
      <c r="DF18" s="664"/>
      <c r="DG18" s="664"/>
      <c r="DH18" s="664"/>
      <c r="DI18" s="664"/>
      <c r="DJ18" s="664"/>
      <c r="DK18" s="664"/>
      <c r="DL18" s="664"/>
      <c r="DM18" s="664"/>
      <c r="DN18" s="664"/>
      <c r="DO18" s="664"/>
      <c r="DP18" s="665"/>
      <c r="DQ18" s="669">
        <v>590770</v>
      </c>
      <c r="DR18" s="664"/>
      <c r="DS18" s="664"/>
      <c r="DT18" s="664"/>
      <c r="DU18" s="664"/>
      <c r="DV18" s="664"/>
      <c r="DW18" s="664"/>
      <c r="DX18" s="664"/>
      <c r="DY18" s="664"/>
      <c r="DZ18" s="664"/>
      <c r="EA18" s="664"/>
      <c r="EB18" s="664"/>
      <c r="EC18" s="704"/>
    </row>
    <row r="19" spans="2:133" ht="11.25" customHeight="1" x14ac:dyDescent="0.15">
      <c r="B19" s="658" t="s">
        <v>269</v>
      </c>
      <c r="C19" s="659"/>
      <c r="D19" s="659"/>
      <c r="E19" s="659"/>
      <c r="F19" s="659"/>
      <c r="G19" s="659"/>
      <c r="H19" s="659"/>
      <c r="I19" s="659"/>
      <c r="J19" s="659"/>
      <c r="K19" s="659"/>
      <c r="L19" s="659"/>
      <c r="M19" s="659"/>
      <c r="N19" s="659"/>
      <c r="O19" s="659"/>
      <c r="P19" s="659"/>
      <c r="Q19" s="660"/>
      <c r="R19" s="661">
        <v>22946712</v>
      </c>
      <c r="S19" s="664"/>
      <c r="T19" s="664"/>
      <c r="U19" s="664"/>
      <c r="V19" s="664"/>
      <c r="W19" s="664"/>
      <c r="X19" s="664"/>
      <c r="Y19" s="665"/>
      <c r="Z19" s="723">
        <v>19.2</v>
      </c>
      <c r="AA19" s="723"/>
      <c r="AB19" s="723"/>
      <c r="AC19" s="723"/>
      <c r="AD19" s="724">
        <v>22946712</v>
      </c>
      <c r="AE19" s="724"/>
      <c r="AF19" s="724"/>
      <c r="AG19" s="724"/>
      <c r="AH19" s="724"/>
      <c r="AI19" s="724"/>
      <c r="AJ19" s="724"/>
      <c r="AK19" s="724"/>
      <c r="AL19" s="666">
        <v>35.6</v>
      </c>
      <c r="AM19" s="667"/>
      <c r="AN19" s="667"/>
      <c r="AO19" s="725"/>
      <c r="AP19" s="658" t="s">
        <v>270</v>
      </c>
      <c r="AQ19" s="659"/>
      <c r="AR19" s="659"/>
      <c r="AS19" s="659"/>
      <c r="AT19" s="659"/>
      <c r="AU19" s="659"/>
      <c r="AV19" s="659"/>
      <c r="AW19" s="659"/>
      <c r="AX19" s="659"/>
      <c r="AY19" s="659"/>
      <c r="AZ19" s="659"/>
      <c r="BA19" s="659"/>
      <c r="BB19" s="659"/>
      <c r="BC19" s="659"/>
      <c r="BD19" s="659"/>
      <c r="BE19" s="659"/>
      <c r="BF19" s="660"/>
      <c r="BG19" s="661">
        <v>50953</v>
      </c>
      <c r="BH19" s="664"/>
      <c r="BI19" s="664"/>
      <c r="BJ19" s="664"/>
      <c r="BK19" s="664"/>
      <c r="BL19" s="664"/>
      <c r="BM19" s="664"/>
      <c r="BN19" s="665"/>
      <c r="BO19" s="723">
        <v>0.1</v>
      </c>
      <c r="BP19" s="723"/>
      <c r="BQ19" s="723"/>
      <c r="BR19" s="723"/>
      <c r="BS19" s="669" t="s">
        <v>127</v>
      </c>
      <c r="BT19" s="664"/>
      <c r="BU19" s="664"/>
      <c r="BV19" s="664"/>
      <c r="BW19" s="664"/>
      <c r="BX19" s="664"/>
      <c r="BY19" s="664"/>
      <c r="BZ19" s="664"/>
      <c r="CA19" s="664"/>
      <c r="CB19" s="704"/>
      <c r="CD19" s="705" t="s">
        <v>271</v>
      </c>
      <c r="CE19" s="702"/>
      <c r="CF19" s="702"/>
      <c r="CG19" s="702"/>
      <c r="CH19" s="702"/>
      <c r="CI19" s="702"/>
      <c r="CJ19" s="702"/>
      <c r="CK19" s="702"/>
      <c r="CL19" s="702"/>
      <c r="CM19" s="702"/>
      <c r="CN19" s="702"/>
      <c r="CO19" s="702"/>
      <c r="CP19" s="702"/>
      <c r="CQ19" s="703"/>
      <c r="CR19" s="661" t="s">
        <v>232</v>
      </c>
      <c r="CS19" s="664"/>
      <c r="CT19" s="664"/>
      <c r="CU19" s="664"/>
      <c r="CV19" s="664"/>
      <c r="CW19" s="664"/>
      <c r="CX19" s="664"/>
      <c r="CY19" s="665"/>
      <c r="CZ19" s="723" t="s">
        <v>127</v>
      </c>
      <c r="DA19" s="723"/>
      <c r="DB19" s="723"/>
      <c r="DC19" s="723"/>
      <c r="DD19" s="669" t="s">
        <v>232</v>
      </c>
      <c r="DE19" s="664"/>
      <c r="DF19" s="664"/>
      <c r="DG19" s="664"/>
      <c r="DH19" s="664"/>
      <c r="DI19" s="664"/>
      <c r="DJ19" s="664"/>
      <c r="DK19" s="664"/>
      <c r="DL19" s="664"/>
      <c r="DM19" s="664"/>
      <c r="DN19" s="664"/>
      <c r="DO19" s="664"/>
      <c r="DP19" s="665"/>
      <c r="DQ19" s="669" t="s">
        <v>127</v>
      </c>
      <c r="DR19" s="664"/>
      <c r="DS19" s="664"/>
      <c r="DT19" s="664"/>
      <c r="DU19" s="664"/>
      <c r="DV19" s="664"/>
      <c r="DW19" s="664"/>
      <c r="DX19" s="664"/>
      <c r="DY19" s="664"/>
      <c r="DZ19" s="664"/>
      <c r="EA19" s="664"/>
      <c r="EB19" s="664"/>
      <c r="EC19" s="704"/>
    </row>
    <row r="20" spans="2:133" ht="11.25" customHeight="1" x14ac:dyDescent="0.15">
      <c r="B20" s="658" t="s">
        <v>272</v>
      </c>
      <c r="C20" s="659"/>
      <c r="D20" s="659"/>
      <c r="E20" s="659"/>
      <c r="F20" s="659"/>
      <c r="G20" s="659"/>
      <c r="H20" s="659"/>
      <c r="I20" s="659"/>
      <c r="J20" s="659"/>
      <c r="K20" s="659"/>
      <c r="L20" s="659"/>
      <c r="M20" s="659"/>
      <c r="N20" s="659"/>
      <c r="O20" s="659"/>
      <c r="P20" s="659"/>
      <c r="Q20" s="660"/>
      <c r="R20" s="661">
        <v>2663833</v>
      </c>
      <c r="S20" s="664"/>
      <c r="T20" s="664"/>
      <c r="U20" s="664"/>
      <c r="V20" s="664"/>
      <c r="W20" s="664"/>
      <c r="X20" s="664"/>
      <c r="Y20" s="665"/>
      <c r="Z20" s="723">
        <v>2.2000000000000002</v>
      </c>
      <c r="AA20" s="723"/>
      <c r="AB20" s="723"/>
      <c r="AC20" s="723"/>
      <c r="AD20" s="724" t="s">
        <v>232</v>
      </c>
      <c r="AE20" s="724"/>
      <c r="AF20" s="724"/>
      <c r="AG20" s="724"/>
      <c r="AH20" s="724"/>
      <c r="AI20" s="724"/>
      <c r="AJ20" s="724"/>
      <c r="AK20" s="724"/>
      <c r="AL20" s="666" t="s">
        <v>127</v>
      </c>
      <c r="AM20" s="667"/>
      <c r="AN20" s="667"/>
      <c r="AO20" s="725"/>
      <c r="AP20" s="658" t="s">
        <v>273</v>
      </c>
      <c r="AQ20" s="659"/>
      <c r="AR20" s="659"/>
      <c r="AS20" s="659"/>
      <c r="AT20" s="659"/>
      <c r="AU20" s="659"/>
      <c r="AV20" s="659"/>
      <c r="AW20" s="659"/>
      <c r="AX20" s="659"/>
      <c r="AY20" s="659"/>
      <c r="AZ20" s="659"/>
      <c r="BA20" s="659"/>
      <c r="BB20" s="659"/>
      <c r="BC20" s="659"/>
      <c r="BD20" s="659"/>
      <c r="BE20" s="659"/>
      <c r="BF20" s="660"/>
      <c r="BG20" s="661">
        <v>50953</v>
      </c>
      <c r="BH20" s="664"/>
      <c r="BI20" s="664"/>
      <c r="BJ20" s="664"/>
      <c r="BK20" s="664"/>
      <c r="BL20" s="664"/>
      <c r="BM20" s="664"/>
      <c r="BN20" s="665"/>
      <c r="BO20" s="723">
        <v>0.1</v>
      </c>
      <c r="BP20" s="723"/>
      <c r="BQ20" s="723"/>
      <c r="BR20" s="723"/>
      <c r="BS20" s="669" t="s">
        <v>232</v>
      </c>
      <c r="BT20" s="664"/>
      <c r="BU20" s="664"/>
      <c r="BV20" s="664"/>
      <c r="BW20" s="664"/>
      <c r="BX20" s="664"/>
      <c r="BY20" s="664"/>
      <c r="BZ20" s="664"/>
      <c r="CA20" s="664"/>
      <c r="CB20" s="704"/>
      <c r="CD20" s="705" t="s">
        <v>274</v>
      </c>
      <c r="CE20" s="702"/>
      <c r="CF20" s="702"/>
      <c r="CG20" s="702"/>
      <c r="CH20" s="702"/>
      <c r="CI20" s="702"/>
      <c r="CJ20" s="702"/>
      <c r="CK20" s="702"/>
      <c r="CL20" s="702"/>
      <c r="CM20" s="702"/>
      <c r="CN20" s="702"/>
      <c r="CO20" s="702"/>
      <c r="CP20" s="702"/>
      <c r="CQ20" s="703"/>
      <c r="CR20" s="661">
        <v>117700566</v>
      </c>
      <c r="CS20" s="664"/>
      <c r="CT20" s="664"/>
      <c r="CU20" s="664"/>
      <c r="CV20" s="664"/>
      <c r="CW20" s="664"/>
      <c r="CX20" s="664"/>
      <c r="CY20" s="665"/>
      <c r="CZ20" s="723">
        <v>100</v>
      </c>
      <c r="DA20" s="723"/>
      <c r="DB20" s="723"/>
      <c r="DC20" s="723"/>
      <c r="DD20" s="669">
        <v>7139326</v>
      </c>
      <c r="DE20" s="664"/>
      <c r="DF20" s="664"/>
      <c r="DG20" s="664"/>
      <c r="DH20" s="664"/>
      <c r="DI20" s="664"/>
      <c r="DJ20" s="664"/>
      <c r="DK20" s="664"/>
      <c r="DL20" s="664"/>
      <c r="DM20" s="664"/>
      <c r="DN20" s="664"/>
      <c r="DO20" s="664"/>
      <c r="DP20" s="665"/>
      <c r="DQ20" s="669">
        <v>74940163</v>
      </c>
      <c r="DR20" s="664"/>
      <c r="DS20" s="664"/>
      <c r="DT20" s="664"/>
      <c r="DU20" s="664"/>
      <c r="DV20" s="664"/>
      <c r="DW20" s="664"/>
      <c r="DX20" s="664"/>
      <c r="DY20" s="664"/>
      <c r="DZ20" s="664"/>
      <c r="EA20" s="664"/>
      <c r="EB20" s="664"/>
      <c r="EC20" s="704"/>
    </row>
    <row r="21" spans="2:133" ht="11.25" customHeight="1" x14ac:dyDescent="0.15">
      <c r="B21" s="658" t="s">
        <v>275</v>
      </c>
      <c r="C21" s="659"/>
      <c r="D21" s="659"/>
      <c r="E21" s="659"/>
      <c r="F21" s="659"/>
      <c r="G21" s="659"/>
      <c r="H21" s="659"/>
      <c r="I21" s="659"/>
      <c r="J21" s="659"/>
      <c r="K21" s="659"/>
      <c r="L21" s="659"/>
      <c r="M21" s="659"/>
      <c r="N21" s="659"/>
      <c r="O21" s="659"/>
      <c r="P21" s="659"/>
      <c r="Q21" s="660"/>
      <c r="R21" s="661">
        <v>10353</v>
      </c>
      <c r="S21" s="664"/>
      <c r="T21" s="664"/>
      <c r="U21" s="664"/>
      <c r="V21" s="664"/>
      <c r="W21" s="664"/>
      <c r="X21" s="664"/>
      <c r="Y21" s="665"/>
      <c r="Z21" s="723">
        <v>0</v>
      </c>
      <c r="AA21" s="723"/>
      <c r="AB21" s="723"/>
      <c r="AC21" s="723"/>
      <c r="AD21" s="724" t="s">
        <v>127</v>
      </c>
      <c r="AE21" s="724"/>
      <c r="AF21" s="724"/>
      <c r="AG21" s="724"/>
      <c r="AH21" s="724"/>
      <c r="AI21" s="724"/>
      <c r="AJ21" s="724"/>
      <c r="AK21" s="724"/>
      <c r="AL21" s="666" t="s">
        <v>127</v>
      </c>
      <c r="AM21" s="667"/>
      <c r="AN21" s="667"/>
      <c r="AO21" s="725"/>
      <c r="AP21" s="769" t="s">
        <v>276</v>
      </c>
      <c r="AQ21" s="776"/>
      <c r="AR21" s="776"/>
      <c r="AS21" s="776"/>
      <c r="AT21" s="776"/>
      <c r="AU21" s="776"/>
      <c r="AV21" s="776"/>
      <c r="AW21" s="776"/>
      <c r="AX21" s="776"/>
      <c r="AY21" s="776"/>
      <c r="AZ21" s="776"/>
      <c r="BA21" s="776"/>
      <c r="BB21" s="776"/>
      <c r="BC21" s="776"/>
      <c r="BD21" s="776"/>
      <c r="BE21" s="776"/>
      <c r="BF21" s="771"/>
      <c r="BG21" s="661">
        <v>50733</v>
      </c>
      <c r="BH21" s="664"/>
      <c r="BI21" s="664"/>
      <c r="BJ21" s="664"/>
      <c r="BK21" s="664"/>
      <c r="BL21" s="664"/>
      <c r="BM21" s="664"/>
      <c r="BN21" s="665"/>
      <c r="BO21" s="723">
        <v>0.1</v>
      </c>
      <c r="BP21" s="723"/>
      <c r="BQ21" s="723"/>
      <c r="BR21" s="723"/>
      <c r="BS21" s="669" t="s">
        <v>127</v>
      </c>
      <c r="BT21" s="664"/>
      <c r="BU21" s="664"/>
      <c r="BV21" s="664"/>
      <c r="BW21" s="664"/>
      <c r="BX21" s="664"/>
      <c r="BY21" s="664"/>
      <c r="BZ21" s="664"/>
      <c r="CA21" s="664"/>
      <c r="CB21" s="704"/>
      <c r="CD21" s="781"/>
      <c r="CE21" s="715"/>
      <c r="CF21" s="715"/>
      <c r="CG21" s="715"/>
      <c r="CH21" s="715"/>
      <c r="CI21" s="715"/>
      <c r="CJ21" s="715"/>
      <c r="CK21" s="715"/>
      <c r="CL21" s="715"/>
      <c r="CM21" s="715"/>
      <c r="CN21" s="715"/>
      <c r="CO21" s="715"/>
      <c r="CP21" s="715"/>
      <c r="CQ21" s="716"/>
      <c r="CR21" s="782"/>
      <c r="CS21" s="783"/>
      <c r="CT21" s="783"/>
      <c r="CU21" s="783"/>
      <c r="CV21" s="783"/>
      <c r="CW21" s="783"/>
      <c r="CX21" s="783"/>
      <c r="CY21" s="784"/>
      <c r="CZ21" s="785"/>
      <c r="DA21" s="785"/>
      <c r="DB21" s="785"/>
      <c r="DC21" s="785"/>
      <c r="DD21" s="786"/>
      <c r="DE21" s="783"/>
      <c r="DF21" s="783"/>
      <c r="DG21" s="783"/>
      <c r="DH21" s="783"/>
      <c r="DI21" s="783"/>
      <c r="DJ21" s="783"/>
      <c r="DK21" s="783"/>
      <c r="DL21" s="783"/>
      <c r="DM21" s="783"/>
      <c r="DN21" s="783"/>
      <c r="DO21" s="783"/>
      <c r="DP21" s="784"/>
      <c r="DQ21" s="786"/>
      <c r="DR21" s="783"/>
      <c r="DS21" s="783"/>
      <c r="DT21" s="783"/>
      <c r="DU21" s="783"/>
      <c r="DV21" s="783"/>
      <c r="DW21" s="783"/>
      <c r="DX21" s="783"/>
      <c r="DY21" s="783"/>
      <c r="DZ21" s="783"/>
      <c r="EA21" s="783"/>
      <c r="EB21" s="783"/>
      <c r="EC21" s="790"/>
    </row>
    <row r="22" spans="2:133" ht="11.25" customHeight="1" x14ac:dyDescent="0.15">
      <c r="B22" s="658" t="s">
        <v>277</v>
      </c>
      <c r="C22" s="659"/>
      <c r="D22" s="659"/>
      <c r="E22" s="659"/>
      <c r="F22" s="659"/>
      <c r="G22" s="659"/>
      <c r="H22" s="659"/>
      <c r="I22" s="659"/>
      <c r="J22" s="659"/>
      <c r="K22" s="659"/>
      <c r="L22" s="659"/>
      <c r="M22" s="659"/>
      <c r="N22" s="659"/>
      <c r="O22" s="659"/>
      <c r="P22" s="659"/>
      <c r="Q22" s="660"/>
      <c r="R22" s="661">
        <v>66827921</v>
      </c>
      <c r="S22" s="664"/>
      <c r="T22" s="664"/>
      <c r="U22" s="664"/>
      <c r="V22" s="664"/>
      <c r="W22" s="664"/>
      <c r="X22" s="664"/>
      <c r="Y22" s="665"/>
      <c r="Z22" s="723">
        <v>56.1</v>
      </c>
      <c r="AA22" s="723"/>
      <c r="AB22" s="723"/>
      <c r="AC22" s="723"/>
      <c r="AD22" s="724">
        <v>64153735</v>
      </c>
      <c r="AE22" s="724"/>
      <c r="AF22" s="724"/>
      <c r="AG22" s="724"/>
      <c r="AH22" s="724"/>
      <c r="AI22" s="724"/>
      <c r="AJ22" s="724"/>
      <c r="AK22" s="724"/>
      <c r="AL22" s="666">
        <v>99.5</v>
      </c>
      <c r="AM22" s="667"/>
      <c r="AN22" s="667"/>
      <c r="AO22" s="725"/>
      <c r="AP22" s="769" t="s">
        <v>278</v>
      </c>
      <c r="AQ22" s="776"/>
      <c r="AR22" s="776"/>
      <c r="AS22" s="776"/>
      <c r="AT22" s="776"/>
      <c r="AU22" s="776"/>
      <c r="AV22" s="776"/>
      <c r="AW22" s="776"/>
      <c r="AX22" s="776"/>
      <c r="AY22" s="776"/>
      <c r="AZ22" s="776"/>
      <c r="BA22" s="776"/>
      <c r="BB22" s="776"/>
      <c r="BC22" s="776"/>
      <c r="BD22" s="776"/>
      <c r="BE22" s="776"/>
      <c r="BF22" s="771"/>
      <c r="BG22" s="661">
        <v>220</v>
      </c>
      <c r="BH22" s="664"/>
      <c r="BI22" s="664"/>
      <c r="BJ22" s="664"/>
      <c r="BK22" s="664"/>
      <c r="BL22" s="664"/>
      <c r="BM22" s="664"/>
      <c r="BN22" s="665"/>
      <c r="BO22" s="723">
        <v>0</v>
      </c>
      <c r="BP22" s="723"/>
      <c r="BQ22" s="723"/>
      <c r="BR22" s="723"/>
      <c r="BS22" s="669" t="s">
        <v>232</v>
      </c>
      <c r="BT22" s="664"/>
      <c r="BU22" s="664"/>
      <c r="BV22" s="664"/>
      <c r="BW22" s="664"/>
      <c r="BX22" s="664"/>
      <c r="BY22" s="664"/>
      <c r="BZ22" s="664"/>
      <c r="CA22" s="664"/>
      <c r="CB22" s="704"/>
      <c r="CD22" s="778" t="s">
        <v>279</v>
      </c>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80"/>
    </row>
    <row r="23" spans="2:133" ht="11.25" customHeight="1" x14ac:dyDescent="0.15">
      <c r="B23" s="658" t="s">
        <v>280</v>
      </c>
      <c r="C23" s="659"/>
      <c r="D23" s="659"/>
      <c r="E23" s="659"/>
      <c r="F23" s="659"/>
      <c r="G23" s="659"/>
      <c r="H23" s="659"/>
      <c r="I23" s="659"/>
      <c r="J23" s="659"/>
      <c r="K23" s="659"/>
      <c r="L23" s="659"/>
      <c r="M23" s="659"/>
      <c r="N23" s="659"/>
      <c r="O23" s="659"/>
      <c r="P23" s="659"/>
      <c r="Q23" s="660"/>
      <c r="R23" s="661">
        <v>36818</v>
      </c>
      <c r="S23" s="664"/>
      <c r="T23" s="664"/>
      <c r="U23" s="664"/>
      <c r="V23" s="664"/>
      <c r="W23" s="664"/>
      <c r="X23" s="664"/>
      <c r="Y23" s="665"/>
      <c r="Z23" s="723">
        <v>0</v>
      </c>
      <c r="AA23" s="723"/>
      <c r="AB23" s="723"/>
      <c r="AC23" s="723"/>
      <c r="AD23" s="724">
        <v>36818</v>
      </c>
      <c r="AE23" s="724"/>
      <c r="AF23" s="724"/>
      <c r="AG23" s="724"/>
      <c r="AH23" s="724"/>
      <c r="AI23" s="724"/>
      <c r="AJ23" s="724"/>
      <c r="AK23" s="724"/>
      <c r="AL23" s="666">
        <v>0.1</v>
      </c>
      <c r="AM23" s="667"/>
      <c r="AN23" s="667"/>
      <c r="AO23" s="725"/>
      <c r="AP23" s="769" t="s">
        <v>281</v>
      </c>
      <c r="AQ23" s="776"/>
      <c r="AR23" s="776"/>
      <c r="AS23" s="776"/>
      <c r="AT23" s="776"/>
      <c r="AU23" s="776"/>
      <c r="AV23" s="776"/>
      <c r="AW23" s="776"/>
      <c r="AX23" s="776"/>
      <c r="AY23" s="776"/>
      <c r="AZ23" s="776"/>
      <c r="BA23" s="776"/>
      <c r="BB23" s="776"/>
      <c r="BC23" s="776"/>
      <c r="BD23" s="776"/>
      <c r="BE23" s="776"/>
      <c r="BF23" s="771"/>
      <c r="BG23" s="661" t="s">
        <v>127</v>
      </c>
      <c r="BH23" s="664"/>
      <c r="BI23" s="664"/>
      <c r="BJ23" s="664"/>
      <c r="BK23" s="664"/>
      <c r="BL23" s="664"/>
      <c r="BM23" s="664"/>
      <c r="BN23" s="665"/>
      <c r="BO23" s="723" t="s">
        <v>127</v>
      </c>
      <c r="BP23" s="723"/>
      <c r="BQ23" s="723"/>
      <c r="BR23" s="723"/>
      <c r="BS23" s="669" t="s">
        <v>127</v>
      </c>
      <c r="BT23" s="664"/>
      <c r="BU23" s="664"/>
      <c r="BV23" s="664"/>
      <c r="BW23" s="664"/>
      <c r="BX23" s="664"/>
      <c r="BY23" s="664"/>
      <c r="BZ23" s="664"/>
      <c r="CA23" s="664"/>
      <c r="CB23" s="704"/>
      <c r="CD23" s="778" t="s">
        <v>220</v>
      </c>
      <c r="CE23" s="779"/>
      <c r="CF23" s="779"/>
      <c r="CG23" s="779"/>
      <c r="CH23" s="779"/>
      <c r="CI23" s="779"/>
      <c r="CJ23" s="779"/>
      <c r="CK23" s="779"/>
      <c r="CL23" s="779"/>
      <c r="CM23" s="779"/>
      <c r="CN23" s="779"/>
      <c r="CO23" s="779"/>
      <c r="CP23" s="779"/>
      <c r="CQ23" s="780"/>
      <c r="CR23" s="778" t="s">
        <v>282</v>
      </c>
      <c r="CS23" s="779"/>
      <c r="CT23" s="779"/>
      <c r="CU23" s="779"/>
      <c r="CV23" s="779"/>
      <c r="CW23" s="779"/>
      <c r="CX23" s="779"/>
      <c r="CY23" s="780"/>
      <c r="CZ23" s="778" t="s">
        <v>283</v>
      </c>
      <c r="DA23" s="779"/>
      <c r="DB23" s="779"/>
      <c r="DC23" s="780"/>
      <c r="DD23" s="778" t="s">
        <v>284</v>
      </c>
      <c r="DE23" s="779"/>
      <c r="DF23" s="779"/>
      <c r="DG23" s="779"/>
      <c r="DH23" s="779"/>
      <c r="DI23" s="779"/>
      <c r="DJ23" s="779"/>
      <c r="DK23" s="780"/>
      <c r="DL23" s="787" t="s">
        <v>285</v>
      </c>
      <c r="DM23" s="788"/>
      <c r="DN23" s="788"/>
      <c r="DO23" s="788"/>
      <c r="DP23" s="788"/>
      <c r="DQ23" s="788"/>
      <c r="DR23" s="788"/>
      <c r="DS23" s="788"/>
      <c r="DT23" s="788"/>
      <c r="DU23" s="788"/>
      <c r="DV23" s="789"/>
      <c r="DW23" s="778" t="s">
        <v>286</v>
      </c>
      <c r="DX23" s="779"/>
      <c r="DY23" s="779"/>
      <c r="DZ23" s="779"/>
      <c r="EA23" s="779"/>
      <c r="EB23" s="779"/>
      <c r="EC23" s="780"/>
    </row>
    <row r="24" spans="2:133" ht="11.25" customHeight="1" x14ac:dyDescent="0.15">
      <c r="B24" s="658" t="s">
        <v>287</v>
      </c>
      <c r="C24" s="659"/>
      <c r="D24" s="659"/>
      <c r="E24" s="659"/>
      <c r="F24" s="659"/>
      <c r="G24" s="659"/>
      <c r="H24" s="659"/>
      <c r="I24" s="659"/>
      <c r="J24" s="659"/>
      <c r="K24" s="659"/>
      <c r="L24" s="659"/>
      <c r="M24" s="659"/>
      <c r="N24" s="659"/>
      <c r="O24" s="659"/>
      <c r="P24" s="659"/>
      <c r="Q24" s="660"/>
      <c r="R24" s="661">
        <v>1019101</v>
      </c>
      <c r="S24" s="664"/>
      <c r="T24" s="664"/>
      <c r="U24" s="664"/>
      <c r="V24" s="664"/>
      <c r="W24" s="664"/>
      <c r="X24" s="664"/>
      <c r="Y24" s="665"/>
      <c r="Z24" s="723">
        <v>0.9</v>
      </c>
      <c r="AA24" s="723"/>
      <c r="AB24" s="723"/>
      <c r="AC24" s="723"/>
      <c r="AD24" s="724" t="s">
        <v>127</v>
      </c>
      <c r="AE24" s="724"/>
      <c r="AF24" s="724"/>
      <c r="AG24" s="724"/>
      <c r="AH24" s="724"/>
      <c r="AI24" s="724"/>
      <c r="AJ24" s="724"/>
      <c r="AK24" s="724"/>
      <c r="AL24" s="666" t="s">
        <v>127</v>
      </c>
      <c r="AM24" s="667"/>
      <c r="AN24" s="667"/>
      <c r="AO24" s="725"/>
      <c r="AP24" s="769" t="s">
        <v>288</v>
      </c>
      <c r="AQ24" s="776"/>
      <c r="AR24" s="776"/>
      <c r="AS24" s="776"/>
      <c r="AT24" s="776"/>
      <c r="AU24" s="776"/>
      <c r="AV24" s="776"/>
      <c r="AW24" s="776"/>
      <c r="AX24" s="776"/>
      <c r="AY24" s="776"/>
      <c r="AZ24" s="776"/>
      <c r="BA24" s="776"/>
      <c r="BB24" s="776"/>
      <c r="BC24" s="776"/>
      <c r="BD24" s="776"/>
      <c r="BE24" s="776"/>
      <c r="BF24" s="771"/>
      <c r="BG24" s="661" t="s">
        <v>232</v>
      </c>
      <c r="BH24" s="664"/>
      <c r="BI24" s="664"/>
      <c r="BJ24" s="664"/>
      <c r="BK24" s="664"/>
      <c r="BL24" s="664"/>
      <c r="BM24" s="664"/>
      <c r="BN24" s="665"/>
      <c r="BO24" s="723" t="s">
        <v>127</v>
      </c>
      <c r="BP24" s="723"/>
      <c r="BQ24" s="723"/>
      <c r="BR24" s="723"/>
      <c r="BS24" s="669" t="s">
        <v>136</v>
      </c>
      <c r="BT24" s="664"/>
      <c r="BU24" s="664"/>
      <c r="BV24" s="664"/>
      <c r="BW24" s="664"/>
      <c r="BX24" s="664"/>
      <c r="BY24" s="664"/>
      <c r="BZ24" s="664"/>
      <c r="CA24" s="664"/>
      <c r="CB24" s="704"/>
      <c r="CD24" s="732" t="s">
        <v>289</v>
      </c>
      <c r="CE24" s="733"/>
      <c r="CF24" s="733"/>
      <c r="CG24" s="733"/>
      <c r="CH24" s="733"/>
      <c r="CI24" s="733"/>
      <c r="CJ24" s="733"/>
      <c r="CK24" s="733"/>
      <c r="CL24" s="733"/>
      <c r="CM24" s="733"/>
      <c r="CN24" s="733"/>
      <c r="CO24" s="733"/>
      <c r="CP24" s="733"/>
      <c r="CQ24" s="734"/>
      <c r="CR24" s="726">
        <v>68285878</v>
      </c>
      <c r="CS24" s="727"/>
      <c r="CT24" s="727"/>
      <c r="CU24" s="727"/>
      <c r="CV24" s="727"/>
      <c r="CW24" s="727"/>
      <c r="CX24" s="727"/>
      <c r="CY24" s="773"/>
      <c r="CZ24" s="774">
        <v>58</v>
      </c>
      <c r="DA24" s="743"/>
      <c r="DB24" s="743"/>
      <c r="DC24" s="777"/>
      <c r="DD24" s="772">
        <v>39394198</v>
      </c>
      <c r="DE24" s="727"/>
      <c r="DF24" s="727"/>
      <c r="DG24" s="727"/>
      <c r="DH24" s="727"/>
      <c r="DI24" s="727"/>
      <c r="DJ24" s="727"/>
      <c r="DK24" s="773"/>
      <c r="DL24" s="772">
        <v>38689855</v>
      </c>
      <c r="DM24" s="727"/>
      <c r="DN24" s="727"/>
      <c r="DO24" s="727"/>
      <c r="DP24" s="727"/>
      <c r="DQ24" s="727"/>
      <c r="DR24" s="727"/>
      <c r="DS24" s="727"/>
      <c r="DT24" s="727"/>
      <c r="DU24" s="727"/>
      <c r="DV24" s="773"/>
      <c r="DW24" s="774">
        <v>56.1</v>
      </c>
      <c r="DX24" s="743"/>
      <c r="DY24" s="743"/>
      <c r="DZ24" s="743"/>
      <c r="EA24" s="743"/>
      <c r="EB24" s="743"/>
      <c r="EC24" s="775"/>
    </row>
    <row r="25" spans="2:133" ht="11.25" customHeight="1" x14ac:dyDescent="0.15">
      <c r="B25" s="658" t="s">
        <v>290</v>
      </c>
      <c r="C25" s="659"/>
      <c r="D25" s="659"/>
      <c r="E25" s="659"/>
      <c r="F25" s="659"/>
      <c r="G25" s="659"/>
      <c r="H25" s="659"/>
      <c r="I25" s="659"/>
      <c r="J25" s="659"/>
      <c r="K25" s="659"/>
      <c r="L25" s="659"/>
      <c r="M25" s="659"/>
      <c r="N25" s="659"/>
      <c r="O25" s="659"/>
      <c r="P25" s="659"/>
      <c r="Q25" s="660"/>
      <c r="R25" s="661">
        <v>1218236</v>
      </c>
      <c r="S25" s="664"/>
      <c r="T25" s="664"/>
      <c r="U25" s="664"/>
      <c r="V25" s="664"/>
      <c r="W25" s="664"/>
      <c r="X25" s="664"/>
      <c r="Y25" s="665"/>
      <c r="Z25" s="723">
        <v>1</v>
      </c>
      <c r="AA25" s="723"/>
      <c r="AB25" s="723"/>
      <c r="AC25" s="723"/>
      <c r="AD25" s="724">
        <v>60019</v>
      </c>
      <c r="AE25" s="724"/>
      <c r="AF25" s="724"/>
      <c r="AG25" s="724"/>
      <c r="AH25" s="724"/>
      <c r="AI25" s="724"/>
      <c r="AJ25" s="724"/>
      <c r="AK25" s="724"/>
      <c r="AL25" s="666">
        <v>0.1</v>
      </c>
      <c r="AM25" s="667"/>
      <c r="AN25" s="667"/>
      <c r="AO25" s="725"/>
      <c r="AP25" s="769" t="s">
        <v>291</v>
      </c>
      <c r="AQ25" s="776"/>
      <c r="AR25" s="776"/>
      <c r="AS25" s="776"/>
      <c r="AT25" s="776"/>
      <c r="AU25" s="776"/>
      <c r="AV25" s="776"/>
      <c r="AW25" s="776"/>
      <c r="AX25" s="776"/>
      <c r="AY25" s="776"/>
      <c r="AZ25" s="776"/>
      <c r="BA25" s="776"/>
      <c r="BB25" s="776"/>
      <c r="BC25" s="776"/>
      <c r="BD25" s="776"/>
      <c r="BE25" s="776"/>
      <c r="BF25" s="771"/>
      <c r="BG25" s="661" t="s">
        <v>232</v>
      </c>
      <c r="BH25" s="664"/>
      <c r="BI25" s="664"/>
      <c r="BJ25" s="664"/>
      <c r="BK25" s="664"/>
      <c r="BL25" s="664"/>
      <c r="BM25" s="664"/>
      <c r="BN25" s="665"/>
      <c r="BO25" s="723" t="s">
        <v>127</v>
      </c>
      <c r="BP25" s="723"/>
      <c r="BQ25" s="723"/>
      <c r="BR25" s="723"/>
      <c r="BS25" s="669" t="s">
        <v>127</v>
      </c>
      <c r="BT25" s="664"/>
      <c r="BU25" s="664"/>
      <c r="BV25" s="664"/>
      <c r="BW25" s="664"/>
      <c r="BX25" s="664"/>
      <c r="BY25" s="664"/>
      <c r="BZ25" s="664"/>
      <c r="CA25" s="664"/>
      <c r="CB25" s="704"/>
      <c r="CD25" s="705" t="s">
        <v>292</v>
      </c>
      <c r="CE25" s="702"/>
      <c r="CF25" s="702"/>
      <c r="CG25" s="702"/>
      <c r="CH25" s="702"/>
      <c r="CI25" s="702"/>
      <c r="CJ25" s="702"/>
      <c r="CK25" s="702"/>
      <c r="CL25" s="702"/>
      <c r="CM25" s="702"/>
      <c r="CN25" s="702"/>
      <c r="CO25" s="702"/>
      <c r="CP25" s="702"/>
      <c r="CQ25" s="703"/>
      <c r="CR25" s="661">
        <v>11635989</v>
      </c>
      <c r="CS25" s="662"/>
      <c r="CT25" s="662"/>
      <c r="CU25" s="662"/>
      <c r="CV25" s="662"/>
      <c r="CW25" s="662"/>
      <c r="CX25" s="662"/>
      <c r="CY25" s="663"/>
      <c r="CZ25" s="666">
        <v>9.9</v>
      </c>
      <c r="DA25" s="695"/>
      <c r="DB25" s="695"/>
      <c r="DC25" s="696"/>
      <c r="DD25" s="669">
        <v>10923364</v>
      </c>
      <c r="DE25" s="662"/>
      <c r="DF25" s="662"/>
      <c r="DG25" s="662"/>
      <c r="DH25" s="662"/>
      <c r="DI25" s="662"/>
      <c r="DJ25" s="662"/>
      <c r="DK25" s="663"/>
      <c r="DL25" s="669">
        <v>10423757</v>
      </c>
      <c r="DM25" s="662"/>
      <c r="DN25" s="662"/>
      <c r="DO25" s="662"/>
      <c r="DP25" s="662"/>
      <c r="DQ25" s="662"/>
      <c r="DR25" s="662"/>
      <c r="DS25" s="662"/>
      <c r="DT25" s="662"/>
      <c r="DU25" s="662"/>
      <c r="DV25" s="663"/>
      <c r="DW25" s="666">
        <v>15.1</v>
      </c>
      <c r="DX25" s="695"/>
      <c r="DY25" s="695"/>
      <c r="DZ25" s="695"/>
      <c r="EA25" s="695"/>
      <c r="EB25" s="695"/>
      <c r="EC25" s="697"/>
    </row>
    <row r="26" spans="2:133" ht="11.25" customHeight="1" x14ac:dyDescent="0.15">
      <c r="B26" s="658" t="s">
        <v>293</v>
      </c>
      <c r="C26" s="659"/>
      <c r="D26" s="659"/>
      <c r="E26" s="659"/>
      <c r="F26" s="659"/>
      <c r="G26" s="659"/>
      <c r="H26" s="659"/>
      <c r="I26" s="659"/>
      <c r="J26" s="659"/>
      <c r="K26" s="659"/>
      <c r="L26" s="659"/>
      <c r="M26" s="659"/>
      <c r="N26" s="659"/>
      <c r="O26" s="659"/>
      <c r="P26" s="659"/>
      <c r="Q26" s="660"/>
      <c r="R26" s="661">
        <v>620189</v>
      </c>
      <c r="S26" s="664"/>
      <c r="T26" s="664"/>
      <c r="U26" s="664"/>
      <c r="V26" s="664"/>
      <c r="W26" s="664"/>
      <c r="X26" s="664"/>
      <c r="Y26" s="665"/>
      <c r="Z26" s="723">
        <v>0.5</v>
      </c>
      <c r="AA26" s="723"/>
      <c r="AB26" s="723"/>
      <c r="AC26" s="723"/>
      <c r="AD26" s="724">
        <v>161</v>
      </c>
      <c r="AE26" s="724"/>
      <c r="AF26" s="724"/>
      <c r="AG26" s="724"/>
      <c r="AH26" s="724"/>
      <c r="AI26" s="724"/>
      <c r="AJ26" s="724"/>
      <c r="AK26" s="724"/>
      <c r="AL26" s="666">
        <v>0</v>
      </c>
      <c r="AM26" s="667"/>
      <c r="AN26" s="667"/>
      <c r="AO26" s="725"/>
      <c r="AP26" s="769" t="s">
        <v>294</v>
      </c>
      <c r="AQ26" s="770"/>
      <c r="AR26" s="770"/>
      <c r="AS26" s="770"/>
      <c r="AT26" s="770"/>
      <c r="AU26" s="770"/>
      <c r="AV26" s="770"/>
      <c r="AW26" s="770"/>
      <c r="AX26" s="770"/>
      <c r="AY26" s="770"/>
      <c r="AZ26" s="770"/>
      <c r="BA26" s="770"/>
      <c r="BB26" s="770"/>
      <c r="BC26" s="770"/>
      <c r="BD26" s="770"/>
      <c r="BE26" s="770"/>
      <c r="BF26" s="771"/>
      <c r="BG26" s="661" t="s">
        <v>127</v>
      </c>
      <c r="BH26" s="664"/>
      <c r="BI26" s="664"/>
      <c r="BJ26" s="664"/>
      <c r="BK26" s="664"/>
      <c r="BL26" s="664"/>
      <c r="BM26" s="664"/>
      <c r="BN26" s="665"/>
      <c r="BO26" s="723" t="s">
        <v>127</v>
      </c>
      <c r="BP26" s="723"/>
      <c r="BQ26" s="723"/>
      <c r="BR26" s="723"/>
      <c r="BS26" s="669" t="s">
        <v>127</v>
      </c>
      <c r="BT26" s="664"/>
      <c r="BU26" s="664"/>
      <c r="BV26" s="664"/>
      <c r="BW26" s="664"/>
      <c r="BX26" s="664"/>
      <c r="BY26" s="664"/>
      <c r="BZ26" s="664"/>
      <c r="CA26" s="664"/>
      <c r="CB26" s="704"/>
      <c r="CD26" s="705" t="s">
        <v>295</v>
      </c>
      <c r="CE26" s="702"/>
      <c r="CF26" s="702"/>
      <c r="CG26" s="702"/>
      <c r="CH26" s="702"/>
      <c r="CI26" s="702"/>
      <c r="CJ26" s="702"/>
      <c r="CK26" s="702"/>
      <c r="CL26" s="702"/>
      <c r="CM26" s="702"/>
      <c r="CN26" s="702"/>
      <c r="CO26" s="702"/>
      <c r="CP26" s="702"/>
      <c r="CQ26" s="703"/>
      <c r="CR26" s="661">
        <v>8113703</v>
      </c>
      <c r="CS26" s="664"/>
      <c r="CT26" s="664"/>
      <c r="CU26" s="664"/>
      <c r="CV26" s="664"/>
      <c r="CW26" s="664"/>
      <c r="CX26" s="664"/>
      <c r="CY26" s="665"/>
      <c r="CZ26" s="666">
        <v>6.9</v>
      </c>
      <c r="DA26" s="695"/>
      <c r="DB26" s="695"/>
      <c r="DC26" s="696"/>
      <c r="DD26" s="669">
        <v>7493824</v>
      </c>
      <c r="DE26" s="664"/>
      <c r="DF26" s="664"/>
      <c r="DG26" s="664"/>
      <c r="DH26" s="664"/>
      <c r="DI26" s="664"/>
      <c r="DJ26" s="664"/>
      <c r="DK26" s="665"/>
      <c r="DL26" s="669" t="s">
        <v>127</v>
      </c>
      <c r="DM26" s="664"/>
      <c r="DN26" s="664"/>
      <c r="DO26" s="664"/>
      <c r="DP26" s="664"/>
      <c r="DQ26" s="664"/>
      <c r="DR26" s="664"/>
      <c r="DS26" s="664"/>
      <c r="DT26" s="664"/>
      <c r="DU26" s="664"/>
      <c r="DV26" s="665"/>
      <c r="DW26" s="666" t="s">
        <v>127</v>
      </c>
      <c r="DX26" s="695"/>
      <c r="DY26" s="695"/>
      <c r="DZ26" s="695"/>
      <c r="EA26" s="695"/>
      <c r="EB26" s="695"/>
      <c r="EC26" s="697"/>
    </row>
    <row r="27" spans="2:133" ht="11.25" customHeight="1" x14ac:dyDescent="0.15">
      <c r="B27" s="658" t="s">
        <v>296</v>
      </c>
      <c r="C27" s="659"/>
      <c r="D27" s="659"/>
      <c r="E27" s="659"/>
      <c r="F27" s="659"/>
      <c r="G27" s="659"/>
      <c r="H27" s="659"/>
      <c r="I27" s="659"/>
      <c r="J27" s="659"/>
      <c r="K27" s="659"/>
      <c r="L27" s="659"/>
      <c r="M27" s="659"/>
      <c r="N27" s="659"/>
      <c r="O27" s="659"/>
      <c r="P27" s="659"/>
      <c r="Q27" s="660"/>
      <c r="R27" s="661">
        <v>25279449</v>
      </c>
      <c r="S27" s="664"/>
      <c r="T27" s="664"/>
      <c r="U27" s="664"/>
      <c r="V27" s="664"/>
      <c r="W27" s="664"/>
      <c r="X27" s="664"/>
      <c r="Y27" s="665"/>
      <c r="Z27" s="723">
        <v>21.2</v>
      </c>
      <c r="AA27" s="723"/>
      <c r="AB27" s="723"/>
      <c r="AC27" s="723"/>
      <c r="AD27" s="724" t="s">
        <v>127</v>
      </c>
      <c r="AE27" s="724"/>
      <c r="AF27" s="724"/>
      <c r="AG27" s="724"/>
      <c r="AH27" s="724"/>
      <c r="AI27" s="724"/>
      <c r="AJ27" s="724"/>
      <c r="AK27" s="724"/>
      <c r="AL27" s="666" t="s">
        <v>232</v>
      </c>
      <c r="AM27" s="667"/>
      <c r="AN27" s="667"/>
      <c r="AO27" s="725"/>
      <c r="AP27" s="658" t="s">
        <v>297</v>
      </c>
      <c r="AQ27" s="659"/>
      <c r="AR27" s="659"/>
      <c r="AS27" s="659"/>
      <c r="AT27" s="659"/>
      <c r="AU27" s="659"/>
      <c r="AV27" s="659"/>
      <c r="AW27" s="659"/>
      <c r="AX27" s="659"/>
      <c r="AY27" s="659"/>
      <c r="AZ27" s="659"/>
      <c r="BA27" s="659"/>
      <c r="BB27" s="659"/>
      <c r="BC27" s="659"/>
      <c r="BD27" s="659"/>
      <c r="BE27" s="659"/>
      <c r="BF27" s="660"/>
      <c r="BG27" s="661">
        <v>34259918</v>
      </c>
      <c r="BH27" s="664"/>
      <c r="BI27" s="664"/>
      <c r="BJ27" s="664"/>
      <c r="BK27" s="664"/>
      <c r="BL27" s="664"/>
      <c r="BM27" s="664"/>
      <c r="BN27" s="665"/>
      <c r="BO27" s="723">
        <v>100</v>
      </c>
      <c r="BP27" s="723"/>
      <c r="BQ27" s="723"/>
      <c r="BR27" s="723"/>
      <c r="BS27" s="669">
        <v>2398275</v>
      </c>
      <c r="BT27" s="664"/>
      <c r="BU27" s="664"/>
      <c r="BV27" s="664"/>
      <c r="BW27" s="664"/>
      <c r="BX27" s="664"/>
      <c r="BY27" s="664"/>
      <c r="BZ27" s="664"/>
      <c r="CA27" s="664"/>
      <c r="CB27" s="704"/>
      <c r="CD27" s="705" t="s">
        <v>298</v>
      </c>
      <c r="CE27" s="702"/>
      <c r="CF27" s="702"/>
      <c r="CG27" s="702"/>
      <c r="CH27" s="702"/>
      <c r="CI27" s="702"/>
      <c r="CJ27" s="702"/>
      <c r="CK27" s="702"/>
      <c r="CL27" s="702"/>
      <c r="CM27" s="702"/>
      <c r="CN27" s="702"/>
      <c r="CO27" s="702"/>
      <c r="CP27" s="702"/>
      <c r="CQ27" s="703"/>
      <c r="CR27" s="661">
        <v>40825347</v>
      </c>
      <c r="CS27" s="662"/>
      <c r="CT27" s="662"/>
      <c r="CU27" s="662"/>
      <c r="CV27" s="662"/>
      <c r="CW27" s="662"/>
      <c r="CX27" s="662"/>
      <c r="CY27" s="663"/>
      <c r="CZ27" s="666">
        <v>34.700000000000003</v>
      </c>
      <c r="DA27" s="695"/>
      <c r="DB27" s="695"/>
      <c r="DC27" s="696"/>
      <c r="DD27" s="669">
        <v>13112577</v>
      </c>
      <c r="DE27" s="662"/>
      <c r="DF27" s="662"/>
      <c r="DG27" s="662"/>
      <c r="DH27" s="662"/>
      <c r="DI27" s="662"/>
      <c r="DJ27" s="662"/>
      <c r="DK27" s="663"/>
      <c r="DL27" s="669">
        <v>12934509</v>
      </c>
      <c r="DM27" s="662"/>
      <c r="DN27" s="662"/>
      <c r="DO27" s="662"/>
      <c r="DP27" s="662"/>
      <c r="DQ27" s="662"/>
      <c r="DR27" s="662"/>
      <c r="DS27" s="662"/>
      <c r="DT27" s="662"/>
      <c r="DU27" s="662"/>
      <c r="DV27" s="663"/>
      <c r="DW27" s="666">
        <v>18.7</v>
      </c>
      <c r="DX27" s="695"/>
      <c r="DY27" s="695"/>
      <c r="DZ27" s="695"/>
      <c r="EA27" s="695"/>
      <c r="EB27" s="695"/>
      <c r="EC27" s="697"/>
    </row>
    <row r="28" spans="2:133" ht="11.25" customHeight="1" x14ac:dyDescent="0.15">
      <c r="B28" s="766" t="s">
        <v>299</v>
      </c>
      <c r="C28" s="767"/>
      <c r="D28" s="767"/>
      <c r="E28" s="767"/>
      <c r="F28" s="767"/>
      <c r="G28" s="767"/>
      <c r="H28" s="767"/>
      <c r="I28" s="767"/>
      <c r="J28" s="767"/>
      <c r="K28" s="767"/>
      <c r="L28" s="767"/>
      <c r="M28" s="767"/>
      <c r="N28" s="767"/>
      <c r="O28" s="767"/>
      <c r="P28" s="767"/>
      <c r="Q28" s="768"/>
      <c r="R28" s="661">
        <v>3624</v>
      </c>
      <c r="S28" s="664"/>
      <c r="T28" s="664"/>
      <c r="U28" s="664"/>
      <c r="V28" s="664"/>
      <c r="W28" s="664"/>
      <c r="X28" s="664"/>
      <c r="Y28" s="665"/>
      <c r="Z28" s="723">
        <v>0</v>
      </c>
      <c r="AA28" s="723"/>
      <c r="AB28" s="723"/>
      <c r="AC28" s="723"/>
      <c r="AD28" s="724">
        <v>3624</v>
      </c>
      <c r="AE28" s="724"/>
      <c r="AF28" s="724"/>
      <c r="AG28" s="724"/>
      <c r="AH28" s="724"/>
      <c r="AI28" s="724"/>
      <c r="AJ28" s="724"/>
      <c r="AK28" s="724"/>
      <c r="AL28" s="666">
        <v>0</v>
      </c>
      <c r="AM28" s="667"/>
      <c r="AN28" s="667"/>
      <c r="AO28" s="725"/>
      <c r="AP28" s="673"/>
      <c r="AQ28" s="674"/>
      <c r="AR28" s="674"/>
      <c r="AS28" s="674"/>
      <c r="AT28" s="674"/>
      <c r="AU28" s="674"/>
      <c r="AV28" s="674"/>
      <c r="AW28" s="674"/>
      <c r="AX28" s="674"/>
      <c r="AY28" s="674"/>
      <c r="AZ28" s="674"/>
      <c r="BA28" s="674"/>
      <c r="BB28" s="674"/>
      <c r="BC28" s="674"/>
      <c r="BD28" s="674"/>
      <c r="BE28" s="674"/>
      <c r="BF28" s="675"/>
      <c r="BG28" s="661"/>
      <c r="BH28" s="664"/>
      <c r="BI28" s="664"/>
      <c r="BJ28" s="664"/>
      <c r="BK28" s="664"/>
      <c r="BL28" s="664"/>
      <c r="BM28" s="664"/>
      <c r="BN28" s="665"/>
      <c r="BO28" s="723"/>
      <c r="BP28" s="723"/>
      <c r="BQ28" s="723"/>
      <c r="BR28" s="723"/>
      <c r="BS28" s="724"/>
      <c r="BT28" s="724"/>
      <c r="BU28" s="724"/>
      <c r="BV28" s="724"/>
      <c r="BW28" s="724"/>
      <c r="BX28" s="724"/>
      <c r="BY28" s="724"/>
      <c r="BZ28" s="724"/>
      <c r="CA28" s="724"/>
      <c r="CB28" s="765"/>
      <c r="CD28" s="705" t="s">
        <v>300</v>
      </c>
      <c r="CE28" s="702"/>
      <c r="CF28" s="702"/>
      <c r="CG28" s="702"/>
      <c r="CH28" s="702"/>
      <c r="CI28" s="702"/>
      <c r="CJ28" s="702"/>
      <c r="CK28" s="702"/>
      <c r="CL28" s="702"/>
      <c r="CM28" s="702"/>
      <c r="CN28" s="702"/>
      <c r="CO28" s="702"/>
      <c r="CP28" s="702"/>
      <c r="CQ28" s="703"/>
      <c r="CR28" s="661">
        <v>15824542</v>
      </c>
      <c r="CS28" s="664"/>
      <c r="CT28" s="664"/>
      <c r="CU28" s="664"/>
      <c r="CV28" s="664"/>
      <c r="CW28" s="664"/>
      <c r="CX28" s="664"/>
      <c r="CY28" s="665"/>
      <c r="CZ28" s="666">
        <v>13.4</v>
      </c>
      <c r="DA28" s="695"/>
      <c r="DB28" s="695"/>
      <c r="DC28" s="696"/>
      <c r="DD28" s="669">
        <v>15358257</v>
      </c>
      <c r="DE28" s="664"/>
      <c r="DF28" s="664"/>
      <c r="DG28" s="664"/>
      <c r="DH28" s="664"/>
      <c r="DI28" s="664"/>
      <c r="DJ28" s="664"/>
      <c r="DK28" s="665"/>
      <c r="DL28" s="669">
        <v>15331589</v>
      </c>
      <c r="DM28" s="664"/>
      <c r="DN28" s="664"/>
      <c r="DO28" s="664"/>
      <c r="DP28" s="664"/>
      <c r="DQ28" s="664"/>
      <c r="DR28" s="664"/>
      <c r="DS28" s="664"/>
      <c r="DT28" s="664"/>
      <c r="DU28" s="664"/>
      <c r="DV28" s="665"/>
      <c r="DW28" s="666">
        <v>22.2</v>
      </c>
      <c r="DX28" s="695"/>
      <c r="DY28" s="695"/>
      <c r="DZ28" s="695"/>
      <c r="EA28" s="695"/>
      <c r="EB28" s="695"/>
      <c r="EC28" s="697"/>
    </row>
    <row r="29" spans="2:133" ht="11.25" customHeight="1" x14ac:dyDescent="0.15">
      <c r="B29" s="658" t="s">
        <v>301</v>
      </c>
      <c r="C29" s="659"/>
      <c r="D29" s="659"/>
      <c r="E29" s="659"/>
      <c r="F29" s="659"/>
      <c r="G29" s="659"/>
      <c r="H29" s="659"/>
      <c r="I29" s="659"/>
      <c r="J29" s="659"/>
      <c r="K29" s="659"/>
      <c r="L29" s="659"/>
      <c r="M29" s="659"/>
      <c r="N29" s="659"/>
      <c r="O29" s="659"/>
      <c r="P29" s="659"/>
      <c r="Q29" s="660"/>
      <c r="R29" s="661">
        <v>7705890</v>
      </c>
      <c r="S29" s="664"/>
      <c r="T29" s="664"/>
      <c r="U29" s="664"/>
      <c r="V29" s="664"/>
      <c r="W29" s="664"/>
      <c r="X29" s="664"/>
      <c r="Y29" s="665"/>
      <c r="Z29" s="723">
        <v>6.5</v>
      </c>
      <c r="AA29" s="723"/>
      <c r="AB29" s="723"/>
      <c r="AC29" s="723"/>
      <c r="AD29" s="724" t="s">
        <v>127</v>
      </c>
      <c r="AE29" s="724"/>
      <c r="AF29" s="724"/>
      <c r="AG29" s="724"/>
      <c r="AH29" s="724"/>
      <c r="AI29" s="724"/>
      <c r="AJ29" s="724"/>
      <c r="AK29" s="724"/>
      <c r="AL29" s="666" t="s">
        <v>127</v>
      </c>
      <c r="AM29" s="667"/>
      <c r="AN29" s="667"/>
      <c r="AO29" s="725"/>
      <c r="AP29" s="735" t="s">
        <v>220</v>
      </c>
      <c r="AQ29" s="736"/>
      <c r="AR29" s="736"/>
      <c r="AS29" s="736"/>
      <c r="AT29" s="736"/>
      <c r="AU29" s="736"/>
      <c r="AV29" s="736"/>
      <c r="AW29" s="736"/>
      <c r="AX29" s="736"/>
      <c r="AY29" s="736"/>
      <c r="AZ29" s="736"/>
      <c r="BA29" s="736"/>
      <c r="BB29" s="736"/>
      <c r="BC29" s="736"/>
      <c r="BD29" s="736"/>
      <c r="BE29" s="736"/>
      <c r="BF29" s="737"/>
      <c r="BG29" s="735" t="s">
        <v>302</v>
      </c>
      <c r="BH29" s="763"/>
      <c r="BI29" s="763"/>
      <c r="BJ29" s="763"/>
      <c r="BK29" s="763"/>
      <c r="BL29" s="763"/>
      <c r="BM29" s="763"/>
      <c r="BN29" s="763"/>
      <c r="BO29" s="763"/>
      <c r="BP29" s="763"/>
      <c r="BQ29" s="764"/>
      <c r="BR29" s="735" t="s">
        <v>303</v>
      </c>
      <c r="BS29" s="763"/>
      <c r="BT29" s="763"/>
      <c r="BU29" s="763"/>
      <c r="BV29" s="763"/>
      <c r="BW29" s="763"/>
      <c r="BX29" s="763"/>
      <c r="BY29" s="763"/>
      <c r="BZ29" s="763"/>
      <c r="CA29" s="763"/>
      <c r="CB29" s="764"/>
      <c r="CD29" s="745" t="s">
        <v>304</v>
      </c>
      <c r="CE29" s="746"/>
      <c r="CF29" s="705" t="s">
        <v>305</v>
      </c>
      <c r="CG29" s="702"/>
      <c r="CH29" s="702"/>
      <c r="CI29" s="702"/>
      <c r="CJ29" s="702"/>
      <c r="CK29" s="702"/>
      <c r="CL29" s="702"/>
      <c r="CM29" s="702"/>
      <c r="CN29" s="702"/>
      <c r="CO29" s="702"/>
      <c r="CP29" s="702"/>
      <c r="CQ29" s="703"/>
      <c r="CR29" s="661">
        <v>15824303</v>
      </c>
      <c r="CS29" s="662"/>
      <c r="CT29" s="662"/>
      <c r="CU29" s="662"/>
      <c r="CV29" s="662"/>
      <c r="CW29" s="662"/>
      <c r="CX29" s="662"/>
      <c r="CY29" s="663"/>
      <c r="CZ29" s="666">
        <v>13.4</v>
      </c>
      <c r="DA29" s="695"/>
      <c r="DB29" s="695"/>
      <c r="DC29" s="696"/>
      <c r="DD29" s="669">
        <v>15358018</v>
      </c>
      <c r="DE29" s="662"/>
      <c r="DF29" s="662"/>
      <c r="DG29" s="662"/>
      <c r="DH29" s="662"/>
      <c r="DI29" s="662"/>
      <c r="DJ29" s="662"/>
      <c r="DK29" s="663"/>
      <c r="DL29" s="669">
        <v>15331350</v>
      </c>
      <c r="DM29" s="662"/>
      <c r="DN29" s="662"/>
      <c r="DO29" s="662"/>
      <c r="DP29" s="662"/>
      <c r="DQ29" s="662"/>
      <c r="DR29" s="662"/>
      <c r="DS29" s="662"/>
      <c r="DT29" s="662"/>
      <c r="DU29" s="662"/>
      <c r="DV29" s="663"/>
      <c r="DW29" s="666">
        <v>22.2</v>
      </c>
      <c r="DX29" s="695"/>
      <c r="DY29" s="695"/>
      <c r="DZ29" s="695"/>
      <c r="EA29" s="695"/>
      <c r="EB29" s="695"/>
      <c r="EC29" s="697"/>
    </row>
    <row r="30" spans="2:133" ht="11.25" customHeight="1" x14ac:dyDescent="0.15">
      <c r="B30" s="658" t="s">
        <v>306</v>
      </c>
      <c r="C30" s="659"/>
      <c r="D30" s="659"/>
      <c r="E30" s="659"/>
      <c r="F30" s="659"/>
      <c r="G30" s="659"/>
      <c r="H30" s="659"/>
      <c r="I30" s="659"/>
      <c r="J30" s="659"/>
      <c r="K30" s="659"/>
      <c r="L30" s="659"/>
      <c r="M30" s="659"/>
      <c r="N30" s="659"/>
      <c r="O30" s="659"/>
      <c r="P30" s="659"/>
      <c r="Q30" s="660"/>
      <c r="R30" s="661">
        <v>266897</v>
      </c>
      <c r="S30" s="664"/>
      <c r="T30" s="664"/>
      <c r="U30" s="664"/>
      <c r="V30" s="664"/>
      <c r="W30" s="664"/>
      <c r="X30" s="664"/>
      <c r="Y30" s="665"/>
      <c r="Z30" s="723">
        <v>0.2</v>
      </c>
      <c r="AA30" s="723"/>
      <c r="AB30" s="723"/>
      <c r="AC30" s="723"/>
      <c r="AD30" s="724">
        <v>151593</v>
      </c>
      <c r="AE30" s="724"/>
      <c r="AF30" s="724"/>
      <c r="AG30" s="724"/>
      <c r="AH30" s="724"/>
      <c r="AI30" s="724"/>
      <c r="AJ30" s="724"/>
      <c r="AK30" s="724"/>
      <c r="AL30" s="666">
        <v>0.2</v>
      </c>
      <c r="AM30" s="667"/>
      <c r="AN30" s="667"/>
      <c r="AO30" s="725"/>
      <c r="AP30" s="751" t="s">
        <v>307</v>
      </c>
      <c r="AQ30" s="752"/>
      <c r="AR30" s="752"/>
      <c r="AS30" s="752"/>
      <c r="AT30" s="757" t="s">
        <v>308</v>
      </c>
      <c r="AU30" s="230"/>
      <c r="AV30" s="230"/>
      <c r="AW30" s="230"/>
      <c r="AX30" s="760" t="s">
        <v>186</v>
      </c>
      <c r="AY30" s="761"/>
      <c r="AZ30" s="761"/>
      <c r="BA30" s="761"/>
      <c r="BB30" s="761"/>
      <c r="BC30" s="761"/>
      <c r="BD30" s="761"/>
      <c r="BE30" s="761"/>
      <c r="BF30" s="762"/>
      <c r="BG30" s="741">
        <v>99</v>
      </c>
      <c r="BH30" s="742"/>
      <c r="BI30" s="742"/>
      <c r="BJ30" s="742"/>
      <c r="BK30" s="742"/>
      <c r="BL30" s="742"/>
      <c r="BM30" s="743">
        <v>94</v>
      </c>
      <c r="BN30" s="742"/>
      <c r="BO30" s="742"/>
      <c r="BP30" s="742"/>
      <c r="BQ30" s="744"/>
      <c r="BR30" s="741">
        <v>98.9</v>
      </c>
      <c r="BS30" s="742"/>
      <c r="BT30" s="742"/>
      <c r="BU30" s="742"/>
      <c r="BV30" s="742"/>
      <c r="BW30" s="742"/>
      <c r="BX30" s="743">
        <v>93.8</v>
      </c>
      <c r="BY30" s="742"/>
      <c r="BZ30" s="742"/>
      <c r="CA30" s="742"/>
      <c r="CB30" s="744"/>
      <c r="CD30" s="747"/>
      <c r="CE30" s="748"/>
      <c r="CF30" s="705" t="s">
        <v>309</v>
      </c>
      <c r="CG30" s="702"/>
      <c r="CH30" s="702"/>
      <c r="CI30" s="702"/>
      <c r="CJ30" s="702"/>
      <c r="CK30" s="702"/>
      <c r="CL30" s="702"/>
      <c r="CM30" s="702"/>
      <c r="CN30" s="702"/>
      <c r="CO30" s="702"/>
      <c r="CP30" s="702"/>
      <c r="CQ30" s="703"/>
      <c r="CR30" s="661">
        <v>14629957</v>
      </c>
      <c r="CS30" s="664"/>
      <c r="CT30" s="664"/>
      <c r="CU30" s="664"/>
      <c r="CV30" s="664"/>
      <c r="CW30" s="664"/>
      <c r="CX30" s="664"/>
      <c r="CY30" s="665"/>
      <c r="CZ30" s="666">
        <v>12.4</v>
      </c>
      <c r="DA30" s="695"/>
      <c r="DB30" s="695"/>
      <c r="DC30" s="696"/>
      <c r="DD30" s="669">
        <v>14216795</v>
      </c>
      <c r="DE30" s="664"/>
      <c r="DF30" s="664"/>
      <c r="DG30" s="664"/>
      <c r="DH30" s="664"/>
      <c r="DI30" s="664"/>
      <c r="DJ30" s="664"/>
      <c r="DK30" s="665"/>
      <c r="DL30" s="669">
        <v>14193360</v>
      </c>
      <c r="DM30" s="664"/>
      <c r="DN30" s="664"/>
      <c r="DO30" s="664"/>
      <c r="DP30" s="664"/>
      <c r="DQ30" s="664"/>
      <c r="DR30" s="664"/>
      <c r="DS30" s="664"/>
      <c r="DT30" s="664"/>
      <c r="DU30" s="664"/>
      <c r="DV30" s="665"/>
      <c r="DW30" s="666">
        <v>20.6</v>
      </c>
      <c r="DX30" s="695"/>
      <c r="DY30" s="695"/>
      <c r="DZ30" s="695"/>
      <c r="EA30" s="695"/>
      <c r="EB30" s="695"/>
      <c r="EC30" s="697"/>
    </row>
    <row r="31" spans="2:133" ht="11.25" customHeight="1" x14ac:dyDescent="0.15">
      <c r="B31" s="658" t="s">
        <v>310</v>
      </c>
      <c r="C31" s="659"/>
      <c r="D31" s="659"/>
      <c r="E31" s="659"/>
      <c r="F31" s="659"/>
      <c r="G31" s="659"/>
      <c r="H31" s="659"/>
      <c r="I31" s="659"/>
      <c r="J31" s="659"/>
      <c r="K31" s="659"/>
      <c r="L31" s="659"/>
      <c r="M31" s="659"/>
      <c r="N31" s="659"/>
      <c r="O31" s="659"/>
      <c r="P31" s="659"/>
      <c r="Q31" s="660"/>
      <c r="R31" s="661">
        <v>155659</v>
      </c>
      <c r="S31" s="664"/>
      <c r="T31" s="664"/>
      <c r="U31" s="664"/>
      <c r="V31" s="664"/>
      <c r="W31" s="664"/>
      <c r="X31" s="664"/>
      <c r="Y31" s="665"/>
      <c r="Z31" s="723">
        <v>0.1</v>
      </c>
      <c r="AA31" s="723"/>
      <c r="AB31" s="723"/>
      <c r="AC31" s="723"/>
      <c r="AD31" s="724" t="s">
        <v>127</v>
      </c>
      <c r="AE31" s="724"/>
      <c r="AF31" s="724"/>
      <c r="AG31" s="724"/>
      <c r="AH31" s="724"/>
      <c r="AI31" s="724"/>
      <c r="AJ31" s="724"/>
      <c r="AK31" s="724"/>
      <c r="AL31" s="666" t="s">
        <v>127</v>
      </c>
      <c r="AM31" s="667"/>
      <c r="AN31" s="667"/>
      <c r="AO31" s="725"/>
      <c r="AP31" s="753"/>
      <c r="AQ31" s="754"/>
      <c r="AR31" s="754"/>
      <c r="AS31" s="754"/>
      <c r="AT31" s="758"/>
      <c r="AU31" s="229" t="s">
        <v>311</v>
      </c>
      <c r="AV31" s="229"/>
      <c r="AW31" s="229"/>
      <c r="AX31" s="658" t="s">
        <v>312</v>
      </c>
      <c r="AY31" s="659"/>
      <c r="AZ31" s="659"/>
      <c r="BA31" s="659"/>
      <c r="BB31" s="659"/>
      <c r="BC31" s="659"/>
      <c r="BD31" s="659"/>
      <c r="BE31" s="659"/>
      <c r="BF31" s="660"/>
      <c r="BG31" s="739">
        <v>99.2</v>
      </c>
      <c r="BH31" s="662"/>
      <c r="BI31" s="662"/>
      <c r="BJ31" s="662"/>
      <c r="BK31" s="662"/>
      <c r="BL31" s="662"/>
      <c r="BM31" s="667">
        <v>95.7</v>
      </c>
      <c r="BN31" s="740"/>
      <c r="BO31" s="740"/>
      <c r="BP31" s="740"/>
      <c r="BQ31" s="701"/>
      <c r="BR31" s="739">
        <v>99.1</v>
      </c>
      <c r="BS31" s="662"/>
      <c r="BT31" s="662"/>
      <c r="BU31" s="662"/>
      <c r="BV31" s="662"/>
      <c r="BW31" s="662"/>
      <c r="BX31" s="667">
        <v>95.5</v>
      </c>
      <c r="BY31" s="740"/>
      <c r="BZ31" s="740"/>
      <c r="CA31" s="740"/>
      <c r="CB31" s="701"/>
      <c r="CD31" s="747"/>
      <c r="CE31" s="748"/>
      <c r="CF31" s="705" t="s">
        <v>313</v>
      </c>
      <c r="CG31" s="702"/>
      <c r="CH31" s="702"/>
      <c r="CI31" s="702"/>
      <c r="CJ31" s="702"/>
      <c r="CK31" s="702"/>
      <c r="CL31" s="702"/>
      <c r="CM31" s="702"/>
      <c r="CN31" s="702"/>
      <c r="CO31" s="702"/>
      <c r="CP31" s="702"/>
      <c r="CQ31" s="703"/>
      <c r="CR31" s="661">
        <v>1194346</v>
      </c>
      <c r="CS31" s="662"/>
      <c r="CT31" s="662"/>
      <c r="CU31" s="662"/>
      <c r="CV31" s="662"/>
      <c r="CW31" s="662"/>
      <c r="CX31" s="662"/>
      <c r="CY31" s="663"/>
      <c r="CZ31" s="666">
        <v>1</v>
      </c>
      <c r="DA31" s="695"/>
      <c r="DB31" s="695"/>
      <c r="DC31" s="696"/>
      <c r="DD31" s="669">
        <v>1141223</v>
      </c>
      <c r="DE31" s="662"/>
      <c r="DF31" s="662"/>
      <c r="DG31" s="662"/>
      <c r="DH31" s="662"/>
      <c r="DI31" s="662"/>
      <c r="DJ31" s="662"/>
      <c r="DK31" s="663"/>
      <c r="DL31" s="669">
        <v>1137990</v>
      </c>
      <c r="DM31" s="662"/>
      <c r="DN31" s="662"/>
      <c r="DO31" s="662"/>
      <c r="DP31" s="662"/>
      <c r="DQ31" s="662"/>
      <c r="DR31" s="662"/>
      <c r="DS31" s="662"/>
      <c r="DT31" s="662"/>
      <c r="DU31" s="662"/>
      <c r="DV31" s="663"/>
      <c r="DW31" s="666">
        <v>1.6</v>
      </c>
      <c r="DX31" s="695"/>
      <c r="DY31" s="695"/>
      <c r="DZ31" s="695"/>
      <c r="EA31" s="695"/>
      <c r="EB31" s="695"/>
      <c r="EC31" s="697"/>
    </row>
    <row r="32" spans="2:133" ht="11.25" customHeight="1" x14ac:dyDescent="0.15">
      <c r="B32" s="658" t="s">
        <v>314</v>
      </c>
      <c r="C32" s="659"/>
      <c r="D32" s="659"/>
      <c r="E32" s="659"/>
      <c r="F32" s="659"/>
      <c r="G32" s="659"/>
      <c r="H32" s="659"/>
      <c r="I32" s="659"/>
      <c r="J32" s="659"/>
      <c r="K32" s="659"/>
      <c r="L32" s="659"/>
      <c r="M32" s="659"/>
      <c r="N32" s="659"/>
      <c r="O32" s="659"/>
      <c r="P32" s="659"/>
      <c r="Q32" s="660"/>
      <c r="R32" s="661">
        <v>3036998</v>
      </c>
      <c r="S32" s="664"/>
      <c r="T32" s="664"/>
      <c r="U32" s="664"/>
      <c r="V32" s="664"/>
      <c r="W32" s="664"/>
      <c r="X32" s="664"/>
      <c r="Y32" s="665"/>
      <c r="Z32" s="723">
        <v>2.5</v>
      </c>
      <c r="AA32" s="723"/>
      <c r="AB32" s="723"/>
      <c r="AC32" s="723"/>
      <c r="AD32" s="724" t="s">
        <v>127</v>
      </c>
      <c r="AE32" s="724"/>
      <c r="AF32" s="724"/>
      <c r="AG32" s="724"/>
      <c r="AH32" s="724"/>
      <c r="AI32" s="724"/>
      <c r="AJ32" s="724"/>
      <c r="AK32" s="724"/>
      <c r="AL32" s="666" t="s">
        <v>232</v>
      </c>
      <c r="AM32" s="667"/>
      <c r="AN32" s="667"/>
      <c r="AO32" s="725"/>
      <c r="AP32" s="755"/>
      <c r="AQ32" s="756"/>
      <c r="AR32" s="756"/>
      <c r="AS32" s="756"/>
      <c r="AT32" s="759"/>
      <c r="AU32" s="231"/>
      <c r="AV32" s="231"/>
      <c r="AW32" s="231"/>
      <c r="AX32" s="673" t="s">
        <v>315</v>
      </c>
      <c r="AY32" s="674"/>
      <c r="AZ32" s="674"/>
      <c r="BA32" s="674"/>
      <c r="BB32" s="674"/>
      <c r="BC32" s="674"/>
      <c r="BD32" s="674"/>
      <c r="BE32" s="674"/>
      <c r="BF32" s="675"/>
      <c r="BG32" s="738">
        <v>98.6</v>
      </c>
      <c r="BH32" s="677"/>
      <c r="BI32" s="677"/>
      <c r="BJ32" s="677"/>
      <c r="BK32" s="677"/>
      <c r="BL32" s="677"/>
      <c r="BM32" s="721">
        <v>91.6</v>
      </c>
      <c r="BN32" s="677"/>
      <c r="BO32" s="677"/>
      <c r="BP32" s="677"/>
      <c r="BQ32" s="714"/>
      <c r="BR32" s="738">
        <v>98.7</v>
      </c>
      <c r="BS32" s="677"/>
      <c r="BT32" s="677"/>
      <c r="BU32" s="677"/>
      <c r="BV32" s="677"/>
      <c r="BW32" s="677"/>
      <c r="BX32" s="721">
        <v>91.4</v>
      </c>
      <c r="BY32" s="677"/>
      <c r="BZ32" s="677"/>
      <c r="CA32" s="677"/>
      <c r="CB32" s="714"/>
      <c r="CD32" s="749"/>
      <c r="CE32" s="750"/>
      <c r="CF32" s="705" t="s">
        <v>316</v>
      </c>
      <c r="CG32" s="702"/>
      <c r="CH32" s="702"/>
      <c r="CI32" s="702"/>
      <c r="CJ32" s="702"/>
      <c r="CK32" s="702"/>
      <c r="CL32" s="702"/>
      <c r="CM32" s="702"/>
      <c r="CN32" s="702"/>
      <c r="CO32" s="702"/>
      <c r="CP32" s="702"/>
      <c r="CQ32" s="703"/>
      <c r="CR32" s="661">
        <v>239</v>
      </c>
      <c r="CS32" s="664"/>
      <c r="CT32" s="664"/>
      <c r="CU32" s="664"/>
      <c r="CV32" s="664"/>
      <c r="CW32" s="664"/>
      <c r="CX32" s="664"/>
      <c r="CY32" s="665"/>
      <c r="CZ32" s="666">
        <v>0</v>
      </c>
      <c r="DA32" s="695"/>
      <c r="DB32" s="695"/>
      <c r="DC32" s="696"/>
      <c r="DD32" s="669">
        <v>239</v>
      </c>
      <c r="DE32" s="664"/>
      <c r="DF32" s="664"/>
      <c r="DG32" s="664"/>
      <c r="DH32" s="664"/>
      <c r="DI32" s="664"/>
      <c r="DJ32" s="664"/>
      <c r="DK32" s="665"/>
      <c r="DL32" s="669">
        <v>239</v>
      </c>
      <c r="DM32" s="664"/>
      <c r="DN32" s="664"/>
      <c r="DO32" s="664"/>
      <c r="DP32" s="664"/>
      <c r="DQ32" s="664"/>
      <c r="DR32" s="664"/>
      <c r="DS32" s="664"/>
      <c r="DT32" s="664"/>
      <c r="DU32" s="664"/>
      <c r="DV32" s="665"/>
      <c r="DW32" s="666">
        <v>0</v>
      </c>
      <c r="DX32" s="695"/>
      <c r="DY32" s="695"/>
      <c r="DZ32" s="695"/>
      <c r="EA32" s="695"/>
      <c r="EB32" s="695"/>
      <c r="EC32" s="697"/>
    </row>
    <row r="33" spans="2:133" ht="11.25" customHeight="1" x14ac:dyDescent="0.15">
      <c r="B33" s="658" t="s">
        <v>317</v>
      </c>
      <c r="C33" s="659"/>
      <c r="D33" s="659"/>
      <c r="E33" s="659"/>
      <c r="F33" s="659"/>
      <c r="G33" s="659"/>
      <c r="H33" s="659"/>
      <c r="I33" s="659"/>
      <c r="J33" s="659"/>
      <c r="K33" s="659"/>
      <c r="L33" s="659"/>
      <c r="M33" s="659"/>
      <c r="N33" s="659"/>
      <c r="O33" s="659"/>
      <c r="P33" s="659"/>
      <c r="Q33" s="660"/>
      <c r="R33" s="661">
        <v>1186465</v>
      </c>
      <c r="S33" s="664"/>
      <c r="T33" s="664"/>
      <c r="U33" s="664"/>
      <c r="V33" s="664"/>
      <c r="W33" s="664"/>
      <c r="X33" s="664"/>
      <c r="Y33" s="665"/>
      <c r="Z33" s="723">
        <v>1</v>
      </c>
      <c r="AA33" s="723"/>
      <c r="AB33" s="723"/>
      <c r="AC33" s="723"/>
      <c r="AD33" s="724" t="s">
        <v>127</v>
      </c>
      <c r="AE33" s="724"/>
      <c r="AF33" s="724"/>
      <c r="AG33" s="724"/>
      <c r="AH33" s="724"/>
      <c r="AI33" s="724"/>
      <c r="AJ33" s="724"/>
      <c r="AK33" s="724"/>
      <c r="AL33" s="666" t="s">
        <v>127</v>
      </c>
      <c r="AM33" s="667"/>
      <c r="AN33" s="667"/>
      <c r="AO33" s="725"/>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705" t="s">
        <v>318</v>
      </c>
      <c r="CE33" s="702"/>
      <c r="CF33" s="702"/>
      <c r="CG33" s="702"/>
      <c r="CH33" s="702"/>
      <c r="CI33" s="702"/>
      <c r="CJ33" s="702"/>
      <c r="CK33" s="702"/>
      <c r="CL33" s="702"/>
      <c r="CM33" s="702"/>
      <c r="CN33" s="702"/>
      <c r="CO33" s="702"/>
      <c r="CP33" s="702"/>
      <c r="CQ33" s="703"/>
      <c r="CR33" s="661">
        <v>42271763</v>
      </c>
      <c r="CS33" s="662"/>
      <c r="CT33" s="662"/>
      <c r="CU33" s="662"/>
      <c r="CV33" s="662"/>
      <c r="CW33" s="662"/>
      <c r="CX33" s="662"/>
      <c r="CY33" s="663"/>
      <c r="CZ33" s="666">
        <v>35.9</v>
      </c>
      <c r="DA33" s="695"/>
      <c r="DB33" s="695"/>
      <c r="DC33" s="696"/>
      <c r="DD33" s="669">
        <v>34714558</v>
      </c>
      <c r="DE33" s="662"/>
      <c r="DF33" s="662"/>
      <c r="DG33" s="662"/>
      <c r="DH33" s="662"/>
      <c r="DI33" s="662"/>
      <c r="DJ33" s="662"/>
      <c r="DK33" s="663"/>
      <c r="DL33" s="669">
        <v>26591339</v>
      </c>
      <c r="DM33" s="662"/>
      <c r="DN33" s="662"/>
      <c r="DO33" s="662"/>
      <c r="DP33" s="662"/>
      <c r="DQ33" s="662"/>
      <c r="DR33" s="662"/>
      <c r="DS33" s="662"/>
      <c r="DT33" s="662"/>
      <c r="DU33" s="662"/>
      <c r="DV33" s="663"/>
      <c r="DW33" s="666">
        <v>38.5</v>
      </c>
      <c r="DX33" s="695"/>
      <c r="DY33" s="695"/>
      <c r="DZ33" s="695"/>
      <c r="EA33" s="695"/>
      <c r="EB33" s="695"/>
      <c r="EC33" s="697"/>
    </row>
    <row r="34" spans="2:133" ht="11.25" customHeight="1" x14ac:dyDescent="0.15">
      <c r="B34" s="658" t="s">
        <v>319</v>
      </c>
      <c r="C34" s="659"/>
      <c r="D34" s="659"/>
      <c r="E34" s="659"/>
      <c r="F34" s="659"/>
      <c r="G34" s="659"/>
      <c r="H34" s="659"/>
      <c r="I34" s="659"/>
      <c r="J34" s="659"/>
      <c r="K34" s="659"/>
      <c r="L34" s="659"/>
      <c r="M34" s="659"/>
      <c r="N34" s="659"/>
      <c r="O34" s="659"/>
      <c r="P34" s="659"/>
      <c r="Q34" s="660"/>
      <c r="R34" s="661">
        <v>3002421</v>
      </c>
      <c r="S34" s="664"/>
      <c r="T34" s="664"/>
      <c r="U34" s="664"/>
      <c r="V34" s="664"/>
      <c r="W34" s="664"/>
      <c r="X34" s="664"/>
      <c r="Y34" s="665"/>
      <c r="Z34" s="723">
        <v>2.5</v>
      </c>
      <c r="AA34" s="723"/>
      <c r="AB34" s="723"/>
      <c r="AC34" s="723"/>
      <c r="AD34" s="724">
        <v>82486</v>
      </c>
      <c r="AE34" s="724"/>
      <c r="AF34" s="724"/>
      <c r="AG34" s="724"/>
      <c r="AH34" s="724"/>
      <c r="AI34" s="724"/>
      <c r="AJ34" s="724"/>
      <c r="AK34" s="724"/>
      <c r="AL34" s="666">
        <v>0.1</v>
      </c>
      <c r="AM34" s="667"/>
      <c r="AN34" s="667"/>
      <c r="AO34" s="725"/>
      <c r="AP34" s="234"/>
      <c r="AQ34" s="735" t="s">
        <v>320</v>
      </c>
      <c r="AR34" s="736"/>
      <c r="AS34" s="736"/>
      <c r="AT34" s="736"/>
      <c r="AU34" s="736"/>
      <c r="AV34" s="736"/>
      <c r="AW34" s="736"/>
      <c r="AX34" s="736"/>
      <c r="AY34" s="736"/>
      <c r="AZ34" s="736"/>
      <c r="BA34" s="736"/>
      <c r="BB34" s="736"/>
      <c r="BC34" s="736"/>
      <c r="BD34" s="736"/>
      <c r="BE34" s="736"/>
      <c r="BF34" s="737"/>
      <c r="BG34" s="735" t="s">
        <v>321</v>
      </c>
      <c r="BH34" s="736"/>
      <c r="BI34" s="736"/>
      <c r="BJ34" s="736"/>
      <c r="BK34" s="736"/>
      <c r="BL34" s="736"/>
      <c r="BM34" s="736"/>
      <c r="BN34" s="736"/>
      <c r="BO34" s="736"/>
      <c r="BP34" s="736"/>
      <c r="BQ34" s="736"/>
      <c r="BR34" s="736"/>
      <c r="BS34" s="736"/>
      <c r="BT34" s="736"/>
      <c r="BU34" s="736"/>
      <c r="BV34" s="736"/>
      <c r="BW34" s="736"/>
      <c r="BX34" s="736"/>
      <c r="BY34" s="736"/>
      <c r="BZ34" s="736"/>
      <c r="CA34" s="736"/>
      <c r="CB34" s="737"/>
      <c r="CD34" s="705" t="s">
        <v>322</v>
      </c>
      <c r="CE34" s="702"/>
      <c r="CF34" s="702"/>
      <c r="CG34" s="702"/>
      <c r="CH34" s="702"/>
      <c r="CI34" s="702"/>
      <c r="CJ34" s="702"/>
      <c r="CK34" s="702"/>
      <c r="CL34" s="702"/>
      <c r="CM34" s="702"/>
      <c r="CN34" s="702"/>
      <c r="CO34" s="702"/>
      <c r="CP34" s="702"/>
      <c r="CQ34" s="703"/>
      <c r="CR34" s="661">
        <v>14140313</v>
      </c>
      <c r="CS34" s="664"/>
      <c r="CT34" s="664"/>
      <c r="CU34" s="664"/>
      <c r="CV34" s="664"/>
      <c r="CW34" s="664"/>
      <c r="CX34" s="664"/>
      <c r="CY34" s="665"/>
      <c r="CZ34" s="666">
        <v>12</v>
      </c>
      <c r="DA34" s="695"/>
      <c r="DB34" s="695"/>
      <c r="DC34" s="696"/>
      <c r="DD34" s="669">
        <v>10381217</v>
      </c>
      <c r="DE34" s="664"/>
      <c r="DF34" s="664"/>
      <c r="DG34" s="664"/>
      <c r="DH34" s="664"/>
      <c r="DI34" s="664"/>
      <c r="DJ34" s="664"/>
      <c r="DK34" s="665"/>
      <c r="DL34" s="669">
        <v>8851613</v>
      </c>
      <c r="DM34" s="664"/>
      <c r="DN34" s="664"/>
      <c r="DO34" s="664"/>
      <c r="DP34" s="664"/>
      <c r="DQ34" s="664"/>
      <c r="DR34" s="664"/>
      <c r="DS34" s="664"/>
      <c r="DT34" s="664"/>
      <c r="DU34" s="664"/>
      <c r="DV34" s="665"/>
      <c r="DW34" s="666">
        <v>12.8</v>
      </c>
      <c r="DX34" s="695"/>
      <c r="DY34" s="695"/>
      <c r="DZ34" s="695"/>
      <c r="EA34" s="695"/>
      <c r="EB34" s="695"/>
      <c r="EC34" s="697"/>
    </row>
    <row r="35" spans="2:133" ht="11.25" customHeight="1" x14ac:dyDescent="0.15">
      <c r="B35" s="658" t="s">
        <v>323</v>
      </c>
      <c r="C35" s="659"/>
      <c r="D35" s="659"/>
      <c r="E35" s="659"/>
      <c r="F35" s="659"/>
      <c r="G35" s="659"/>
      <c r="H35" s="659"/>
      <c r="I35" s="659"/>
      <c r="J35" s="659"/>
      <c r="K35" s="659"/>
      <c r="L35" s="659"/>
      <c r="M35" s="659"/>
      <c r="N35" s="659"/>
      <c r="O35" s="659"/>
      <c r="P35" s="659"/>
      <c r="Q35" s="660"/>
      <c r="R35" s="661">
        <v>8864990</v>
      </c>
      <c r="S35" s="664"/>
      <c r="T35" s="664"/>
      <c r="U35" s="664"/>
      <c r="V35" s="664"/>
      <c r="W35" s="664"/>
      <c r="X35" s="664"/>
      <c r="Y35" s="665"/>
      <c r="Z35" s="723">
        <v>7.4</v>
      </c>
      <c r="AA35" s="723"/>
      <c r="AB35" s="723"/>
      <c r="AC35" s="723"/>
      <c r="AD35" s="724" t="s">
        <v>127</v>
      </c>
      <c r="AE35" s="724"/>
      <c r="AF35" s="724"/>
      <c r="AG35" s="724"/>
      <c r="AH35" s="724"/>
      <c r="AI35" s="724"/>
      <c r="AJ35" s="724"/>
      <c r="AK35" s="724"/>
      <c r="AL35" s="666" t="s">
        <v>127</v>
      </c>
      <c r="AM35" s="667"/>
      <c r="AN35" s="667"/>
      <c r="AO35" s="725"/>
      <c r="AP35" s="234"/>
      <c r="AQ35" s="729" t="s">
        <v>324</v>
      </c>
      <c r="AR35" s="730"/>
      <c r="AS35" s="730"/>
      <c r="AT35" s="730"/>
      <c r="AU35" s="730"/>
      <c r="AV35" s="730"/>
      <c r="AW35" s="730"/>
      <c r="AX35" s="730"/>
      <c r="AY35" s="731"/>
      <c r="AZ35" s="726">
        <v>15810392</v>
      </c>
      <c r="BA35" s="727"/>
      <c r="BB35" s="727"/>
      <c r="BC35" s="727"/>
      <c r="BD35" s="727"/>
      <c r="BE35" s="727"/>
      <c r="BF35" s="728"/>
      <c r="BG35" s="732" t="s">
        <v>325</v>
      </c>
      <c r="BH35" s="733"/>
      <c r="BI35" s="733"/>
      <c r="BJ35" s="733"/>
      <c r="BK35" s="733"/>
      <c r="BL35" s="733"/>
      <c r="BM35" s="733"/>
      <c r="BN35" s="733"/>
      <c r="BO35" s="733"/>
      <c r="BP35" s="733"/>
      <c r="BQ35" s="733"/>
      <c r="BR35" s="733"/>
      <c r="BS35" s="733"/>
      <c r="BT35" s="733"/>
      <c r="BU35" s="734"/>
      <c r="BV35" s="726">
        <v>366118</v>
      </c>
      <c r="BW35" s="727"/>
      <c r="BX35" s="727"/>
      <c r="BY35" s="727"/>
      <c r="BZ35" s="727"/>
      <c r="CA35" s="727"/>
      <c r="CB35" s="728"/>
      <c r="CD35" s="705" t="s">
        <v>326</v>
      </c>
      <c r="CE35" s="702"/>
      <c r="CF35" s="702"/>
      <c r="CG35" s="702"/>
      <c r="CH35" s="702"/>
      <c r="CI35" s="702"/>
      <c r="CJ35" s="702"/>
      <c r="CK35" s="702"/>
      <c r="CL35" s="702"/>
      <c r="CM35" s="702"/>
      <c r="CN35" s="702"/>
      <c r="CO35" s="702"/>
      <c r="CP35" s="702"/>
      <c r="CQ35" s="703"/>
      <c r="CR35" s="661">
        <v>4304630</v>
      </c>
      <c r="CS35" s="662"/>
      <c r="CT35" s="662"/>
      <c r="CU35" s="662"/>
      <c r="CV35" s="662"/>
      <c r="CW35" s="662"/>
      <c r="CX35" s="662"/>
      <c r="CY35" s="663"/>
      <c r="CZ35" s="666">
        <v>3.7</v>
      </c>
      <c r="DA35" s="695"/>
      <c r="DB35" s="695"/>
      <c r="DC35" s="696"/>
      <c r="DD35" s="669">
        <v>3848963</v>
      </c>
      <c r="DE35" s="662"/>
      <c r="DF35" s="662"/>
      <c r="DG35" s="662"/>
      <c r="DH35" s="662"/>
      <c r="DI35" s="662"/>
      <c r="DJ35" s="662"/>
      <c r="DK35" s="663"/>
      <c r="DL35" s="669">
        <v>2583962</v>
      </c>
      <c r="DM35" s="662"/>
      <c r="DN35" s="662"/>
      <c r="DO35" s="662"/>
      <c r="DP35" s="662"/>
      <c r="DQ35" s="662"/>
      <c r="DR35" s="662"/>
      <c r="DS35" s="662"/>
      <c r="DT35" s="662"/>
      <c r="DU35" s="662"/>
      <c r="DV35" s="663"/>
      <c r="DW35" s="666">
        <v>3.7</v>
      </c>
      <c r="DX35" s="695"/>
      <c r="DY35" s="695"/>
      <c r="DZ35" s="695"/>
      <c r="EA35" s="695"/>
      <c r="EB35" s="695"/>
      <c r="EC35" s="697"/>
    </row>
    <row r="36" spans="2:133" ht="11.25" customHeight="1" x14ac:dyDescent="0.15">
      <c r="B36" s="658" t="s">
        <v>327</v>
      </c>
      <c r="C36" s="659"/>
      <c r="D36" s="659"/>
      <c r="E36" s="659"/>
      <c r="F36" s="659"/>
      <c r="G36" s="659"/>
      <c r="H36" s="659"/>
      <c r="I36" s="659"/>
      <c r="J36" s="659"/>
      <c r="K36" s="659"/>
      <c r="L36" s="659"/>
      <c r="M36" s="659"/>
      <c r="N36" s="659"/>
      <c r="O36" s="659"/>
      <c r="P36" s="659"/>
      <c r="Q36" s="660"/>
      <c r="R36" s="661" t="s">
        <v>127</v>
      </c>
      <c r="S36" s="664"/>
      <c r="T36" s="664"/>
      <c r="U36" s="664"/>
      <c r="V36" s="664"/>
      <c r="W36" s="664"/>
      <c r="X36" s="664"/>
      <c r="Y36" s="665"/>
      <c r="Z36" s="723" t="s">
        <v>232</v>
      </c>
      <c r="AA36" s="723"/>
      <c r="AB36" s="723"/>
      <c r="AC36" s="723"/>
      <c r="AD36" s="724" t="s">
        <v>127</v>
      </c>
      <c r="AE36" s="724"/>
      <c r="AF36" s="724"/>
      <c r="AG36" s="724"/>
      <c r="AH36" s="724"/>
      <c r="AI36" s="724"/>
      <c r="AJ36" s="724"/>
      <c r="AK36" s="724"/>
      <c r="AL36" s="666" t="s">
        <v>127</v>
      </c>
      <c r="AM36" s="667"/>
      <c r="AN36" s="667"/>
      <c r="AO36" s="725"/>
      <c r="AQ36" s="698" t="s">
        <v>328</v>
      </c>
      <c r="AR36" s="699"/>
      <c r="AS36" s="699"/>
      <c r="AT36" s="699"/>
      <c r="AU36" s="699"/>
      <c r="AV36" s="699"/>
      <c r="AW36" s="699"/>
      <c r="AX36" s="699"/>
      <c r="AY36" s="700"/>
      <c r="AZ36" s="661">
        <v>2221270</v>
      </c>
      <c r="BA36" s="664"/>
      <c r="BB36" s="664"/>
      <c r="BC36" s="664"/>
      <c r="BD36" s="662"/>
      <c r="BE36" s="662"/>
      <c r="BF36" s="701"/>
      <c r="BG36" s="705" t="s">
        <v>329</v>
      </c>
      <c r="BH36" s="702"/>
      <c r="BI36" s="702"/>
      <c r="BJ36" s="702"/>
      <c r="BK36" s="702"/>
      <c r="BL36" s="702"/>
      <c r="BM36" s="702"/>
      <c r="BN36" s="702"/>
      <c r="BO36" s="702"/>
      <c r="BP36" s="702"/>
      <c r="BQ36" s="702"/>
      <c r="BR36" s="702"/>
      <c r="BS36" s="702"/>
      <c r="BT36" s="702"/>
      <c r="BU36" s="703"/>
      <c r="BV36" s="661">
        <v>-84081</v>
      </c>
      <c r="BW36" s="664"/>
      <c r="BX36" s="664"/>
      <c r="BY36" s="664"/>
      <c r="BZ36" s="664"/>
      <c r="CA36" s="664"/>
      <c r="CB36" s="704"/>
      <c r="CD36" s="705" t="s">
        <v>330</v>
      </c>
      <c r="CE36" s="702"/>
      <c r="CF36" s="702"/>
      <c r="CG36" s="702"/>
      <c r="CH36" s="702"/>
      <c r="CI36" s="702"/>
      <c r="CJ36" s="702"/>
      <c r="CK36" s="702"/>
      <c r="CL36" s="702"/>
      <c r="CM36" s="702"/>
      <c r="CN36" s="702"/>
      <c r="CO36" s="702"/>
      <c r="CP36" s="702"/>
      <c r="CQ36" s="703"/>
      <c r="CR36" s="661">
        <v>9965564</v>
      </c>
      <c r="CS36" s="664"/>
      <c r="CT36" s="664"/>
      <c r="CU36" s="664"/>
      <c r="CV36" s="664"/>
      <c r="CW36" s="664"/>
      <c r="CX36" s="664"/>
      <c r="CY36" s="665"/>
      <c r="CZ36" s="666">
        <v>8.5</v>
      </c>
      <c r="DA36" s="695"/>
      <c r="DB36" s="695"/>
      <c r="DC36" s="696"/>
      <c r="DD36" s="669">
        <v>9180323</v>
      </c>
      <c r="DE36" s="664"/>
      <c r="DF36" s="664"/>
      <c r="DG36" s="664"/>
      <c r="DH36" s="664"/>
      <c r="DI36" s="664"/>
      <c r="DJ36" s="664"/>
      <c r="DK36" s="665"/>
      <c r="DL36" s="669">
        <v>4687741</v>
      </c>
      <c r="DM36" s="664"/>
      <c r="DN36" s="664"/>
      <c r="DO36" s="664"/>
      <c r="DP36" s="664"/>
      <c r="DQ36" s="664"/>
      <c r="DR36" s="664"/>
      <c r="DS36" s="664"/>
      <c r="DT36" s="664"/>
      <c r="DU36" s="664"/>
      <c r="DV36" s="665"/>
      <c r="DW36" s="666">
        <v>6.8</v>
      </c>
      <c r="DX36" s="695"/>
      <c r="DY36" s="695"/>
      <c r="DZ36" s="695"/>
      <c r="EA36" s="695"/>
      <c r="EB36" s="695"/>
      <c r="EC36" s="697"/>
    </row>
    <row r="37" spans="2:133" ht="11.25" customHeight="1" x14ac:dyDescent="0.15">
      <c r="B37" s="658" t="s">
        <v>331</v>
      </c>
      <c r="C37" s="659"/>
      <c r="D37" s="659"/>
      <c r="E37" s="659"/>
      <c r="F37" s="659"/>
      <c r="G37" s="659"/>
      <c r="H37" s="659"/>
      <c r="I37" s="659"/>
      <c r="J37" s="659"/>
      <c r="K37" s="659"/>
      <c r="L37" s="659"/>
      <c r="M37" s="659"/>
      <c r="N37" s="659"/>
      <c r="O37" s="659"/>
      <c r="P37" s="659"/>
      <c r="Q37" s="660"/>
      <c r="R37" s="661">
        <v>4531890</v>
      </c>
      <c r="S37" s="664"/>
      <c r="T37" s="664"/>
      <c r="U37" s="664"/>
      <c r="V37" s="664"/>
      <c r="W37" s="664"/>
      <c r="X37" s="664"/>
      <c r="Y37" s="665"/>
      <c r="Z37" s="723">
        <v>3.8</v>
      </c>
      <c r="AA37" s="723"/>
      <c r="AB37" s="723"/>
      <c r="AC37" s="723"/>
      <c r="AD37" s="724" t="s">
        <v>127</v>
      </c>
      <c r="AE37" s="724"/>
      <c r="AF37" s="724"/>
      <c r="AG37" s="724"/>
      <c r="AH37" s="724"/>
      <c r="AI37" s="724"/>
      <c r="AJ37" s="724"/>
      <c r="AK37" s="724"/>
      <c r="AL37" s="666" t="s">
        <v>127</v>
      </c>
      <c r="AM37" s="667"/>
      <c r="AN37" s="667"/>
      <c r="AO37" s="725"/>
      <c r="AQ37" s="698" t="s">
        <v>332</v>
      </c>
      <c r="AR37" s="699"/>
      <c r="AS37" s="699"/>
      <c r="AT37" s="699"/>
      <c r="AU37" s="699"/>
      <c r="AV37" s="699"/>
      <c r="AW37" s="699"/>
      <c r="AX37" s="699"/>
      <c r="AY37" s="700"/>
      <c r="AZ37" s="661">
        <v>1973903</v>
      </c>
      <c r="BA37" s="664"/>
      <c r="BB37" s="664"/>
      <c r="BC37" s="664"/>
      <c r="BD37" s="662"/>
      <c r="BE37" s="662"/>
      <c r="BF37" s="701"/>
      <c r="BG37" s="705" t="s">
        <v>333</v>
      </c>
      <c r="BH37" s="702"/>
      <c r="BI37" s="702"/>
      <c r="BJ37" s="702"/>
      <c r="BK37" s="702"/>
      <c r="BL37" s="702"/>
      <c r="BM37" s="702"/>
      <c r="BN37" s="702"/>
      <c r="BO37" s="702"/>
      <c r="BP37" s="702"/>
      <c r="BQ37" s="702"/>
      <c r="BR37" s="702"/>
      <c r="BS37" s="702"/>
      <c r="BT37" s="702"/>
      <c r="BU37" s="703"/>
      <c r="BV37" s="661">
        <v>40309</v>
      </c>
      <c r="BW37" s="664"/>
      <c r="BX37" s="664"/>
      <c r="BY37" s="664"/>
      <c r="BZ37" s="664"/>
      <c r="CA37" s="664"/>
      <c r="CB37" s="704"/>
      <c r="CD37" s="705" t="s">
        <v>334</v>
      </c>
      <c r="CE37" s="702"/>
      <c r="CF37" s="702"/>
      <c r="CG37" s="702"/>
      <c r="CH37" s="702"/>
      <c r="CI37" s="702"/>
      <c r="CJ37" s="702"/>
      <c r="CK37" s="702"/>
      <c r="CL37" s="702"/>
      <c r="CM37" s="702"/>
      <c r="CN37" s="702"/>
      <c r="CO37" s="702"/>
      <c r="CP37" s="702"/>
      <c r="CQ37" s="703"/>
      <c r="CR37" s="661">
        <v>4349260</v>
      </c>
      <c r="CS37" s="662"/>
      <c r="CT37" s="662"/>
      <c r="CU37" s="662"/>
      <c r="CV37" s="662"/>
      <c r="CW37" s="662"/>
      <c r="CX37" s="662"/>
      <c r="CY37" s="663"/>
      <c r="CZ37" s="666">
        <v>3.7</v>
      </c>
      <c r="DA37" s="695"/>
      <c r="DB37" s="695"/>
      <c r="DC37" s="696"/>
      <c r="DD37" s="669">
        <v>4190351</v>
      </c>
      <c r="DE37" s="662"/>
      <c r="DF37" s="662"/>
      <c r="DG37" s="662"/>
      <c r="DH37" s="662"/>
      <c r="DI37" s="662"/>
      <c r="DJ37" s="662"/>
      <c r="DK37" s="663"/>
      <c r="DL37" s="669">
        <v>4135216</v>
      </c>
      <c r="DM37" s="662"/>
      <c r="DN37" s="662"/>
      <c r="DO37" s="662"/>
      <c r="DP37" s="662"/>
      <c r="DQ37" s="662"/>
      <c r="DR37" s="662"/>
      <c r="DS37" s="662"/>
      <c r="DT37" s="662"/>
      <c r="DU37" s="662"/>
      <c r="DV37" s="663"/>
      <c r="DW37" s="666">
        <v>6</v>
      </c>
      <c r="DX37" s="695"/>
      <c r="DY37" s="695"/>
      <c r="DZ37" s="695"/>
      <c r="EA37" s="695"/>
      <c r="EB37" s="695"/>
      <c r="EC37" s="697"/>
    </row>
    <row r="38" spans="2:133" ht="11.25" customHeight="1" x14ac:dyDescent="0.15">
      <c r="B38" s="673" t="s">
        <v>335</v>
      </c>
      <c r="C38" s="674"/>
      <c r="D38" s="674"/>
      <c r="E38" s="674"/>
      <c r="F38" s="674"/>
      <c r="G38" s="674"/>
      <c r="H38" s="674"/>
      <c r="I38" s="674"/>
      <c r="J38" s="674"/>
      <c r="K38" s="674"/>
      <c r="L38" s="674"/>
      <c r="M38" s="674"/>
      <c r="N38" s="674"/>
      <c r="O38" s="674"/>
      <c r="P38" s="674"/>
      <c r="Q38" s="675"/>
      <c r="R38" s="676">
        <v>119224658</v>
      </c>
      <c r="S38" s="713"/>
      <c r="T38" s="713"/>
      <c r="U38" s="713"/>
      <c r="V38" s="713"/>
      <c r="W38" s="713"/>
      <c r="X38" s="713"/>
      <c r="Y38" s="718"/>
      <c r="Z38" s="719">
        <v>100</v>
      </c>
      <c r="AA38" s="719"/>
      <c r="AB38" s="719"/>
      <c r="AC38" s="719"/>
      <c r="AD38" s="720">
        <v>64488436</v>
      </c>
      <c r="AE38" s="720"/>
      <c r="AF38" s="720"/>
      <c r="AG38" s="720"/>
      <c r="AH38" s="720"/>
      <c r="AI38" s="720"/>
      <c r="AJ38" s="720"/>
      <c r="AK38" s="720"/>
      <c r="AL38" s="679">
        <v>100</v>
      </c>
      <c r="AM38" s="721"/>
      <c r="AN38" s="721"/>
      <c r="AO38" s="722"/>
      <c r="AQ38" s="698" t="s">
        <v>336</v>
      </c>
      <c r="AR38" s="699"/>
      <c r="AS38" s="699"/>
      <c r="AT38" s="699"/>
      <c r="AU38" s="699"/>
      <c r="AV38" s="699"/>
      <c r="AW38" s="699"/>
      <c r="AX38" s="699"/>
      <c r="AY38" s="700"/>
      <c r="AZ38" s="661">
        <v>641354</v>
      </c>
      <c r="BA38" s="664"/>
      <c r="BB38" s="664"/>
      <c r="BC38" s="664"/>
      <c r="BD38" s="662"/>
      <c r="BE38" s="662"/>
      <c r="BF38" s="701"/>
      <c r="BG38" s="705" t="s">
        <v>337</v>
      </c>
      <c r="BH38" s="702"/>
      <c r="BI38" s="702"/>
      <c r="BJ38" s="702"/>
      <c r="BK38" s="702"/>
      <c r="BL38" s="702"/>
      <c r="BM38" s="702"/>
      <c r="BN38" s="702"/>
      <c r="BO38" s="702"/>
      <c r="BP38" s="702"/>
      <c r="BQ38" s="702"/>
      <c r="BR38" s="702"/>
      <c r="BS38" s="702"/>
      <c r="BT38" s="702"/>
      <c r="BU38" s="703"/>
      <c r="BV38" s="661">
        <v>63035</v>
      </c>
      <c r="BW38" s="664"/>
      <c r="BX38" s="664"/>
      <c r="BY38" s="664"/>
      <c r="BZ38" s="664"/>
      <c r="CA38" s="664"/>
      <c r="CB38" s="704"/>
      <c r="CD38" s="705" t="s">
        <v>338</v>
      </c>
      <c r="CE38" s="702"/>
      <c r="CF38" s="702"/>
      <c r="CG38" s="702"/>
      <c r="CH38" s="702"/>
      <c r="CI38" s="702"/>
      <c r="CJ38" s="702"/>
      <c r="CK38" s="702"/>
      <c r="CL38" s="702"/>
      <c r="CM38" s="702"/>
      <c r="CN38" s="702"/>
      <c r="CO38" s="702"/>
      <c r="CP38" s="702"/>
      <c r="CQ38" s="703"/>
      <c r="CR38" s="661">
        <v>13183207</v>
      </c>
      <c r="CS38" s="664"/>
      <c r="CT38" s="664"/>
      <c r="CU38" s="664"/>
      <c r="CV38" s="664"/>
      <c r="CW38" s="664"/>
      <c r="CX38" s="664"/>
      <c r="CY38" s="665"/>
      <c r="CZ38" s="666">
        <v>11.2</v>
      </c>
      <c r="DA38" s="695"/>
      <c r="DB38" s="695"/>
      <c r="DC38" s="696"/>
      <c r="DD38" s="669">
        <v>11221081</v>
      </c>
      <c r="DE38" s="664"/>
      <c r="DF38" s="664"/>
      <c r="DG38" s="664"/>
      <c r="DH38" s="664"/>
      <c r="DI38" s="664"/>
      <c r="DJ38" s="664"/>
      <c r="DK38" s="665"/>
      <c r="DL38" s="669">
        <v>10464541</v>
      </c>
      <c r="DM38" s="664"/>
      <c r="DN38" s="664"/>
      <c r="DO38" s="664"/>
      <c r="DP38" s="664"/>
      <c r="DQ38" s="664"/>
      <c r="DR38" s="664"/>
      <c r="DS38" s="664"/>
      <c r="DT38" s="664"/>
      <c r="DU38" s="664"/>
      <c r="DV38" s="665"/>
      <c r="DW38" s="666">
        <v>15.2</v>
      </c>
      <c r="DX38" s="695"/>
      <c r="DY38" s="695"/>
      <c r="DZ38" s="695"/>
      <c r="EA38" s="695"/>
      <c r="EB38" s="695"/>
      <c r="EC38" s="697"/>
    </row>
    <row r="39" spans="2:133" ht="11.25" customHeight="1" x14ac:dyDescent="0.15">
      <c r="AQ39" s="698" t="s">
        <v>339</v>
      </c>
      <c r="AR39" s="699"/>
      <c r="AS39" s="699"/>
      <c r="AT39" s="699"/>
      <c r="AU39" s="699"/>
      <c r="AV39" s="699"/>
      <c r="AW39" s="699"/>
      <c r="AX39" s="699"/>
      <c r="AY39" s="700"/>
      <c r="AZ39" s="661">
        <v>288158</v>
      </c>
      <c r="BA39" s="664"/>
      <c r="BB39" s="664"/>
      <c r="BC39" s="664"/>
      <c r="BD39" s="662"/>
      <c r="BE39" s="662"/>
      <c r="BF39" s="701"/>
      <c r="BG39" s="706" t="s">
        <v>340</v>
      </c>
      <c r="BH39" s="707"/>
      <c r="BI39" s="707"/>
      <c r="BJ39" s="707"/>
      <c r="BK39" s="707"/>
      <c r="BL39" s="235"/>
      <c r="BM39" s="702" t="s">
        <v>341</v>
      </c>
      <c r="BN39" s="702"/>
      <c r="BO39" s="702"/>
      <c r="BP39" s="702"/>
      <c r="BQ39" s="702"/>
      <c r="BR39" s="702"/>
      <c r="BS39" s="702"/>
      <c r="BT39" s="702"/>
      <c r="BU39" s="703"/>
      <c r="BV39" s="661">
        <v>81</v>
      </c>
      <c r="BW39" s="664"/>
      <c r="BX39" s="664"/>
      <c r="BY39" s="664"/>
      <c r="BZ39" s="664"/>
      <c r="CA39" s="664"/>
      <c r="CB39" s="704"/>
      <c r="CD39" s="705" t="s">
        <v>342</v>
      </c>
      <c r="CE39" s="702"/>
      <c r="CF39" s="702"/>
      <c r="CG39" s="702"/>
      <c r="CH39" s="702"/>
      <c r="CI39" s="702"/>
      <c r="CJ39" s="702"/>
      <c r="CK39" s="702"/>
      <c r="CL39" s="702"/>
      <c r="CM39" s="702"/>
      <c r="CN39" s="702"/>
      <c r="CO39" s="702"/>
      <c r="CP39" s="702"/>
      <c r="CQ39" s="703"/>
      <c r="CR39" s="661">
        <v>184116</v>
      </c>
      <c r="CS39" s="662"/>
      <c r="CT39" s="662"/>
      <c r="CU39" s="662"/>
      <c r="CV39" s="662"/>
      <c r="CW39" s="662"/>
      <c r="CX39" s="662"/>
      <c r="CY39" s="663"/>
      <c r="CZ39" s="666">
        <v>0.2</v>
      </c>
      <c r="DA39" s="695"/>
      <c r="DB39" s="695"/>
      <c r="DC39" s="696"/>
      <c r="DD39" s="669">
        <v>11762</v>
      </c>
      <c r="DE39" s="662"/>
      <c r="DF39" s="662"/>
      <c r="DG39" s="662"/>
      <c r="DH39" s="662"/>
      <c r="DI39" s="662"/>
      <c r="DJ39" s="662"/>
      <c r="DK39" s="663"/>
      <c r="DL39" s="669" t="s">
        <v>127</v>
      </c>
      <c r="DM39" s="662"/>
      <c r="DN39" s="662"/>
      <c r="DO39" s="662"/>
      <c r="DP39" s="662"/>
      <c r="DQ39" s="662"/>
      <c r="DR39" s="662"/>
      <c r="DS39" s="662"/>
      <c r="DT39" s="662"/>
      <c r="DU39" s="662"/>
      <c r="DV39" s="663"/>
      <c r="DW39" s="666" t="s">
        <v>127</v>
      </c>
      <c r="DX39" s="695"/>
      <c r="DY39" s="695"/>
      <c r="DZ39" s="695"/>
      <c r="EA39" s="695"/>
      <c r="EB39" s="695"/>
      <c r="EC39" s="697"/>
    </row>
    <row r="40" spans="2:133" ht="11.25" customHeight="1" x14ac:dyDescent="0.15">
      <c r="AQ40" s="698" t="s">
        <v>343</v>
      </c>
      <c r="AR40" s="699"/>
      <c r="AS40" s="699"/>
      <c r="AT40" s="699"/>
      <c r="AU40" s="699"/>
      <c r="AV40" s="699"/>
      <c r="AW40" s="699"/>
      <c r="AX40" s="699"/>
      <c r="AY40" s="700"/>
      <c r="AZ40" s="661">
        <v>2680879</v>
      </c>
      <c r="BA40" s="664"/>
      <c r="BB40" s="664"/>
      <c r="BC40" s="664"/>
      <c r="BD40" s="662"/>
      <c r="BE40" s="662"/>
      <c r="BF40" s="701"/>
      <c r="BG40" s="706"/>
      <c r="BH40" s="707"/>
      <c r="BI40" s="707"/>
      <c r="BJ40" s="707"/>
      <c r="BK40" s="707"/>
      <c r="BL40" s="235"/>
      <c r="BM40" s="702" t="s">
        <v>344</v>
      </c>
      <c r="BN40" s="702"/>
      <c r="BO40" s="702"/>
      <c r="BP40" s="702"/>
      <c r="BQ40" s="702"/>
      <c r="BR40" s="702"/>
      <c r="BS40" s="702"/>
      <c r="BT40" s="702"/>
      <c r="BU40" s="703"/>
      <c r="BV40" s="661" t="s">
        <v>232</v>
      </c>
      <c r="BW40" s="664"/>
      <c r="BX40" s="664"/>
      <c r="BY40" s="664"/>
      <c r="BZ40" s="664"/>
      <c r="CA40" s="664"/>
      <c r="CB40" s="704"/>
      <c r="CD40" s="705" t="s">
        <v>345</v>
      </c>
      <c r="CE40" s="702"/>
      <c r="CF40" s="702"/>
      <c r="CG40" s="702"/>
      <c r="CH40" s="702"/>
      <c r="CI40" s="702"/>
      <c r="CJ40" s="702"/>
      <c r="CK40" s="702"/>
      <c r="CL40" s="702"/>
      <c r="CM40" s="702"/>
      <c r="CN40" s="702"/>
      <c r="CO40" s="702"/>
      <c r="CP40" s="702"/>
      <c r="CQ40" s="703"/>
      <c r="CR40" s="661">
        <v>493933</v>
      </c>
      <c r="CS40" s="664"/>
      <c r="CT40" s="664"/>
      <c r="CU40" s="664"/>
      <c r="CV40" s="664"/>
      <c r="CW40" s="664"/>
      <c r="CX40" s="664"/>
      <c r="CY40" s="665"/>
      <c r="CZ40" s="666">
        <v>0.4</v>
      </c>
      <c r="DA40" s="695"/>
      <c r="DB40" s="695"/>
      <c r="DC40" s="696"/>
      <c r="DD40" s="669">
        <v>71212</v>
      </c>
      <c r="DE40" s="664"/>
      <c r="DF40" s="664"/>
      <c r="DG40" s="664"/>
      <c r="DH40" s="664"/>
      <c r="DI40" s="664"/>
      <c r="DJ40" s="664"/>
      <c r="DK40" s="665"/>
      <c r="DL40" s="669">
        <v>3482</v>
      </c>
      <c r="DM40" s="664"/>
      <c r="DN40" s="664"/>
      <c r="DO40" s="664"/>
      <c r="DP40" s="664"/>
      <c r="DQ40" s="664"/>
      <c r="DR40" s="664"/>
      <c r="DS40" s="664"/>
      <c r="DT40" s="664"/>
      <c r="DU40" s="664"/>
      <c r="DV40" s="665"/>
      <c r="DW40" s="666">
        <v>0</v>
      </c>
      <c r="DX40" s="695"/>
      <c r="DY40" s="695"/>
      <c r="DZ40" s="695"/>
      <c r="EA40" s="695"/>
      <c r="EB40" s="695"/>
      <c r="EC40" s="697"/>
    </row>
    <row r="41" spans="2:133" ht="11.25" customHeight="1" x14ac:dyDescent="0.15">
      <c r="AQ41" s="710" t="s">
        <v>346</v>
      </c>
      <c r="AR41" s="711"/>
      <c r="AS41" s="711"/>
      <c r="AT41" s="711"/>
      <c r="AU41" s="711"/>
      <c r="AV41" s="711"/>
      <c r="AW41" s="711"/>
      <c r="AX41" s="711"/>
      <c r="AY41" s="712"/>
      <c r="AZ41" s="676">
        <v>8004828</v>
      </c>
      <c r="BA41" s="713"/>
      <c r="BB41" s="713"/>
      <c r="BC41" s="713"/>
      <c r="BD41" s="677"/>
      <c r="BE41" s="677"/>
      <c r="BF41" s="714"/>
      <c r="BG41" s="708"/>
      <c r="BH41" s="709"/>
      <c r="BI41" s="709"/>
      <c r="BJ41" s="709"/>
      <c r="BK41" s="709"/>
      <c r="BL41" s="236"/>
      <c r="BM41" s="715" t="s">
        <v>347</v>
      </c>
      <c r="BN41" s="715"/>
      <c r="BO41" s="715"/>
      <c r="BP41" s="715"/>
      <c r="BQ41" s="715"/>
      <c r="BR41" s="715"/>
      <c r="BS41" s="715"/>
      <c r="BT41" s="715"/>
      <c r="BU41" s="716"/>
      <c r="BV41" s="676">
        <v>316</v>
      </c>
      <c r="BW41" s="713"/>
      <c r="BX41" s="713"/>
      <c r="BY41" s="713"/>
      <c r="BZ41" s="713"/>
      <c r="CA41" s="713"/>
      <c r="CB41" s="717"/>
      <c r="CD41" s="705" t="s">
        <v>348</v>
      </c>
      <c r="CE41" s="702"/>
      <c r="CF41" s="702"/>
      <c r="CG41" s="702"/>
      <c r="CH41" s="702"/>
      <c r="CI41" s="702"/>
      <c r="CJ41" s="702"/>
      <c r="CK41" s="702"/>
      <c r="CL41" s="702"/>
      <c r="CM41" s="702"/>
      <c r="CN41" s="702"/>
      <c r="CO41" s="702"/>
      <c r="CP41" s="702"/>
      <c r="CQ41" s="703"/>
      <c r="CR41" s="661" t="s">
        <v>127</v>
      </c>
      <c r="CS41" s="662"/>
      <c r="CT41" s="662"/>
      <c r="CU41" s="662"/>
      <c r="CV41" s="662"/>
      <c r="CW41" s="662"/>
      <c r="CX41" s="662"/>
      <c r="CY41" s="663"/>
      <c r="CZ41" s="666" t="s">
        <v>232</v>
      </c>
      <c r="DA41" s="695"/>
      <c r="DB41" s="695"/>
      <c r="DC41" s="696"/>
      <c r="DD41" s="669" t="s">
        <v>127</v>
      </c>
      <c r="DE41" s="662"/>
      <c r="DF41" s="662"/>
      <c r="DG41" s="662"/>
      <c r="DH41" s="662"/>
      <c r="DI41" s="662"/>
      <c r="DJ41" s="662"/>
      <c r="DK41" s="663"/>
      <c r="DL41" s="670"/>
      <c r="DM41" s="671"/>
      <c r="DN41" s="671"/>
      <c r="DO41" s="671"/>
      <c r="DP41" s="671"/>
      <c r="DQ41" s="671"/>
      <c r="DR41" s="671"/>
      <c r="DS41" s="671"/>
      <c r="DT41" s="671"/>
      <c r="DU41" s="671"/>
      <c r="DV41" s="672"/>
      <c r="DW41" s="655"/>
      <c r="DX41" s="656"/>
      <c r="DY41" s="656"/>
      <c r="DZ41" s="656"/>
      <c r="EA41" s="656"/>
      <c r="EB41" s="656"/>
      <c r="EC41" s="657"/>
    </row>
    <row r="42" spans="2:133" ht="11.25" customHeight="1" x14ac:dyDescent="0.15">
      <c r="B42" s="229" t="s">
        <v>349</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58" t="s">
        <v>350</v>
      </c>
      <c r="CE42" s="659"/>
      <c r="CF42" s="659"/>
      <c r="CG42" s="659"/>
      <c r="CH42" s="659"/>
      <c r="CI42" s="659"/>
      <c r="CJ42" s="659"/>
      <c r="CK42" s="659"/>
      <c r="CL42" s="659"/>
      <c r="CM42" s="659"/>
      <c r="CN42" s="659"/>
      <c r="CO42" s="659"/>
      <c r="CP42" s="659"/>
      <c r="CQ42" s="660"/>
      <c r="CR42" s="661">
        <v>7142925</v>
      </c>
      <c r="CS42" s="664"/>
      <c r="CT42" s="664"/>
      <c r="CU42" s="664"/>
      <c r="CV42" s="664"/>
      <c r="CW42" s="664"/>
      <c r="CX42" s="664"/>
      <c r="CY42" s="665"/>
      <c r="CZ42" s="666">
        <v>6.1</v>
      </c>
      <c r="DA42" s="667"/>
      <c r="DB42" s="667"/>
      <c r="DC42" s="668"/>
      <c r="DD42" s="669">
        <v>831407</v>
      </c>
      <c r="DE42" s="664"/>
      <c r="DF42" s="664"/>
      <c r="DG42" s="664"/>
      <c r="DH42" s="664"/>
      <c r="DI42" s="664"/>
      <c r="DJ42" s="664"/>
      <c r="DK42" s="665"/>
      <c r="DL42" s="670"/>
      <c r="DM42" s="671"/>
      <c r="DN42" s="671"/>
      <c r="DO42" s="671"/>
      <c r="DP42" s="671"/>
      <c r="DQ42" s="671"/>
      <c r="DR42" s="671"/>
      <c r="DS42" s="671"/>
      <c r="DT42" s="671"/>
      <c r="DU42" s="671"/>
      <c r="DV42" s="672"/>
      <c r="DW42" s="655"/>
      <c r="DX42" s="656"/>
      <c r="DY42" s="656"/>
      <c r="DZ42" s="656"/>
      <c r="EA42" s="656"/>
      <c r="EB42" s="656"/>
      <c r="EC42" s="657"/>
    </row>
    <row r="43" spans="2:133" ht="11.25" customHeight="1" x14ac:dyDescent="0.15">
      <c r="B43" s="239" t="s">
        <v>351</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58" t="s">
        <v>352</v>
      </c>
      <c r="CE43" s="659"/>
      <c r="CF43" s="659"/>
      <c r="CG43" s="659"/>
      <c r="CH43" s="659"/>
      <c r="CI43" s="659"/>
      <c r="CJ43" s="659"/>
      <c r="CK43" s="659"/>
      <c r="CL43" s="659"/>
      <c r="CM43" s="659"/>
      <c r="CN43" s="659"/>
      <c r="CO43" s="659"/>
      <c r="CP43" s="659"/>
      <c r="CQ43" s="660"/>
      <c r="CR43" s="661">
        <v>398816</v>
      </c>
      <c r="CS43" s="662"/>
      <c r="CT43" s="662"/>
      <c r="CU43" s="662"/>
      <c r="CV43" s="662"/>
      <c r="CW43" s="662"/>
      <c r="CX43" s="662"/>
      <c r="CY43" s="663"/>
      <c r="CZ43" s="666">
        <v>0.3</v>
      </c>
      <c r="DA43" s="695"/>
      <c r="DB43" s="695"/>
      <c r="DC43" s="696"/>
      <c r="DD43" s="669">
        <v>398816</v>
      </c>
      <c r="DE43" s="662"/>
      <c r="DF43" s="662"/>
      <c r="DG43" s="662"/>
      <c r="DH43" s="662"/>
      <c r="DI43" s="662"/>
      <c r="DJ43" s="662"/>
      <c r="DK43" s="663"/>
      <c r="DL43" s="670"/>
      <c r="DM43" s="671"/>
      <c r="DN43" s="671"/>
      <c r="DO43" s="671"/>
      <c r="DP43" s="671"/>
      <c r="DQ43" s="671"/>
      <c r="DR43" s="671"/>
      <c r="DS43" s="671"/>
      <c r="DT43" s="671"/>
      <c r="DU43" s="671"/>
      <c r="DV43" s="672"/>
      <c r="DW43" s="655"/>
      <c r="DX43" s="656"/>
      <c r="DY43" s="656"/>
      <c r="DZ43" s="656"/>
      <c r="EA43" s="656"/>
      <c r="EB43" s="656"/>
      <c r="EC43" s="657"/>
    </row>
    <row r="44" spans="2:133" ht="11.25" customHeight="1" x14ac:dyDescent="0.15">
      <c r="B44" s="240" t="s">
        <v>353</v>
      </c>
      <c r="CD44" s="689" t="s">
        <v>304</v>
      </c>
      <c r="CE44" s="690"/>
      <c r="CF44" s="658" t="s">
        <v>354</v>
      </c>
      <c r="CG44" s="659"/>
      <c r="CH44" s="659"/>
      <c r="CI44" s="659"/>
      <c r="CJ44" s="659"/>
      <c r="CK44" s="659"/>
      <c r="CL44" s="659"/>
      <c r="CM44" s="659"/>
      <c r="CN44" s="659"/>
      <c r="CO44" s="659"/>
      <c r="CP44" s="659"/>
      <c r="CQ44" s="660"/>
      <c r="CR44" s="661">
        <v>7139326</v>
      </c>
      <c r="CS44" s="664"/>
      <c r="CT44" s="664"/>
      <c r="CU44" s="664"/>
      <c r="CV44" s="664"/>
      <c r="CW44" s="664"/>
      <c r="CX44" s="664"/>
      <c r="CY44" s="665"/>
      <c r="CZ44" s="666">
        <v>6.1</v>
      </c>
      <c r="DA44" s="667"/>
      <c r="DB44" s="667"/>
      <c r="DC44" s="668"/>
      <c r="DD44" s="669">
        <v>829858</v>
      </c>
      <c r="DE44" s="664"/>
      <c r="DF44" s="664"/>
      <c r="DG44" s="664"/>
      <c r="DH44" s="664"/>
      <c r="DI44" s="664"/>
      <c r="DJ44" s="664"/>
      <c r="DK44" s="665"/>
      <c r="DL44" s="670"/>
      <c r="DM44" s="671"/>
      <c r="DN44" s="671"/>
      <c r="DO44" s="671"/>
      <c r="DP44" s="671"/>
      <c r="DQ44" s="671"/>
      <c r="DR44" s="671"/>
      <c r="DS44" s="671"/>
      <c r="DT44" s="671"/>
      <c r="DU44" s="671"/>
      <c r="DV44" s="672"/>
      <c r="DW44" s="655"/>
      <c r="DX44" s="656"/>
      <c r="DY44" s="656"/>
      <c r="DZ44" s="656"/>
      <c r="EA44" s="656"/>
      <c r="EB44" s="656"/>
      <c r="EC44" s="657"/>
    </row>
    <row r="45" spans="2:133" ht="11.25" customHeight="1" x14ac:dyDescent="0.15">
      <c r="CD45" s="691"/>
      <c r="CE45" s="692"/>
      <c r="CF45" s="658" t="s">
        <v>355</v>
      </c>
      <c r="CG45" s="659"/>
      <c r="CH45" s="659"/>
      <c r="CI45" s="659"/>
      <c r="CJ45" s="659"/>
      <c r="CK45" s="659"/>
      <c r="CL45" s="659"/>
      <c r="CM45" s="659"/>
      <c r="CN45" s="659"/>
      <c r="CO45" s="659"/>
      <c r="CP45" s="659"/>
      <c r="CQ45" s="660"/>
      <c r="CR45" s="661">
        <v>4391382</v>
      </c>
      <c r="CS45" s="662"/>
      <c r="CT45" s="662"/>
      <c r="CU45" s="662"/>
      <c r="CV45" s="662"/>
      <c r="CW45" s="662"/>
      <c r="CX45" s="662"/>
      <c r="CY45" s="663"/>
      <c r="CZ45" s="666">
        <v>3.7</v>
      </c>
      <c r="DA45" s="695"/>
      <c r="DB45" s="695"/>
      <c r="DC45" s="696"/>
      <c r="DD45" s="669">
        <v>99579</v>
      </c>
      <c r="DE45" s="662"/>
      <c r="DF45" s="662"/>
      <c r="DG45" s="662"/>
      <c r="DH45" s="662"/>
      <c r="DI45" s="662"/>
      <c r="DJ45" s="662"/>
      <c r="DK45" s="663"/>
      <c r="DL45" s="670"/>
      <c r="DM45" s="671"/>
      <c r="DN45" s="671"/>
      <c r="DO45" s="671"/>
      <c r="DP45" s="671"/>
      <c r="DQ45" s="671"/>
      <c r="DR45" s="671"/>
      <c r="DS45" s="671"/>
      <c r="DT45" s="671"/>
      <c r="DU45" s="671"/>
      <c r="DV45" s="672"/>
      <c r="DW45" s="655"/>
      <c r="DX45" s="656"/>
      <c r="DY45" s="656"/>
      <c r="DZ45" s="656"/>
      <c r="EA45" s="656"/>
      <c r="EB45" s="656"/>
      <c r="EC45" s="657"/>
    </row>
    <row r="46" spans="2:133" ht="11.25" customHeight="1" x14ac:dyDescent="0.15">
      <c r="CD46" s="691"/>
      <c r="CE46" s="692"/>
      <c r="CF46" s="658" t="s">
        <v>356</v>
      </c>
      <c r="CG46" s="659"/>
      <c r="CH46" s="659"/>
      <c r="CI46" s="659"/>
      <c r="CJ46" s="659"/>
      <c r="CK46" s="659"/>
      <c r="CL46" s="659"/>
      <c r="CM46" s="659"/>
      <c r="CN46" s="659"/>
      <c r="CO46" s="659"/>
      <c r="CP46" s="659"/>
      <c r="CQ46" s="660"/>
      <c r="CR46" s="661">
        <v>2599037</v>
      </c>
      <c r="CS46" s="664"/>
      <c r="CT46" s="664"/>
      <c r="CU46" s="664"/>
      <c r="CV46" s="664"/>
      <c r="CW46" s="664"/>
      <c r="CX46" s="664"/>
      <c r="CY46" s="665"/>
      <c r="CZ46" s="666">
        <v>2.2000000000000002</v>
      </c>
      <c r="DA46" s="667"/>
      <c r="DB46" s="667"/>
      <c r="DC46" s="668"/>
      <c r="DD46" s="669">
        <v>712885</v>
      </c>
      <c r="DE46" s="664"/>
      <c r="DF46" s="664"/>
      <c r="DG46" s="664"/>
      <c r="DH46" s="664"/>
      <c r="DI46" s="664"/>
      <c r="DJ46" s="664"/>
      <c r="DK46" s="665"/>
      <c r="DL46" s="670"/>
      <c r="DM46" s="671"/>
      <c r="DN46" s="671"/>
      <c r="DO46" s="671"/>
      <c r="DP46" s="671"/>
      <c r="DQ46" s="671"/>
      <c r="DR46" s="671"/>
      <c r="DS46" s="671"/>
      <c r="DT46" s="671"/>
      <c r="DU46" s="671"/>
      <c r="DV46" s="672"/>
      <c r="DW46" s="655"/>
      <c r="DX46" s="656"/>
      <c r="DY46" s="656"/>
      <c r="DZ46" s="656"/>
      <c r="EA46" s="656"/>
      <c r="EB46" s="656"/>
      <c r="EC46" s="657"/>
    </row>
    <row r="47" spans="2:133" ht="11.25" customHeight="1" x14ac:dyDescent="0.15">
      <c r="CD47" s="691"/>
      <c r="CE47" s="692"/>
      <c r="CF47" s="658" t="s">
        <v>357</v>
      </c>
      <c r="CG47" s="659"/>
      <c r="CH47" s="659"/>
      <c r="CI47" s="659"/>
      <c r="CJ47" s="659"/>
      <c r="CK47" s="659"/>
      <c r="CL47" s="659"/>
      <c r="CM47" s="659"/>
      <c r="CN47" s="659"/>
      <c r="CO47" s="659"/>
      <c r="CP47" s="659"/>
      <c r="CQ47" s="660"/>
      <c r="CR47" s="661">
        <v>3599</v>
      </c>
      <c r="CS47" s="662"/>
      <c r="CT47" s="662"/>
      <c r="CU47" s="662"/>
      <c r="CV47" s="662"/>
      <c r="CW47" s="662"/>
      <c r="CX47" s="662"/>
      <c r="CY47" s="663"/>
      <c r="CZ47" s="666">
        <v>0</v>
      </c>
      <c r="DA47" s="695"/>
      <c r="DB47" s="695"/>
      <c r="DC47" s="696"/>
      <c r="DD47" s="669">
        <v>1549</v>
      </c>
      <c r="DE47" s="662"/>
      <c r="DF47" s="662"/>
      <c r="DG47" s="662"/>
      <c r="DH47" s="662"/>
      <c r="DI47" s="662"/>
      <c r="DJ47" s="662"/>
      <c r="DK47" s="663"/>
      <c r="DL47" s="670"/>
      <c r="DM47" s="671"/>
      <c r="DN47" s="671"/>
      <c r="DO47" s="671"/>
      <c r="DP47" s="671"/>
      <c r="DQ47" s="671"/>
      <c r="DR47" s="671"/>
      <c r="DS47" s="671"/>
      <c r="DT47" s="671"/>
      <c r="DU47" s="671"/>
      <c r="DV47" s="672"/>
      <c r="DW47" s="655"/>
      <c r="DX47" s="656"/>
      <c r="DY47" s="656"/>
      <c r="DZ47" s="656"/>
      <c r="EA47" s="656"/>
      <c r="EB47" s="656"/>
      <c r="EC47" s="657"/>
    </row>
    <row r="48" spans="2:133" x14ac:dyDescent="0.15">
      <c r="CD48" s="693"/>
      <c r="CE48" s="694"/>
      <c r="CF48" s="658" t="s">
        <v>358</v>
      </c>
      <c r="CG48" s="659"/>
      <c r="CH48" s="659"/>
      <c r="CI48" s="659"/>
      <c r="CJ48" s="659"/>
      <c r="CK48" s="659"/>
      <c r="CL48" s="659"/>
      <c r="CM48" s="659"/>
      <c r="CN48" s="659"/>
      <c r="CO48" s="659"/>
      <c r="CP48" s="659"/>
      <c r="CQ48" s="660"/>
      <c r="CR48" s="661" t="s">
        <v>127</v>
      </c>
      <c r="CS48" s="664"/>
      <c r="CT48" s="664"/>
      <c r="CU48" s="664"/>
      <c r="CV48" s="664"/>
      <c r="CW48" s="664"/>
      <c r="CX48" s="664"/>
      <c r="CY48" s="665"/>
      <c r="CZ48" s="666" t="s">
        <v>127</v>
      </c>
      <c r="DA48" s="667"/>
      <c r="DB48" s="667"/>
      <c r="DC48" s="668"/>
      <c r="DD48" s="669" t="s">
        <v>136</v>
      </c>
      <c r="DE48" s="664"/>
      <c r="DF48" s="664"/>
      <c r="DG48" s="664"/>
      <c r="DH48" s="664"/>
      <c r="DI48" s="664"/>
      <c r="DJ48" s="664"/>
      <c r="DK48" s="665"/>
      <c r="DL48" s="670"/>
      <c r="DM48" s="671"/>
      <c r="DN48" s="671"/>
      <c r="DO48" s="671"/>
      <c r="DP48" s="671"/>
      <c r="DQ48" s="671"/>
      <c r="DR48" s="671"/>
      <c r="DS48" s="671"/>
      <c r="DT48" s="671"/>
      <c r="DU48" s="671"/>
      <c r="DV48" s="672"/>
      <c r="DW48" s="655"/>
      <c r="DX48" s="656"/>
      <c r="DY48" s="656"/>
      <c r="DZ48" s="656"/>
      <c r="EA48" s="656"/>
      <c r="EB48" s="656"/>
      <c r="EC48" s="657"/>
    </row>
    <row r="49" spans="82:133" ht="11.25" customHeight="1" x14ac:dyDescent="0.15">
      <c r="CD49" s="673" t="s">
        <v>359</v>
      </c>
      <c r="CE49" s="674"/>
      <c r="CF49" s="674"/>
      <c r="CG49" s="674"/>
      <c r="CH49" s="674"/>
      <c r="CI49" s="674"/>
      <c r="CJ49" s="674"/>
      <c r="CK49" s="674"/>
      <c r="CL49" s="674"/>
      <c r="CM49" s="674"/>
      <c r="CN49" s="674"/>
      <c r="CO49" s="674"/>
      <c r="CP49" s="674"/>
      <c r="CQ49" s="675"/>
      <c r="CR49" s="676">
        <v>117700566</v>
      </c>
      <c r="CS49" s="677"/>
      <c r="CT49" s="677"/>
      <c r="CU49" s="677"/>
      <c r="CV49" s="677"/>
      <c r="CW49" s="677"/>
      <c r="CX49" s="677"/>
      <c r="CY49" s="678"/>
      <c r="CZ49" s="679">
        <v>100</v>
      </c>
      <c r="DA49" s="680"/>
      <c r="DB49" s="680"/>
      <c r="DC49" s="681"/>
      <c r="DD49" s="682">
        <v>74940163</v>
      </c>
      <c r="DE49" s="677"/>
      <c r="DF49" s="677"/>
      <c r="DG49" s="677"/>
      <c r="DH49" s="677"/>
      <c r="DI49" s="677"/>
      <c r="DJ49" s="677"/>
      <c r="DK49" s="678"/>
      <c r="DL49" s="683"/>
      <c r="DM49" s="684"/>
      <c r="DN49" s="684"/>
      <c r="DO49" s="684"/>
      <c r="DP49" s="684"/>
      <c r="DQ49" s="684"/>
      <c r="DR49" s="684"/>
      <c r="DS49" s="684"/>
      <c r="DT49" s="684"/>
      <c r="DU49" s="684"/>
      <c r="DV49" s="685"/>
      <c r="DW49" s="686"/>
      <c r="DX49" s="687"/>
      <c r="DY49" s="687"/>
      <c r="DZ49" s="687"/>
      <c r="EA49" s="687"/>
      <c r="EB49" s="687"/>
      <c r="EC49" s="688"/>
    </row>
    <row r="50" spans="82:133" hidden="1" x14ac:dyDescent="0.15"/>
    <row r="51" spans="82:133" hidden="1" x14ac:dyDescent="0.15"/>
    <row r="52" spans="82:133" hidden="1" x14ac:dyDescent="0.15"/>
    <row r="53" spans="82:133" hidden="1" x14ac:dyDescent="0.15"/>
  </sheetData>
  <sheetProtection algorithmName="SHA-512" hashValue="pCsqb9cAsFztAm9uLVhlPVi8zlVfVvzbmA6C7F1rmss57aaQAgMxAsKDzo8ci/Y9KDTmhuxNLeBw/bZY3UIGFA==" saltValue="ZxP1BifkzeBhuzj+F52nWA==" spinCount="100000" sheet="1" objects="1" scenarios="1"/>
  <customSheetViews>
    <customSheetView guid="{E8838461-D6E0-4F89-B2C3-04BED219EEE4}" showGridLines="0" fitToPage="1" hiddenRows="1" hiddenColumns="1">
      <pageMargins left="0" right="0" top="0.39370078740157483" bottom="0.39370078740157483" header="0.19685039370078741" footer="0.19685039370078741"/>
      <printOptions horizontalCentered="1"/>
      <pageSetup paperSize="9" scale="67" orientation="landscape"/>
      <headerFooter alignWithMargins="0">
        <oddFooter>&amp;C&amp;P/&amp;N</oddFooter>
      </headerFooter>
    </customSheetView>
  </customSheetViews>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7"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A136"/>
  <sheetViews>
    <sheetView zoomScale="55" zoomScaleNormal="5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360</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99" t="s">
        <v>361</v>
      </c>
      <c r="DK2" s="1200"/>
      <c r="DL2" s="1200"/>
      <c r="DM2" s="1200"/>
      <c r="DN2" s="1200"/>
      <c r="DO2" s="1201"/>
      <c r="DP2" s="249"/>
      <c r="DQ2" s="1199" t="s">
        <v>362</v>
      </c>
      <c r="DR2" s="1200"/>
      <c r="DS2" s="1200"/>
      <c r="DT2" s="1200"/>
      <c r="DU2" s="1200"/>
      <c r="DV2" s="1200"/>
      <c r="DW2" s="1200"/>
      <c r="DX2" s="1200"/>
      <c r="DY2" s="1200"/>
      <c r="DZ2" s="1201"/>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1152" t="s">
        <v>363</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c r="AY4" s="1152"/>
      <c r="AZ4" s="252"/>
      <c r="BA4" s="252"/>
      <c r="BB4" s="252"/>
      <c r="BC4" s="252"/>
      <c r="BD4" s="252"/>
      <c r="BE4" s="253"/>
      <c r="BF4" s="253"/>
      <c r="BG4" s="253"/>
      <c r="BH4" s="253"/>
      <c r="BI4" s="253"/>
      <c r="BJ4" s="253"/>
      <c r="BK4" s="253"/>
      <c r="BL4" s="253"/>
      <c r="BM4" s="253"/>
      <c r="BN4" s="253"/>
      <c r="BO4" s="253"/>
      <c r="BP4" s="253"/>
      <c r="BQ4" s="252" t="s">
        <v>364</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1084" t="s">
        <v>365</v>
      </c>
      <c r="B5" s="1085"/>
      <c r="C5" s="1085"/>
      <c r="D5" s="1085"/>
      <c r="E5" s="1085"/>
      <c r="F5" s="1085"/>
      <c r="G5" s="1085"/>
      <c r="H5" s="1085"/>
      <c r="I5" s="1085"/>
      <c r="J5" s="1085"/>
      <c r="K5" s="1085"/>
      <c r="L5" s="1085"/>
      <c r="M5" s="1085"/>
      <c r="N5" s="1085"/>
      <c r="O5" s="1085"/>
      <c r="P5" s="1086"/>
      <c r="Q5" s="1090" t="s">
        <v>366</v>
      </c>
      <c r="R5" s="1091"/>
      <c r="S5" s="1091"/>
      <c r="T5" s="1091"/>
      <c r="U5" s="1092"/>
      <c r="V5" s="1090" t="s">
        <v>367</v>
      </c>
      <c r="W5" s="1091"/>
      <c r="X5" s="1091"/>
      <c r="Y5" s="1091"/>
      <c r="Z5" s="1092"/>
      <c r="AA5" s="1090" t="s">
        <v>368</v>
      </c>
      <c r="AB5" s="1091"/>
      <c r="AC5" s="1091"/>
      <c r="AD5" s="1091"/>
      <c r="AE5" s="1091"/>
      <c r="AF5" s="1202" t="s">
        <v>369</v>
      </c>
      <c r="AG5" s="1091"/>
      <c r="AH5" s="1091"/>
      <c r="AI5" s="1091"/>
      <c r="AJ5" s="1106"/>
      <c r="AK5" s="1091" t="s">
        <v>370</v>
      </c>
      <c r="AL5" s="1091"/>
      <c r="AM5" s="1091"/>
      <c r="AN5" s="1091"/>
      <c r="AO5" s="1092"/>
      <c r="AP5" s="1090" t="s">
        <v>371</v>
      </c>
      <c r="AQ5" s="1091"/>
      <c r="AR5" s="1091"/>
      <c r="AS5" s="1091"/>
      <c r="AT5" s="1092"/>
      <c r="AU5" s="1090" t="s">
        <v>372</v>
      </c>
      <c r="AV5" s="1091"/>
      <c r="AW5" s="1091"/>
      <c r="AX5" s="1091"/>
      <c r="AY5" s="1106"/>
      <c r="AZ5" s="256"/>
      <c r="BA5" s="256"/>
      <c r="BB5" s="256"/>
      <c r="BC5" s="256"/>
      <c r="BD5" s="256"/>
      <c r="BE5" s="257"/>
      <c r="BF5" s="257"/>
      <c r="BG5" s="257"/>
      <c r="BH5" s="257"/>
      <c r="BI5" s="257"/>
      <c r="BJ5" s="257"/>
      <c r="BK5" s="257"/>
      <c r="BL5" s="257"/>
      <c r="BM5" s="257"/>
      <c r="BN5" s="257"/>
      <c r="BO5" s="257"/>
      <c r="BP5" s="257"/>
      <c r="BQ5" s="1084" t="s">
        <v>373</v>
      </c>
      <c r="BR5" s="1085"/>
      <c r="BS5" s="1085"/>
      <c r="BT5" s="1085"/>
      <c r="BU5" s="1085"/>
      <c r="BV5" s="1085"/>
      <c r="BW5" s="1085"/>
      <c r="BX5" s="1085"/>
      <c r="BY5" s="1085"/>
      <c r="BZ5" s="1085"/>
      <c r="CA5" s="1085"/>
      <c r="CB5" s="1085"/>
      <c r="CC5" s="1085"/>
      <c r="CD5" s="1085"/>
      <c r="CE5" s="1085"/>
      <c r="CF5" s="1085"/>
      <c r="CG5" s="1086"/>
      <c r="CH5" s="1090" t="s">
        <v>374</v>
      </c>
      <c r="CI5" s="1091"/>
      <c r="CJ5" s="1091"/>
      <c r="CK5" s="1091"/>
      <c r="CL5" s="1092"/>
      <c r="CM5" s="1090" t="s">
        <v>375</v>
      </c>
      <c r="CN5" s="1091"/>
      <c r="CO5" s="1091"/>
      <c r="CP5" s="1091"/>
      <c r="CQ5" s="1092"/>
      <c r="CR5" s="1090" t="s">
        <v>376</v>
      </c>
      <c r="CS5" s="1091"/>
      <c r="CT5" s="1091"/>
      <c r="CU5" s="1091"/>
      <c r="CV5" s="1092"/>
      <c r="CW5" s="1090" t="s">
        <v>377</v>
      </c>
      <c r="CX5" s="1091"/>
      <c r="CY5" s="1091"/>
      <c r="CZ5" s="1091"/>
      <c r="DA5" s="1092"/>
      <c r="DB5" s="1090" t="s">
        <v>378</v>
      </c>
      <c r="DC5" s="1091"/>
      <c r="DD5" s="1091"/>
      <c r="DE5" s="1091"/>
      <c r="DF5" s="1092"/>
      <c r="DG5" s="1187" t="s">
        <v>379</v>
      </c>
      <c r="DH5" s="1188"/>
      <c r="DI5" s="1188"/>
      <c r="DJ5" s="1188"/>
      <c r="DK5" s="1189"/>
      <c r="DL5" s="1187" t="s">
        <v>380</v>
      </c>
      <c r="DM5" s="1188"/>
      <c r="DN5" s="1188"/>
      <c r="DO5" s="1188"/>
      <c r="DP5" s="1189"/>
      <c r="DQ5" s="1090" t="s">
        <v>381</v>
      </c>
      <c r="DR5" s="1091"/>
      <c r="DS5" s="1091"/>
      <c r="DT5" s="1091"/>
      <c r="DU5" s="1092"/>
      <c r="DV5" s="1090" t="s">
        <v>372</v>
      </c>
      <c r="DW5" s="1091"/>
      <c r="DX5" s="1091"/>
      <c r="DY5" s="1091"/>
      <c r="DZ5" s="1106"/>
      <c r="EA5" s="254"/>
    </row>
    <row r="6" spans="1:131" s="255" customFormat="1" ht="26.25" customHeight="1" thickBot="1" x14ac:dyDescent="0.2">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3"/>
      <c r="AG6" s="1094"/>
      <c r="AH6" s="1094"/>
      <c r="AI6" s="1094"/>
      <c r="AJ6" s="1107"/>
      <c r="AK6" s="1094"/>
      <c r="AL6" s="1094"/>
      <c r="AM6" s="1094"/>
      <c r="AN6" s="1094"/>
      <c r="AO6" s="1095"/>
      <c r="AP6" s="1093"/>
      <c r="AQ6" s="1094"/>
      <c r="AR6" s="1094"/>
      <c r="AS6" s="1094"/>
      <c r="AT6" s="1095"/>
      <c r="AU6" s="1093"/>
      <c r="AV6" s="1094"/>
      <c r="AW6" s="1094"/>
      <c r="AX6" s="1094"/>
      <c r="AY6" s="1107"/>
      <c r="AZ6" s="252"/>
      <c r="BA6" s="252"/>
      <c r="BB6" s="252"/>
      <c r="BC6" s="252"/>
      <c r="BD6" s="252"/>
      <c r="BE6" s="253"/>
      <c r="BF6" s="253"/>
      <c r="BG6" s="253"/>
      <c r="BH6" s="253"/>
      <c r="BI6" s="253"/>
      <c r="BJ6" s="253"/>
      <c r="BK6" s="253"/>
      <c r="BL6" s="253"/>
      <c r="BM6" s="253"/>
      <c r="BN6" s="253"/>
      <c r="BO6" s="253"/>
      <c r="BP6" s="253"/>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90"/>
      <c r="DH6" s="1191"/>
      <c r="DI6" s="1191"/>
      <c r="DJ6" s="1191"/>
      <c r="DK6" s="1192"/>
      <c r="DL6" s="1190"/>
      <c r="DM6" s="1191"/>
      <c r="DN6" s="1191"/>
      <c r="DO6" s="1191"/>
      <c r="DP6" s="1192"/>
      <c r="DQ6" s="1093"/>
      <c r="DR6" s="1094"/>
      <c r="DS6" s="1094"/>
      <c r="DT6" s="1094"/>
      <c r="DU6" s="1095"/>
      <c r="DV6" s="1093"/>
      <c r="DW6" s="1094"/>
      <c r="DX6" s="1094"/>
      <c r="DY6" s="1094"/>
      <c r="DZ6" s="1107"/>
      <c r="EA6" s="254"/>
    </row>
    <row r="7" spans="1:131" s="255" customFormat="1" ht="26.25" customHeight="1" thickTop="1" x14ac:dyDescent="0.15">
      <c r="A7" s="258">
        <v>1</v>
      </c>
      <c r="B7" s="1139" t="s">
        <v>598</v>
      </c>
      <c r="C7" s="1140"/>
      <c r="D7" s="1140"/>
      <c r="E7" s="1140"/>
      <c r="F7" s="1140"/>
      <c r="G7" s="1140"/>
      <c r="H7" s="1140"/>
      <c r="I7" s="1140"/>
      <c r="J7" s="1140"/>
      <c r="K7" s="1140"/>
      <c r="L7" s="1140"/>
      <c r="M7" s="1140"/>
      <c r="N7" s="1140"/>
      <c r="O7" s="1140"/>
      <c r="P7" s="1141"/>
      <c r="Q7" s="1193">
        <v>122816</v>
      </c>
      <c r="R7" s="1194"/>
      <c r="S7" s="1194"/>
      <c r="T7" s="1194"/>
      <c r="U7" s="1194"/>
      <c r="V7" s="1194">
        <v>121304</v>
      </c>
      <c r="W7" s="1194"/>
      <c r="X7" s="1194"/>
      <c r="Y7" s="1194"/>
      <c r="Z7" s="1194"/>
      <c r="AA7" s="1194">
        <v>1512</v>
      </c>
      <c r="AB7" s="1194"/>
      <c r="AC7" s="1194"/>
      <c r="AD7" s="1194"/>
      <c r="AE7" s="1195"/>
      <c r="AF7" s="1196">
        <v>1239</v>
      </c>
      <c r="AG7" s="1197"/>
      <c r="AH7" s="1197"/>
      <c r="AI7" s="1197"/>
      <c r="AJ7" s="1198"/>
      <c r="AK7" s="1180">
        <v>3037</v>
      </c>
      <c r="AL7" s="1181"/>
      <c r="AM7" s="1181"/>
      <c r="AN7" s="1181"/>
      <c r="AO7" s="1181"/>
      <c r="AP7" s="1181">
        <v>139382</v>
      </c>
      <c r="AQ7" s="1181"/>
      <c r="AR7" s="1181"/>
      <c r="AS7" s="1181"/>
      <c r="AT7" s="1181"/>
      <c r="AU7" s="1182"/>
      <c r="AV7" s="1182"/>
      <c r="AW7" s="1182"/>
      <c r="AX7" s="1182"/>
      <c r="AY7" s="1183"/>
      <c r="AZ7" s="252"/>
      <c r="BA7" s="252"/>
      <c r="BB7" s="252"/>
      <c r="BC7" s="252"/>
      <c r="BD7" s="252"/>
      <c r="BE7" s="253"/>
      <c r="BF7" s="253"/>
      <c r="BG7" s="253"/>
      <c r="BH7" s="253"/>
      <c r="BI7" s="253"/>
      <c r="BJ7" s="253"/>
      <c r="BK7" s="253"/>
      <c r="BL7" s="253"/>
      <c r="BM7" s="253"/>
      <c r="BN7" s="253"/>
      <c r="BO7" s="253"/>
      <c r="BP7" s="253"/>
      <c r="BQ7" s="259">
        <v>1</v>
      </c>
      <c r="BR7" s="260" t="s">
        <v>583</v>
      </c>
      <c r="BS7" s="1184" t="s">
        <v>584</v>
      </c>
      <c r="BT7" s="1185"/>
      <c r="BU7" s="1185"/>
      <c r="BV7" s="1185"/>
      <c r="BW7" s="1185"/>
      <c r="BX7" s="1185"/>
      <c r="BY7" s="1185"/>
      <c r="BZ7" s="1185"/>
      <c r="CA7" s="1185"/>
      <c r="CB7" s="1185"/>
      <c r="CC7" s="1185"/>
      <c r="CD7" s="1185"/>
      <c r="CE7" s="1185"/>
      <c r="CF7" s="1185"/>
      <c r="CG7" s="1186"/>
      <c r="CH7" s="1177">
        <v>3</v>
      </c>
      <c r="CI7" s="1178"/>
      <c r="CJ7" s="1178"/>
      <c r="CK7" s="1178"/>
      <c r="CL7" s="1179"/>
      <c r="CM7" s="1177">
        <v>70</v>
      </c>
      <c r="CN7" s="1178"/>
      <c r="CO7" s="1178"/>
      <c r="CP7" s="1178"/>
      <c r="CQ7" s="1179"/>
      <c r="CR7" s="1177">
        <v>5</v>
      </c>
      <c r="CS7" s="1178"/>
      <c r="CT7" s="1178"/>
      <c r="CU7" s="1178"/>
      <c r="CV7" s="1179"/>
      <c r="CW7" s="1177">
        <v>0</v>
      </c>
      <c r="CX7" s="1178"/>
      <c r="CY7" s="1178"/>
      <c r="CZ7" s="1178"/>
      <c r="DA7" s="1179"/>
      <c r="DB7" s="1177">
        <v>274</v>
      </c>
      <c r="DC7" s="1178"/>
      <c r="DD7" s="1178"/>
      <c r="DE7" s="1178"/>
      <c r="DF7" s="1179"/>
      <c r="DG7" s="1177">
        <v>3350</v>
      </c>
      <c r="DH7" s="1178"/>
      <c r="DI7" s="1178"/>
      <c r="DJ7" s="1178"/>
      <c r="DK7" s="1179"/>
      <c r="DL7" s="1177" t="s">
        <v>497</v>
      </c>
      <c r="DM7" s="1178"/>
      <c r="DN7" s="1178"/>
      <c r="DO7" s="1178"/>
      <c r="DP7" s="1179"/>
      <c r="DQ7" s="1177" t="s">
        <v>497</v>
      </c>
      <c r="DR7" s="1178"/>
      <c r="DS7" s="1178"/>
      <c r="DT7" s="1178"/>
      <c r="DU7" s="1179"/>
      <c r="DV7" s="1204"/>
      <c r="DW7" s="1205"/>
      <c r="DX7" s="1205"/>
      <c r="DY7" s="1205"/>
      <c r="DZ7" s="1206"/>
      <c r="EA7" s="254"/>
    </row>
    <row r="8" spans="1:131" s="255" customFormat="1" ht="26.25" customHeight="1" x14ac:dyDescent="0.15">
      <c r="A8" s="261">
        <v>2</v>
      </c>
      <c r="B8" s="1126" t="s">
        <v>599</v>
      </c>
      <c r="C8" s="1127"/>
      <c r="D8" s="1127"/>
      <c r="E8" s="1127"/>
      <c r="F8" s="1127"/>
      <c r="G8" s="1127"/>
      <c r="H8" s="1127"/>
      <c r="I8" s="1127"/>
      <c r="J8" s="1127"/>
      <c r="K8" s="1127"/>
      <c r="L8" s="1127"/>
      <c r="M8" s="1127"/>
      <c r="N8" s="1127"/>
      <c r="O8" s="1127"/>
      <c r="P8" s="1128"/>
      <c r="Q8" s="1132">
        <v>139</v>
      </c>
      <c r="R8" s="1133"/>
      <c r="S8" s="1133"/>
      <c r="T8" s="1133"/>
      <c r="U8" s="1133"/>
      <c r="V8" s="1133">
        <v>127</v>
      </c>
      <c r="W8" s="1133"/>
      <c r="X8" s="1133"/>
      <c r="Y8" s="1133"/>
      <c r="Z8" s="1133"/>
      <c r="AA8" s="1133">
        <v>12</v>
      </c>
      <c r="AB8" s="1133"/>
      <c r="AC8" s="1133"/>
      <c r="AD8" s="1133"/>
      <c r="AE8" s="1134"/>
      <c r="AF8" s="1108">
        <v>-14</v>
      </c>
      <c r="AG8" s="1109"/>
      <c r="AH8" s="1109"/>
      <c r="AI8" s="1109"/>
      <c r="AJ8" s="1110"/>
      <c r="AK8" s="1175" t="s">
        <v>590</v>
      </c>
      <c r="AL8" s="1176"/>
      <c r="AM8" s="1176"/>
      <c r="AN8" s="1176"/>
      <c r="AO8" s="1176"/>
      <c r="AP8" s="1176" t="s">
        <v>590</v>
      </c>
      <c r="AQ8" s="1176"/>
      <c r="AR8" s="1176"/>
      <c r="AS8" s="1176"/>
      <c r="AT8" s="1176"/>
      <c r="AU8" s="1173"/>
      <c r="AV8" s="1173"/>
      <c r="AW8" s="1173"/>
      <c r="AX8" s="1173"/>
      <c r="AY8" s="1174"/>
      <c r="AZ8" s="252"/>
      <c r="BA8" s="252"/>
      <c r="BB8" s="252"/>
      <c r="BC8" s="252"/>
      <c r="BD8" s="252"/>
      <c r="BE8" s="253"/>
      <c r="BF8" s="253"/>
      <c r="BG8" s="253"/>
      <c r="BH8" s="253"/>
      <c r="BI8" s="253"/>
      <c r="BJ8" s="253"/>
      <c r="BK8" s="253"/>
      <c r="BL8" s="253"/>
      <c r="BM8" s="253"/>
      <c r="BN8" s="253"/>
      <c r="BO8" s="253"/>
      <c r="BP8" s="253"/>
      <c r="BQ8" s="262">
        <v>2</v>
      </c>
      <c r="BR8" s="263"/>
      <c r="BS8" s="1103" t="s">
        <v>585</v>
      </c>
      <c r="BT8" s="1104"/>
      <c r="BU8" s="1104"/>
      <c r="BV8" s="1104"/>
      <c r="BW8" s="1104"/>
      <c r="BX8" s="1104"/>
      <c r="BY8" s="1104"/>
      <c r="BZ8" s="1104"/>
      <c r="CA8" s="1104"/>
      <c r="CB8" s="1104"/>
      <c r="CC8" s="1104"/>
      <c r="CD8" s="1104"/>
      <c r="CE8" s="1104"/>
      <c r="CF8" s="1104"/>
      <c r="CG8" s="1105"/>
      <c r="CH8" s="1078">
        <v>0</v>
      </c>
      <c r="CI8" s="1079"/>
      <c r="CJ8" s="1079"/>
      <c r="CK8" s="1079"/>
      <c r="CL8" s="1080"/>
      <c r="CM8" s="1078">
        <v>46</v>
      </c>
      <c r="CN8" s="1079"/>
      <c r="CO8" s="1079"/>
      <c r="CP8" s="1079"/>
      <c r="CQ8" s="1080"/>
      <c r="CR8" s="1078">
        <v>5</v>
      </c>
      <c r="CS8" s="1079"/>
      <c r="CT8" s="1079"/>
      <c r="CU8" s="1079"/>
      <c r="CV8" s="1080"/>
      <c r="CW8" s="1078">
        <v>0</v>
      </c>
      <c r="CX8" s="1079"/>
      <c r="CY8" s="1079"/>
      <c r="CZ8" s="1079"/>
      <c r="DA8" s="1080"/>
      <c r="DB8" s="1078" t="s">
        <v>616</v>
      </c>
      <c r="DC8" s="1079"/>
      <c r="DD8" s="1079"/>
      <c r="DE8" s="1079"/>
      <c r="DF8" s="1080"/>
      <c r="DG8" s="1078" t="s">
        <v>497</v>
      </c>
      <c r="DH8" s="1079"/>
      <c r="DI8" s="1079"/>
      <c r="DJ8" s="1079"/>
      <c r="DK8" s="1080"/>
      <c r="DL8" s="1078" t="s">
        <v>497</v>
      </c>
      <c r="DM8" s="1079"/>
      <c r="DN8" s="1079"/>
      <c r="DO8" s="1079"/>
      <c r="DP8" s="1080"/>
      <c r="DQ8" s="1078" t="s">
        <v>497</v>
      </c>
      <c r="DR8" s="1079"/>
      <c r="DS8" s="1079"/>
      <c r="DT8" s="1079"/>
      <c r="DU8" s="1080"/>
      <c r="DV8" s="1081"/>
      <c r="DW8" s="1082"/>
      <c r="DX8" s="1082"/>
      <c r="DY8" s="1082"/>
      <c r="DZ8" s="1083"/>
      <c r="EA8" s="254"/>
    </row>
    <row r="9" spans="1:131" s="255" customFormat="1" ht="26.25" customHeight="1" x14ac:dyDescent="0.15">
      <c r="A9" s="261">
        <v>3</v>
      </c>
      <c r="B9" s="1126"/>
      <c r="C9" s="1127"/>
      <c r="D9" s="1127"/>
      <c r="E9" s="1127"/>
      <c r="F9" s="1127"/>
      <c r="G9" s="1127"/>
      <c r="H9" s="1127"/>
      <c r="I9" s="1127"/>
      <c r="J9" s="1127"/>
      <c r="K9" s="1127"/>
      <c r="L9" s="1127"/>
      <c r="M9" s="1127"/>
      <c r="N9" s="1127"/>
      <c r="O9" s="1127"/>
      <c r="P9" s="1128"/>
      <c r="Q9" s="1132"/>
      <c r="R9" s="1133"/>
      <c r="S9" s="1133"/>
      <c r="T9" s="1133"/>
      <c r="U9" s="1133"/>
      <c r="V9" s="1133"/>
      <c r="W9" s="1133"/>
      <c r="X9" s="1133"/>
      <c r="Y9" s="1133"/>
      <c r="Z9" s="1133"/>
      <c r="AA9" s="1133"/>
      <c r="AB9" s="1133"/>
      <c r="AC9" s="1133"/>
      <c r="AD9" s="1133"/>
      <c r="AE9" s="1134"/>
      <c r="AF9" s="1108"/>
      <c r="AG9" s="1109"/>
      <c r="AH9" s="1109"/>
      <c r="AI9" s="1109"/>
      <c r="AJ9" s="1110"/>
      <c r="AK9" s="1175"/>
      <c r="AL9" s="1176"/>
      <c r="AM9" s="1176"/>
      <c r="AN9" s="1176"/>
      <c r="AO9" s="1176"/>
      <c r="AP9" s="1176"/>
      <c r="AQ9" s="1176"/>
      <c r="AR9" s="1176"/>
      <c r="AS9" s="1176"/>
      <c r="AT9" s="1176"/>
      <c r="AU9" s="1173"/>
      <c r="AV9" s="1173"/>
      <c r="AW9" s="1173"/>
      <c r="AX9" s="1173"/>
      <c r="AY9" s="1174"/>
      <c r="AZ9" s="252"/>
      <c r="BA9" s="252"/>
      <c r="BB9" s="252"/>
      <c r="BC9" s="252"/>
      <c r="BD9" s="252"/>
      <c r="BE9" s="253"/>
      <c r="BF9" s="253"/>
      <c r="BG9" s="253"/>
      <c r="BH9" s="253"/>
      <c r="BI9" s="253"/>
      <c r="BJ9" s="253"/>
      <c r="BK9" s="253"/>
      <c r="BL9" s="253"/>
      <c r="BM9" s="253"/>
      <c r="BN9" s="253"/>
      <c r="BO9" s="253"/>
      <c r="BP9" s="253"/>
      <c r="BQ9" s="262">
        <v>3</v>
      </c>
      <c r="BR9" s="263"/>
      <c r="BS9" s="1103" t="s">
        <v>586</v>
      </c>
      <c r="BT9" s="1104"/>
      <c r="BU9" s="1104"/>
      <c r="BV9" s="1104"/>
      <c r="BW9" s="1104"/>
      <c r="BX9" s="1104"/>
      <c r="BY9" s="1104"/>
      <c r="BZ9" s="1104"/>
      <c r="CA9" s="1104"/>
      <c r="CB9" s="1104"/>
      <c r="CC9" s="1104"/>
      <c r="CD9" s="1104"/>
      <c r="CE9" s="1104"/>
      <c r="CF9" s="1104"/>
      <c r="CG9" s="1105"/>
      <c r="CH9" s="1078">
        <v>3</v>
      </c>
      <c r="CI9" s="1079"/>
      <c r="CJ9" s="1079"/>
      <c r="CK9" s="1079"/>
      <c r="CL9" s="1080"/>
      <c r="CM9" s="1078">
        <v>55</v>
      </c>
      <c r="CN9" s="1079"/>
      <c r="CO9" s="1079"/>
      <c r="CP9" s="1079"/>
      <c r="CQ9" s="1080"/>
      <c r="CR9" s="1078">
        <v>3</v>
      </c>
      <c r="CS9" s="1079"/>
      <c r="CT9" s="1079"/>
      <c r="CU9" s="1079"/>
      <c r="CV9" s="1080"/>
      <c r="CW9" s="1078">
        <v>19</v>
      </c>
      <c r="CX9" s="1079"/>
      <c r="CY9" s="1079"/>
      <c r="CZ9" s="1079"/>
      <c r="DA9" s="1080"/>
      <c r="DB9" s="1078" t="s">
        <v>497</v>
      </c>
      <c r="DC9" s="1079"/>
      <c r="DD9" s="1079"/>
      <c r="DE9" s="1079"/>
      <c r="DF9" s="1080"/>
      <c r="DG9" s="1078" t="s">
        <v>497</v>
      </c>
      <c r="DH9" s="1079"/>
      <c r="DI9" s="1079"/>
      <c r="DJ9" s="1079"/>
      <c r="DK9" s="1080"/>
      <c r="DL9" s="1078" t="s">
        <v>497</v>
      </c>
      <c r="DM9" s="1079"/>
      <c r="DN9" s="1079"/>
      <c r="DO9" s="1079"/>
      <c r="DP9" s="1080"/>
      <c r="DQ9" s="1078" t="s">
        <v>497</v>
      </c>
      <c r="DR9" s="1079"/>
      <c r="DS9" s="1079"/>
      <c r="DT9" s="1079"/>
      <c r="DU9" s="1080"/>
      <c r="DV9" s="1081"/>
      <c r="DW9" s="1082"/>
      <c r="DX9" s="1082"/>
      <c r="DY9" s="1082"/>
      <c r="DZ9" s="1083"/>
      <c r="EA9" s="254"/>
    </row>
    <row r="10" spans="1:131" s="255" customFormat="1" ht="26.25" customHeight="1" x14ac:dyDescent="0.15">
      <c r="A10" s="261">
        <v>4</v>
      </c>
      <c r="B10" s="1126"/>
      <c r="C10" s="1127"/>
      <c r="D10" s="1127"/>
      <c r="E10" s="1127"/>
      <c r="F10" s="1127"/>
      <c r="G10" s="1127"/>
      <c r="H10" s="1127"/>
      <c r="I10" s="1127"/>
      <c r="J10" s="1127"/>
      <c r="K10" s="1127"/>
      <c r="L10" s="1127"/>
      <c r="M10" s="1127"/>
      <c r="N10" s="1127"/>
      <c r="O10" s="1127"/>
      <c r="P10" s="1128"/>
      <c r="Q10" s="1132"/>
      <c r="R10" s="1133"/>
      <c r="S10" s="1133"/>
      <c r="T10" s="1133"/>
      <c r="U10" s="1133"/>
      <c r="V10" s="1133"/>
      <c r="W10" s="1133"/>
      <c r="X10" s="1133"/>
      <c r="Y10" s="1133"/>
      <c r="Z10" s="1133"/>
      <c r="AA10" s="1133"/>
      <c r="AB10" s="1133"/>
      <c r="AC10" s="1133"/>
      <c r="AD10" s="1133"/>
      <c r="AE10" s="1134"/>
      <c r="AF10" s="1108"/>
      <c r="AG10" s="1109"/>
      <c r="AH10" s="1109"/>
      <c r="AI10" s="1109"/>
      <c r="AJ10" s="1110"/>
      <c r="AK10" s="1175"/>
      <c r="AL10" s="1176"/>
      <c r="AM10" s="1176"/>
      <c r="AN10" s="1176"/>
      <c r="AO10" s="1176"/>
      <c r="AP10" s="1176"/>
      <c r="AQ10" s="1176"/>
      <c r="AR10" s="1176"/>
      <c r="AS10" s="1176"/>
      <c r="AT10" s="1176"/>
      <c r="AU10" s="1173"/>
      <c r="AV10" s="1173"/>
      <c r="AW10" s="1173"/>
      <c r="AX10" s="1173"/>
      <c r="AY10" s="1174"/>
      <c r="AZ10" s="252"/>
      <c r="BA10" s="252"/>
      <c r="BB10" s="252"/>
      <c r="BC10" s="252"/>
      <c r="BD10" s="252"/>
      <c r="BE10" s="253"/>
      <c r="BF10" s="253"/>
      <c r="BG10" s="253"/>
      <c r="BH10" s="253"/>
      <c r="BI10" s="253"/>
      <c r="BJ10" s="253"/>
      <c r="BK10" s="253"/>
      <c r="BL10" s="253"/>
      <c r="BM10" s="253"/>
      <c r="BN10" s="253"/>
      <c r="BO10" s="253"/>
      <c r="BP10" s="253"/>
      <c r="BQ10" s="262">
        <v>4</v>
      </c>
      <c r="BR10" s="263"/>
      <c r="BS10" s="1103" t="s">
        <v>587</v>
      </c>
      <c r="BT10" s="1104"/>
      <c r="BU10" s="1104"/>
      <c r="BV10" s="1104"/>
      <c r="BW10" s="1104"/>
      <c r="BX10" s="1104"/>
      <c r="BY10" s="1104"/>
      <c r="BZ10" s="1104"/>
      <c r="CA10" s="1104"/>
      <c r="CB10" s="1104"/>
      <c r="CC10" s="1104"/>
      <c r="CD10" s="1104"/>
      <c r="CE10" s="1104"/>
      <c r="CF10" s="1104"/>
      <c r="CG10" s="1105"/>
      <c r="CH10" s="1078">
        <v>-2</v>
      </c>
      <c r="CI10" s="1079"/>
      <c r="CJ10" s="1079"/>
      <c r="CK10" s="1079"/>
      <c r="CL10" s="1080"/>
      <c r="CM10" s="1078">
        <v>143</v>
      </c>
      <c r="CN10" s="1079"/>
      <c r="CO10" s="1079"/>
      <c r="CP10" s="1079"/>
      <c r="CQ10" s="1080"/>
      <c r="CR10" s="1078">
        <v>100</v>
      </c>
      <c r="CS10" s="1079"/>
      <c r="CT10" s="1079"/>
      <c r="CU10" s="1079"/>
      <c r="CV10" s="1080"/>
      <c r="CW10" s="1078">
        <v>60</v>
      </c>
      <c r="CX10" s="1079"/>
      <c r="CY10" s="1079"/>
      <c r="CZ10" s="1079"/>
      <c r="DA10" s="1080"/>
      <c r="DB10" s="1078" t="s">
        <v>497</v>
      </c>
      <c r="DC10" s="1079"/>
      <c r="DD10" s="1079"/>
      <c r="DE10" s="1079"/>
      <c r="DF10" s="1080"/>
      <c r="DG10" s="1078" t="s">
        <v>497</v>
      </c>
      <c r="DH10" s="1079"/>
      <c r="DI10" s="1079"/>
      <c r="DJ10" s="1079"/>
      <c r="DK10" s="1080"/>
      <c r="DL10" s="1078" t="s">
        <v>497</v>
      </c>
      <c r="DM10" s="1079"/>
      <c r="DN10" s="1079"/>
      <c r="DO10" s="1079"/>
      <c r="DP10" s="1080"/>
      <c r="DQ10" s="1078" t="s">
        <v>497</v>
      </c>
      <c r="DR10" s="1079"/>
      <c r="DS10" s="1079"/>
      <c r="DT10" s="1079"/>
      <c r="DU10" s="1080"/>
      <c r="DV10" s="1081"/>
      <c r="DW10" s="1082"/>
      <c r="DX10" s="1082"/>
      <c r="DY10" s="1082"/>
      <c r="DZ10" s="1083"/>
      <c r="EA10" s="254"/>
    </row>
    <row r="11" spans="1:131" s="255" customFormat="1" ht="26.25" customHeight="1" x14ac:dyDescent="0.15">
      <c r="A11" s="261">
        <v>5</v>
      </c>
      <c r="B11" s="1126"/>
      <c r="C11" s="1127"/>
      <c r="D11" s="1127"/>
      <c r="E11" s="1127"/>
      <c r="F11" s="1127"/>
      <c r="G11" s="1127"/>
      <c r="H11" s="1127"/>
      <c r="I11" s="1127"/>
      <c r="J11" s="1127"/>
      <c r="K11" s="1127"/>
      <c r="L11" s="1127"/>
      <c r="M11" s="1127"/>
      <c r="N11" s="1127"/>
      <c r="O11" s="1127"/>
      <c r="P11" s="1128"/>
      <c r="Q11" s="1132"/>
      <c r="R11" s="1133"/>
      <c r="S11" s="1133"/>
      <c r="T11" s="1133"/>
      <c r="U11" s="1133"/>
      <c r="V11" s="1133"/>
      <c r="W11" s="1133"/>
      <c r="X11" s="1133"/>
      <c r="Y11" s="1133"/>
      <c r="Z11" s="1133"/>
      <c r="AA11" s="1133"/>
      <c r="AB11" s="1133"/>
      <c r="AC11" s="1133"/>
      <c r="AD11" s="1133"/>
      <c r="AE11" s="1134"/>
      <c r="AF11" s="1108"/>
      <c r="AG11" s="1109"/>
      <c r="AH11" s="1109"/>
      <c r="AI11" s="1109"/>
      <c r="AJ11" s="1110"/>
      <c r="AK11" s="1175"/>
      <c r="AL11" s="1176"/>
      <c r="AM11" s="1176"/>
      <c r="AN11" s="1176"/>
      <c r="AO11" s="1176"/>
      <c r="AP11" s="1176"/>
      <c r="AQ11" s="1176"/>
      <c r="AR11" s="1176"/>
      <c r="AS11" s="1176"/>
      <c r="AT11" s="1176"/>
      <c r="AU11" s="1173"/>
      <c r="AV11" s="1173"/>
      <c r="AW11" s="1173"/>
      <c r="AX11" s="1173"/>
      <c r="AY11" s="1174"/>
      <c r="AZ11" s="252"/>
      <c r="BA11" s="252"/>
      <c r="BB11" s="252"/>
      <c r="BC11" s="252"/>
      <c r="BD11" s="252"/>
      <c r="BE11" s="253"/>
      <c r="BF11" s="253"/>
      <c r="BG11" s="253"/>
      <c r="BH11" s="253"/>
      <c r="BI11" s="253"/>
      <c r="BJ11" s="253"/>
      <c r="BK11" s="253"/>
      <c r="BL11" s="253"/>
      <c r="BM11" s="253"/>
      <c r="BN11" s="253"/>
      <c r="BO11" s="253"/>
      <c r="BP11" s="253"/>
      <c r="BQ11" s="262">
        <v>5</v>
      </c>
      <c r="BR11" s="263"/>
      <c r="BS11" s="1103" t="s">
        <v>619</v>
      </c>
      <c r="BT11" s="1104"/>
      <c r="BU11" s="1104"/>
      <c r="BV11" s="1104"/>
      <c r="BW11" s="1104"/>
      <c r="BX11" s="1104"/>
      <c r="BY11" s="1104"/>
      <c r="BZ11" s="1104"/>
      <c r="CA11" s="1104"/>
      <c r="CB11" s="1104"/>
      <c r="CC11" s="1104"/>
      <c r="CD11" s="1104"/>
      <c r="CE11" s="1104"/>
      <c r="CF11" s="1104"/>
      <c r="CG11" s="1105"/>
      <c r="CH11" s="1078">
        <v>13</v>
      </c>
      <c r="CI11" s="1079"/>
      <c r="CJ11" s="1079"/>
      <c r="CK11" s="1079"/>
      <c r="CL11" s="1080"/>
      <c r="CM11" s="1078">
        <v>99</v>
      </c>
      <c r="CN11" s="1079"/>
      <c r="CO11" s="1079"/>
      <c r="CP11" s="1079"/>
      <c r="CQ11" s="1080"/>
      <c r="CR11" s="1078">
        <v>30</v>
      </c>
      <c r="CS11" s="1079"/>
      <c r="CT11" s="1079"/>
      <c r="CU11" s="1079"/>
      <c r="CV11" s="1080"/>
      <c r="CW11" s="1078">
        <v>0</v>
      </c>
      <c r="CX11" s="1079"/>
      <c r="CY11" s="1079"/>
      <c r="CZ11" s="1079"/>
      <c r="DA11" s="1080"/>
      <c r="DB11" s="1078" t="s">
        <v>497</v>
      </c>
      <c r="DC11" s="1079"/>
      <c r="DD11" s="1079"/>
      <c r="DE11" s="1079"/>
      <c r="DF11" s="1080"/>
      <c r="DG11" s="1078" t="s">
        <v>497</v>
      </c>
      <c r="DH11" s="1079"/>
      <c r="DI11" s="1079"/>
      <c r="DJ11" s="1079"/>
      <c r="DK11" s="1080"/>
      <c r="DL11" s="1078" t="s">
        <v>497</v>
      </c>
      <c r="DM11" s="1079"/>
      <c r="DN11" s="1079"/>
      <c r="DO11" s="1079"/>
      <c r="DP11" s="1080"/>
      <c r="DQ11" s="1078" t="s">
        <v>497</v>
      </c>
      <c r="DR11" s="1079"/>
      <c r="DS11" s="1079"/>
      <c r="DT11" s="1079"/>
      <c r="DU11" s="1080"/>
      <c r="DV11" s="1081"/>
      <c r="DW11" s="1082"/>
      <c r="DX11" s="1082"/>
      <c r="DY11" s="1082"/>
      <c r="DZ11" s="1083"/>
      <c r="EA11" s="254"/>
    </row>
    <row r="12" spans="1:131" s="255" customFormat="1" ht="26.25" customHeight="1" x14ac:dyDescent="0.15">
      <c r="A12" s="261">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5"/>
      <c r="AL12" s="1176"/>
      <c r="AM12" s="1176"/>
      <c r="AN12" s="1176"/>
      <c r="AO12" s="1176"/>
      <c r="AP12" s="1176"/>
      <c r="AQ12" s="1176"/>
      <c r="AR12" s="1176"/>
      <c r="AS12" s="1176"/>
      <c r="AT12" s="1176"/>
      <c r="AU12" s="1173"/>
      <c r="AV12" s="1173"/>
      <c r="AW12" s="1173"/>
      <c r="AX12" s="1173"/>
      <c r="AY12" s="1174"/>
      <c r="AZ12" s="252"/>
      <c r="BA12" s="252"/>
      <c r="BB12" s="252"/>
      <c r="BC12" s="252"/>
      <c r="BD12" s="252"/>
      <c r="BE12" s="253"/>
      <c r="BF12" s="253"/>
      <c r="BG12" s="253"/>
      <c r="BH12" s="253"/>
      <c r="BI12" s="253"/>
      <c r="BJ12" s="253"/>
      <c r="BK12" s="253"/>
      <c r="BL12" s="253"/>
      <c r="BM12" s="253"/>
      <c r="BN12" s="253"/>
      <c r="BO12" s="253"/>
      <c r="BP12" s="253"/>
      <c r="BQ12" s="262">
        <v>6</v>
      </c>
      <c r="BR12" s="263"/>
      <c r="BS12" s="1103" t="s">
        <v>588</v>
      </c>
      <c r="BT12" s="1104"/>
      <c r="BU12" s="1104"/>
      <c r="BV12" s="1104"/>
      <c r="BW12" s="1104"/>
      <c r="BX12" s="1104"/>
      <c r="BY12" s="1104"/>
      <c r="BZ12" s="1104"/>
      <c r="CA12" s="1104"/>
      <c r="CB12" s="1104"/>
      <c r="CC12" s="1104"/>
      <c r="CD12" s="1104"/>
      <c r="CE12" s="1104"/>
      <c r="CF12" s="1104"/>
      <c r="CG12" s="1105"/>
      <c r="CH12" s="1078">
        <v>9</v>
      </c>
      <c r="CI12" s="1079"/>
      <c r="CJ12" s="1079"/>
      <c r="CK12" s="1079"/>
      <c r="CL12" s="1080"/>
      <c r="CM12" s="1078">
        <v>2296</v>
      </c>
      <c r="CN12" s="1079"/>
      <c r="CO12" s="1079"/>
      <c r="CP12" s="1079"/>
      <c r="CQ12" s="1080"/>
      <c r="CR12" s="1078">
        <v>1000</v>
      </c>
      <c r="CS12" s="1079"/>
      <c r="CT12" s="1079"/>
      <c r="CU12" s="1079"/>
      <c r="CV12" s="1080"/>
      <c r="CW12" s="1078">
        <v>0</v>
      </c>
      <c r="CX12" s="1079"/>
      <c r="CY12" s="1079"/>
      <c r="CZ12" s="1079"/>
      <c r="DA12" s="1080"/>
      <c r="DB12" s="1078" t="s">
        <v>497</v>
      </c>
      <c r="DC12" s="1079"/>
      <c r="DD12" s="1079"/>
      <c r="DE12" s="1079"/>
      <c r="DF12" s="1080"/>
      <c r="DG12" s="1078" t="s">
        <v>497</v>
      </c>
      <c r="DH12" s="1079"/>
      <c r="DI12" s="1079"/>
      <c r="DJ12" s="1079"/>
      <c r="DK12" s="1080"/>
      <c r="DL12" s="1078" t="s">
        <v>497</v>
      </c>
      <c r="DM12" s="1079"/>
      <c r="DN12" s="1079"/>
      <c r="DO12" s="1079"/>
      <c r="DP12" s="1080"/>
      <c r="DQ12" s="1078" t="s">
        <v>497</v>
      </c>
      <c r="DR12" s="1079"/>
      <c r="DS12" s="1079"/>
      <c r="DT12" s="1079"/>
      <c r="DU12" s="1080"/>
      <c r="DV12" s="1081"/>
      <c r="DW12" s="1082"/>
      <c r="DX12" s="1082"/>
      <c r="DY12" s="1082"/>
      <c r="DZ12" s="1083"/>
      <c r="EA12" s="254"/>
    </row>
    <row r="13" spans="1:131" s="255" customFormat="1" ht="26.25" customHeight="1" x14ac:dyDescent="0.15">
      <c r="A13" s="261">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5"/>
      <c r="AL13" s="1176"/>
      <c r="AM13" s="1176"/>
      <c r="AN13" s="1176"/>
      <c r="AO13" s="1176"/>
      <c r="AP13" s="1176"/>
      <c r="AQ13" s="1176"/>
      <c r="AR13" s="1176"/>
      <c r="AS13" s="1176"/>
      <c r="AT13" s="1176"/>
      <c r="AU13" s="1173"/>
      <c r="AV13" s="1173"/>
      <c r="AW13" s="1173"/>
      <c r="AX13" s="1173"/>
      <c r="AY13" s="1174"/>
      <c r="AZ13" s="252"/>
      <c r="BA13" s="252"/>
      <c r="BB13" s="252"/>
      <c r="BC13" s="252"/>
      <c r="BD13" s="252"/>
      <c r="BE13" s="253"/>
      <c r="BF13" s="253"/>
      <c r="BG13" s="253"/>
      <c r="BH13" s="253"/>
      <c r="BI13" s="253"/>
      <c r="BJ13" s="253"/>
      <c r="BK13" s="253"/>
      <c r="BL13" s="253"/>
      <c r="BM13" s="253"/>
      <c r="BN13" s="253"/>
      <c r="BO13" s="253"/>
      <c r="BP13" s="253"/>
      <c r="BQ13" s="262">
        <v>7</v>
      </c>
      <c r="BR13" s="263"/>
      <c r="BS13" s="1103" t="s">
        <v>589</v>
      </c>
      <c r="BT13" s="1104"/>
      <c r="BU13" s="1104"/>
      <c r="BV13" s="1104"/>
      <c r="BW13" s="1104"/>
      <c r="BX13" s="1104"/>
      <c r="BY13" s="1104"/>
      <c r="BZ13" s="1104"/>
      <c r="CA13" s="1104"/>
      <c r="CB13" s="1104"/>
      <c r="CC13" s="1104"/>
      <c r="CD13" s="1104"/>
      <c r="CE13" s="1104"/>
      <c r="CF13" s="1104"/>
      <c r="CG13" s="1105"/>
      <c r="CH13" s="1078">
        <v>2</v>
      </c>
      <c r="CI13" s="1079"/>
      <c r="CJ13" s="1079"/>
      <c r="CK13" s="1079"/>
      <c r="CL13" s="1080"/>
      <c r="CM13" s="1078">
        <v>5416</v>
      </c>
      <c r="CN13" s="1079"/>
      <c r="CO13" s="1079"/>
      <c r="CP13" s="1079"/>
      <c r="CQ13" s="1080"/>
      <c r="CR13" s="1078">
        <v>6396</v>
      </c>
      <c r="CS13" s="1079"/>
      <c r="CT13" s="1079"/>
      <c r="CU13" s="1079"/>
      <c r="CV13" s="1080"/>
      <c r="CW13" s="1078">
        <v>482</v>
      </c>
      <c r="CX13" s="1079"/>
      <c r="CY13" s="1079"/>
      <c r="CZ13" s="1079"/>
      <c r="DA13" s="1080"/>
      <c r="DB13" s="1078" t="s">
        <v>497</v>
      </c>
      <c r="DC13" s="1079"/>
      <c r="DD13" s="1079"/>
      <c r="DE13" s="1079"/>
      <c r="DF13" s="1080"/>
      <c r="DG13" s="1078" t="s">
        <v>497</v>
      </c>
      <c r="DH13" s="1079"/>
      <c r="DI13" s="1079"/>
      <c r="DJ13" s="1079"/>
      <c r="DK13" s="1080"/>
      <c r="DL13" s="1078" t="s">
        <v>497</v>
      </c>
      <c r="DM13" s="1079"/>
      <c r="DN13" s="1079"/>
      <c r="DO13" s="1079"/>
      <c r="DP13" s="1080"/>
      <c r="DQ13" s="1078" t="s">
        <v>497</v>
      </c>
      <c r="DR13" s="1079"/>
      <c r="DS13" s="1079"/>
      <c r="DT13" s="1079"/>
      <c r="DU13" s="1080"/>
      <c r="DV13" s="1081"/>
      <c r="DW13" s="1082"/>
      <c r="DX13" s="1082"/>
      <c r="DY13" s="1082"/>
      <c r="DZ13" s="1083"/>
      <c r="EA13" s="254"/>
    </row>
    <row r="14" spans="1:131" s="255" customFormat="1" ht="26.25" customHeight="1" x14ac:dyDescent="0.15">
      <c r="A14" s="261">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5"/>
      <c r="AL14" s="1176"/>
      <c r="AM14" s="1176"/>
      <c r="AN14" s="1176"/>
      <c r="AO14" s="1176"/>
      <c r="AP14" s="1176"/>
      <c r="AQ14" s="1176"/>
      <c r="AR14" s="1176"/>
      <c r="AS14" s="1176"/>
      <c r="AT14" s="1176"/>
      <c r="AU14" s="1173"/>
      <c r="AV14" s="1173"/>
      <c r="AW14" s="1173"/>
      <c r="AX14" s="1173"/>
      <c r="AY14" s="1174"/>
      <c r="AZ14" s="252"/>
      <c r="BA14" s="252"/>
      <c r="BB14" s="252"/>
      <c r="BC14" s="252"/>
      <c r="BD14" s="252"/>
      <c r="BE14" s="253"/>
      <c r="BF14" s="253"/>
      <c r="BG14" s="253"/>
      <c r="BH14" s="253"/>
      <c r="BI14" s="253"/>
      <c r="BJ14" s="253"/>
      <c r="BK14" s="253"/>
      <c r="BL14" s="253"/>
      <c r="BM14" s="253"/>
      <c r="BN14" s="253"/>
      <c r="BO14" s="253"/>
      <c r="BP14" s="253"/>
      <c r="BQ14" s="262">
        <v>8</v>
      </c>
      <c r="BR14" s="263"/>
      <c r="BS14" s="1103"/>
      <c r="BT14" s="1104"/>
      <c r="BU14" s="1104"/>
      <c r="BV14" s="1104"/>
      <c r="BW14" s="1104"/>
      <c r="BX14" s="1104"/>
      <c r="BY14" s="1104"/>
      <c r="BZ14" s="1104"/>
      <c r="CA14" s="1104"/>
      <c r="CB14" s="1104"/>
      <c r="CC14" s="1104"/>
      <c r="CD14" s="1104"/>
      <c r="CE14" s="1104"/>
      <c r="CF14" s="1104"/>
      <c r="CG14" s="1105"/>
      <c r="CH14" s="1078"/>
      <c r="CI14" s="1079"/>
      <c r="CJ14" s="1079"/>
      <c r="CK14" s="1079"/>
      <c r="CL14" s="1080"/>
      <c r="CM14" s="1078"/>
      <c r="CN14" s="1079"/>
      <c r="CO14" s="1079"/>
      <c r="CP14" s="1079"/>
      <c r="CQ14" s="1080"/>
      <c r="CR14" s="1078"/>
      <c r="CS14" s="1079"/>
      <c r="CT14" s="1079"/>
      <c r="CU14" s="1079"/>
      <c r="CV14" s="1080"/>
      <c r="CW14" s="1078"/>
      <c r="CX14" s="1079"/>
      <c r="CY14" s="1079"/>
      <c r="CZ14" s="1079"/>
      <c r="DA14" s="1080"/>
      <c r="DB14" s="1078"/>
      <c r="DC14" s="1079"/>
      <c r="DD14" s="1079"/>
      <c r="DE14" s="1079"/>
      <c r="DF14" s="1080"/>
      <c r="DG14" s="1078"/>
      <c r="DH14" s="1079"/>
      <c r="DI14" s="1079"/>
      <c r="DJ14" s="1079"/>
      <c r="DK14" s="1080"/>
      <c r="DL14" s="1078"/>
      <c r="DM14" s="1079"/>
      <c r="DN14" s="1079"/>
      <c r="DO14" s="1079"/>
      <c r="DP14" s="1080"/>
      <c r="DQ14" s="1078"/>
      <c r="DR14" s="1079"/>
      <c r="DS14" s="1079"/>
      <c r="DT14" s="1079"/>
      <c r="DU14" s="1080"/>
      <c r="DV14" s="1081"/>
      <c r="DW14" s="1082"/>
      <c r="DX14" s="1082"/>
      <c r="DY14" s="1082"/>
      <c r="DZ14" s="1083"/>
      <c r="EA14" s="254"/>
    </row>
    <row r="15" spans="1:131" s="255" customFormat="1" ht="26.25" customHeight="1" x14ac:dyDescent="0.15">
      <c r="A15" s="261">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5"/>
      <c r="AL15" s="1176"/>
      <c r="AM15" s="1176"/>
      <c r="AN15" s="1176"/>
      <c r="AO15" s="1176"/>
      <c r="AP15" s="1176"/>
      <c r="AQ15" s="1176"/>
      <c r="AR15" s="1176"/>
      <c r="AS15" s="1176"/>
      <c r="AT15" s="1176"/>
      <c r="AU15" s="1173"/>
      <c r="AV15" s="1173"/>
      <c r="AW15" s="1173"/>
      <c r="AX15" s="1173"/>
      <c r="AY15" s="1174"/>
      <c r="AZ15" s="252"/>
      <c r="BA15" s="252"/>
      <c r="BB15" s="252"/>
      <c r="BC15" s="252"/>
      <c r="BD15" s="252"/>
      <c r="BE15" s="253"/>
      <c r="BF15" s="253"/>
      <c r="BG15" s="253"/>
      <c r="BH15" s="253"/>
      <c r="BI15" s="253"/>
      <c r="BJ15" s="253"/>
      <c r="BK15" s="253"/>
      <c r="BL15" s="253"/>
      <c r="BM15" s="253"/>
      <c r="BN15" s="253"/>
      <c r="BO15" s="253"/>
      <c r="BP15" s="253"/>
      <c r="BQ15" s="262">
        <v>9</v>
      </c>
      <c r="BR15" s="263"/>
      <c r="BS15" s="1103"/>
      <c r="BT15" s="1104"/>
      <c r="BU15" s="1104"/>
      <c r="BV15" s="1104"/>
      <c r="BW15" s="1104"/>
      <c r="BX15" s="1104"/>
      <c r="BY15" s="1104"/>
      <c r="BZ15" s="1104"/>
      <c r="CA15" s="1104"/>
      <c r="CB15" s="1104"/>
      <c r="CC15" s="1104"/>
      <c r="CD15" s="1104"/>
      <c r="CE15" s="1104"/>
      <c r="CF15" s="1104"/>
      <c r="CG15" s="1105"/>
      <c r="CH15" s="1078"/>
      <c r="CI15" s="1079"/>
      <c r="CJ15" s="1079"/>
      <c r="CK15" s="1079"/>
      <c r="CL15" s="1080"/>
      <c r="CM15" s="1078"/>
      <c r="CN15" s="1079"/>
      <c r="CO15" s="1079"/>
      <c r="CP15" s="1079"/>
      <c r="CQ15" s="1080"/>
      <c r="CR15" s="1078"/>
      <c r="CS15" s="1079"/>
      <c r="CT15" s="1079"/>
      <c r="CU15" s="1079"/>
      <c r="CV15" s="1080"/>
      <c r="CW15" s="1078"/>
      <c r="CX15" s="1079"/>
      <c r="CY15" s="1079"/>
      <c r="CZ15" s="1079"/>
      <c r="DA15" s="1080"/>
      <c r="DB15" s="1078"/>
      <c r="DC15" s="1079"/>
      <c r="DD15" s="1079"/>
      <c r="DE15" s="1079"/>
      <c r="DF15" s="1080"/>
      <c r="DG15" s="1078"/>
      <c r="DH15" s="1079"/>
      <c r="DI15" s="1079"/>
      <c r="DJ15" s="1079"/>
      <c r="DK15" s="1080"/>
      <c r="DL15" s="1078"/>
      <c r="DM15" s="1079"/>
      <c r="DN15" s="1079"/>
      <c r="DO15" s="1079"/>
      <c r="DP15" s="1080"/>
      <c r="DQ15" s="1078"/>
      <c r="DR15" s="1079"/>
      <c r="DS15" s="1079"/>
      <c r="DT15" s="1079"/>
      <c r="DU15" s="1080"/>
      <c r="DV15" s="1081"/>
      <c r="DW15" s="1082"/>
      <c r="DX15" s="1082"/>
      <c r="DY15" s="1082"/>
      <c r="DZ15" s="1083"/>
      <c r="EA15" s="254"/>
    </row>
    <row r="16" spans="1:131" s="255" customFormat="1" ht="26.25" customHeight="1" x14ac:dyDescent="0.15">
      <c r="A16" s="261">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5"/>
      <c r="AL16" s="1176"/>
      <c r="AM16" s="1176"/>
      <c r="AN16" s="1176"/>
      <c r="AO16" s="1176"/>
      <c r="AP16" s="1176"/>
      <c r="AQ16" s="1176"/>
      <c r="AR16" s="1176"/>
      <c r="AS16" s="1176"/>
      <c r="AT16" s="1176"/>
      <c r="AU16" s="1173"/>
      <c r="AV16" s="1173"/>
      <c r="AW16" s="1173"/>
      <c r="AX16" s="1173"/>
      <c r="AY16" s="1174"/>
      <c r="AZ16" s="252"/>
      <c r="BA16" s="252"/>
      <c r="BB16" s="252"/>
      <c r="BC16" s="252"/>
      <c r="BD16" s="252"/>
      <c r="BE16" s="253"/>
      <c r="BF16" s="253"/>
      <c r="BG16" s="253"/>
      <c r="BH16" s="253"/>
      <c r="BI16" s="253"/>
      <c r="BJ16" s="253"/>
      <c r="BK16" s="253"/>
      <c r="BL16" s="253"/>
      <c r="BM16" s="253"/>
      <c r="BN16" s="253"/>
      <c r="BO16" s="253"/>
      <c r="BP16" s="253"/>
      <c r="BQ16" s="262">
        <v>10</v>
      </c>
      <c r="BR16" s="263"/>
      <c r="BS16" s="1103"/>
      <c r="BT16" s="1104"/>
      <c r="BU16" s="1104"/>
      <c r="BV16" s="1104"/>
      <c r="BW16" s="1104"/>
      <c r="BX16" s="1104"/>
      <c r="BY16" s="1104"/>
      <c r="BZ16" s="1104"/>
      <c r="CA16" s="1104"/>
      <c r="CB16" s="1104"/>
      <c r="CC16" s="1104"/>
      <c r="CD16" s="1104"/>
      <c r="CE16" s="1104"/>
      <c r="CF16" s="1104"/>
      <c r="CG16" s="1105"/>
      <c r="CH16" s="1078"/>
      <c r="CI16" s="1079"/>
      <c r="CJ16" s="1079"/>
      <c r="CK16" s="1079"/>
      <c r="CL16" s="1080"/>
      <c r="CM16" s="1078"/>
      <c r="CN16" s="1079"/>
      <c r="CO16" s="1079"/>
      <c r="CP16" s="1079"/>
      <c r="CQ16" s="1080"/>
      <c r="CR16" s="1078"/>
      <c r="CS16" s="1079"/>
      <c r="CT16" s="1079"/>
      <c r="CU16" s="1079"/>
      <c r="CV16" s="1080"/>
      <c r="CW16" s="1078"/>
      <c r="CX16" s="1079"/>
      <c r="CY16" s="1079"/>
      <c r="CZ16" s="1079"/>
      <c r="DA16" s="1080"/>
      <c r="DB16" s="1078"/>
      <c r="DC16" s="1079"/>
      <c r="DD16" s="1079"/>
      <c r="DE16" s="1079"/>
      <c r="DF16" s="1080"/>
      <c r="DG16" s="1078"/>
      <c r="DH16" s="1079"/>
      <c r="DI16" s="1079"/>
      <c r="DJ16" s="1079"/>
      <c r="DK16" s="1080"/>
      <c r="DL16" s="1078"/>
      <c r="DM16" s="1079"/>
      <c r="DN16" s="1079"/>
      <c r="DO16" s="1079"/>
      <c r="DP16" s="1080"/>
      <c r="DQ16" s="1078"/>
      <c r="DR16" s="1079"/>
      <c r="DS16" s="1079"/>
      <c r="DT16" s="1079"/>
      <c r="DU16" s="1080"/>
      <c r="DV16" s="1081"/>
      <c r="DW16" s="1082"/>
      <c r="DX16" s="1082"/>
      <c r="DY16" s="1082"/>
      <c r="DZ16" s="1083"/>
      <c r="EA16" s="254"/>
    </row>
    <row r="17" spans="1:131" s="255" customFormat="1" ht="26.25" customHeight="1" x14ac:dyDescent="0.15">
      <c r="A17" s="261">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5"/>
      <c r="AL17" s="1176"/>
      <c r="AM17" s="1176"/>
      <c r="AN17" s="1176"/>
      <c r="AO17" s="1176"/>
      <c r="AP17" s="1176"/>
      <c r="AQ17" s="1176"/>
      <c r="AR17" s="1176"/>
      <c r="AS17" s="1176"/>
      <c r="AT17" s="1176"/>
      <c r="AU17" s="1173"/>
      <c r="AV17" s="1173"/>
      <c r="AW17" s="1173"/>
      <c r="AX17" s="1173"/>
      <c r="AY17" s="1174"/>
      <c r="AZ17" s="252"/>
      <c r="BA17" s="252"/>
      <c r="BB17" s="252"/>
      <c r="BC17" s="252"/>
      <c r="BD17" s="252"/>
      <c r="BE17" s="253"/>
      <c r="BF17" s="253"/>
      <c r="BG17" s="253"/>
      <c r="BH17" s="253"/>
      <c r="BI17" s="253"/>
      <c r="BJ17" s="253"/>
      <c r="BK17" s="253"/>
      <c r="BL17" s="253"/>
      <c r="BM17" s="253"/>
      <c r="BN17" s="253"/>
      <c r="BO17" s="253"/>
      <c r="BP17" s="253"/>
      <c r="BQ17" s="262">
        <v>11</v>
      </c>
      <c r="BR17" s="263"/>
      <c r="BS17" s="1103"/>
      <c r="BT17" s="1104"/>
      <c r="BU17" s="1104"/>
      <c r="BV17" s="1104"/>
      <c r="BW17" s="1104"/>
      <c r="BX17" s="1104"/>
      <c r="BY17" s="1104"/>
      <c r="BZ17" s="1104"/>
      <c r="CA17" s="1104"/>
      <c r="CB17" s="1104"/>
      <c r="CC17" s="1104"/>
      <c r="CD17" s="1104"/>
      <c r="CE17" s="1104"/>
      <c r="CF17" s="1104"/>
      <c r="CG17" s="1105"/>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1"/>
      <c r="DW17" s="1082"/>
      <c r="DX17" s="1082"/>
      <c r="DY17" s="1082"/>
      <c r="DZ17" s="1083"/>
      <c r="EA17" s="254"/>
    </row>
    <row r="18" spans="1:131" s="255" customFormat="1" ht="26.25" customHeight="1" x14ac:dyDescent="0.15">
      <c r="A18" s="261">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5"/>
      <c r="AL18" s="1176"/>
      <c r="AM18" s="1176"/>
      <c r="AN18" s="1176"/>
      <c r="AO18" s="1176"/>
      <c r="AP18" s="1176"/>
      <c r="AQ18" s="1176"/>
      <c r="AR18" s="1176"/>
      <c r="AS18" s="1176"/>
      <c r="AT18" s="1176"/>
      <c r="AU18" s="1173"/>
      <c r="AV18" s="1173"/>
      <c r="AW18" s="1173"/>
      <c r="AX18" s="1173"/>
      <c r="AY18" s="1174"/>
      <c r="AZ18" s="252"/>
      <c r="BA18" s="252"/>
      <c r="BB18" s="252"/>
      <c r="BC18" s="252"/>
      <c r="BD18" s="252"/>
      <c r="BE18" s="253"/>
      <c r="BF18" s="253"/>
      <c r="BG18" s="253"/>
      <c r="BH18" s="253"/>
      <c r="BI18" s="253"/>
      <c r="BJ18" s="253"/>
      <c r="BK18" s="253"/>
      <c r="BL18" s="253"/>
      <c r="BM18" s="253"/>
      <c r="BN18" s="253"/>
      <c r="BO18" s="253"/>
      <c r="BP18" s="253"/>
      <c r="BQ18" s="262">
        <v>12</v>
      </c>
      <c r="BR18" s="263"/>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4"/>
    </row>
    <row r="19" spans="1:131" s="255" customFormat="1" ht="26.25" customHeight="1" x14ac:dyDescent="0.15">
      <c r="A19" s="261">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5"/>
      <c r="AL19" s="1176"/>
      <c r="AM19" s="1176"/>
      <c r="AN19" s="1176"/>
      <c r="AO19" s="1176"/>
      <c r="AP19" s="1176"/>
      <c r="AQ19" s="1176"/>
      <c r="AR19" s="1176"/>
      <c r="AS19" s="1176"/>
      <c r="AT19" s="1176"/>
      <c r="AU19" s="1173"/>
      <c r="AV19" s="1173"/>
      <c r="AW19" s="1173"/>
      <c r="AX19" s="1173"/>
      <c r="AY19" s="1174"/>
      <c r="AZ19" s="252"/>
      <c r="BA19" s="252"/>
      <c r="BB19" s="252"/>
      <c r="BC19" s="252"/>
      <c r="BD19" s="252"/>
      <c r="BE19" s="253"/>
      <c r="BF19" s="253"/>
      <c r="BG19" s="253"/>
      <c r="BH19" s="253"/>
      <c r="BI19" s="253"/>
      <c r="BJ19" s="253"/>
      <c r="BK19" s="253"/>
      <c r="BL19" s="253"/>
      <c r="BM19" s="253"/>
      <c r="BN19" s="253"/>
      <c r="BO19" s="253"/>
      <c r="BP19" s="253"/>
      <c r="BQ19" s="262">
        <v>13</v>
      </c>
      <c r="BR19" s="263"/>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4"/>
    </row>
    <row r="20" spans="1:131" s="255" customFormat="1" ht="26.25" customHeight="1" x14ac:dyDescent="0.15">
      <c r="A20" s="261">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5"/>
      <c r="AL20" s="1176"/>
      <c r="AM20" s="1176"/>
      <c r="AN20" s="1176"/>
      <c r="AO20" s="1176"/>
      <c r="AP20" s="1176"/>
      <c r="AQ20" s="1176"/>
      <c r="AR20" s="1176"/>
      <c r="AS20" s="1176"/>
      <c r="AT20" s="1176"/>
      <c r="AU20" s="1173"/>
      <c r="AV20" s="1173"/>
      <c r="AW20" s="1173"/>
      <c r="AX20" s="1173"/>
      <c r="AY20" s="1174"/>
      <c r="AZ20" s="252"/>
      <c r="BA20" s="252"/>
      <c r="BB20" s="252"/>
      <c r="BC20" s="252"/>
      <c r="BD20" s="252"/>
      <c r="BE20" s="253"/>
      <c r="BF20" s="253"/>
      <c r="BG20" s="253"/>
      <c r="BH20" s="253"/>
      <c r="BI20" s="253"/>
      <c r="BJ20" s="253"/>
      <c r="BK20" s="253"/>
      <c r="BL20" s="253"/>
      <c r="BM20" s="253"/>
      <c r="BN20" s="253"/>
      <c r="BO20" s="253"/>
      <c r="BP20" s="253"/>
      <c r="BQ20" s="262">
        <v>14</v>
      </c>
      <c r="BR20" s="263"/>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4"/>
    </row>
    <row r="21" spans="1:131" s="255" customFormat="1" ht="26.25" customHeight="1" thickBot="1" x14ac:dyDescent="0.2">
      <c r="A21" s="261">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5"/>
      <c r="AL21" s="1176"/>
      <c r="AM21" s="1176"/>
      <c r="AN21" s="1176"/>
      <c r="AO21" s="1176"/>
      <c r="AP21" s="1176"/>
      <c r="AQ21" s="1176"/>
      <c r="AR21" s="1176"/>
      <c r="AS21" s="1176"/>
      <c r="AT21" s="1176"/>
      <c r="AU21" s="1173"/>
      <c r="AV21" s="1173"/>
      <c r="AW21" s="1173"/>
      <c r="AX21" s="1173"/>
      <c r="AY21" s="1174"/>
      <c r="AZ21" s="252"/>
      <c r="BA21" s="252"/>
      <c r="BB21" s="252"/>
      <c r="BC21" s="252"/>
      <c r="BD21" s="252"/>
      <c r="BE21" s="253"/>
      <c r="BF21" s="253"/>
      <c r="BG21" s="253"/>
      <c r="BH21" s="253"/>
      <c r="BI21" s="253"/>
      <c r="BJ21" s="253"/>
      <c r="BK21" s="253"/>
      <c r="BL21" s="253"/>
      <c r="BM21" s="253"/>
      <c r="BN21" s="253"/>
      <c r="BO21" s="253"/>
      <c r="BP21" s="253"/>
      <c r="BQ21" s="262">
        <v>15</v>
      </c>
      <c r="BR21" s="263"/>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4"/>
    </row>
    <row r="22" spans="1:131" s="255" customFormat="1" ht="26.25" customHeight="1" x14ac:dyDescent="0.15">
      <c r="A22" s="261">
        <v>16</v>
      </c>
      <c r="B22" s="1126"/>
      <c r="C22" s="1127"/>
      <c r="D22" s="1127"/>
      <c r="E22" s="1127"/>
      <c r="F22" s="1127"/>
      <c r="G22" s="1127"/>
      <c r="H22" s="1127"/>
      <c r="I22" s="1127"/>
      <c r="J22" s="1127"/>
      <c r="K22" s="1127"/>
      <c r="L22" s="1127"/>
      <c r="M22" s="1127"/>
      <c r="N22" s="1127"/>
      <c r="O22" s="1127"/>
      <c r="P22" s="1128"/>
      <c r="Q22" s="1170"/>
      <c r="R22" s="1171"/>
      <c r="S22" s="1171"/>
      <c r="T22" s="1171"/>
      <c r="U22" s="1171"/>
      <c r="V22" s="1171"/>
      <c r="W22" s="1171"/>
      <c r="X22" s="1171"/>
      <c r="Y22" s="1171"/>
      <c r="Z22" s="1171"/>
      <c r="AA22" s="1171"/>
      <c r="AB22" s="1171"/>
      <c r="AC22" s="1171"/>
      <c r="AD22" s="1171"/>
      <c r="AE22" s="1172"/>
      <c r="AF22" s="1108"/>
      <c r="AG22" s="1109"/>
      <c r="AH22" s="1109"/>
      <c r="AI22" s="1109"/>
      <c r="AJ22" s="1110"/>
      <c r="AK22" s="1166"/>
      <c r="AL22" s="1167"/>
      <c r="AM22" s="1167"/>
      <c r="AN22" s="1167"/>
      <c r="AO22" s="1167"/>
      <c r="AP22" s="1167"/>
      <c r="AQ22" s="1167"/>
      <c r="AR22" s="1167"/>
      <c r="AS22" s="1167"/>
      <c r="AT22" s="1167"/>
      <c r="AU22" s="1168"/>
      <c r="AV22" s="1168"/>
      <c r="AW22" s="1168"/>
      <c r="AX22" s="1168"/>
      <c r="AY22" s="1169"/>
      <c r="AZ22" s="1124" t="s">
        <v>382</v>
      </c>
      <c r="BA22" s="1124"/>
      <c r="BB22" s="1124"/>
      <c r="BC22" s="1124"/>
      <c r="BD22" s="1125"/>
      <c r="BE22" s="253"/>
      <c r="BF22" s="253"/>
      <c r="BG22" s="253"/>
      <c r="BH22" s="253"/>
      <c r="BI22" s="253"/>
      <c r="BJ22" s="253"/>
      <c r="BK22" s="253"/>
      <c r="BL22" s="253"/>
      <c r="BM22" s="253"/>
      <c r="BN22" s="253"/>
      <c r="BO22" s="253"/>
      <c r="BP22" s="253"/>
      <c r="BQ22" s="262">
        <v>16</v>
      </c>
      <c r="BR22" s="263"/>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4"/>
    </row>
    <row r="23" spans="1:131" s="255" customFormat="1" ht="26.25" customHeight="1" thickBot="1" x14ac:dyDescent="0.2">
      <c r="A23" s="264" t="s">
        <v>383</v>
      </c>
      <c r="B23" s="1033" t="s">
        <v>384</v>
      </c>
      <c r="C23" s="1034"/>
      <c r="D23" s="1034"/>
      <c r="E23" s="1034"/>
      <c r="F23" s="1034"/>
      <c r="G23" s="1034"/>
      <c r="H23" s="1034"/>
      <c r="I23" s="1034"/>
      <c r="J23" s="1034"/>
      <c r="K23" s="1034"/>
      <c r="L23" s="1034"/>
      <c r="M23" s="1034"/>
      <c r="N23" s="1034"/>
      <c r="O23" s="1034"/>
      <c r="P23" s="1035"/>
      <c r="Q23" s="1157">
        <v>119225</v>
      </c>
      <c r="R23" s="1158"/>
      <c r="S23" s="1158"/>
      <c r="T23" s="1158"/>
      <c r="U23" s="1158"/>
      <c r="V23" s="1158">
        <v>117701</v>
      </c>
      <c r="W23" s="1158"/>
      <c r="X23" s="1158"/>
      <c r="Y23" s="1158"/>
      <c r="Z23" s="1158"/>
      <c r="AA23" s="1158">
        <v>1524</v>
      </c>
      <c r="AB23" s="1158"/>
      <c r="AC23" s="1158"/>
      <c r="AD23" s="1158"/>
      <c r="AE23" s="1159"/>
      <c r="AF23" s="1160">
        <v>1225</v>
      </c>
      <c r="AG23" s="1158"/>
      <c r="AH23" s="1158"/>
      <c r="AI23" s="1158"/>
      <c r="AJ23" s="1161"/>
      <c r="AK23" s="1162"/>
      <c r="AL23" s="1163"/>
      <c r="AM23" s="1163"/>
      <c r="AN23" s="1163"/>
      <c r="AO23" s="1163"/>
      <c r="AP23" s="1158">
        <v>139382</v>
      </c>
      <c r="AQ23" s="1158"/>
      <c r="AR23" s="1158"/>
      <c r="AS23" s="1158"/>
      <c r="AT23" s="1158"/>
      <c r="AU23" s="1164"/>
      <c r="AV23" s="1164"/>
      <c r="AW23" s="1164"/>
      <c r="AX23" s="1164"/>
      <c r="AY23" s="1165"/>
      <c r="AZ23" s="1154" t="s">
        <v>127</v>
      </c>
      <c r="BA23" s="1155"/>
      <c r="BB23" s="1155"/>
      <c r="BC23" s="1155"/>
      <c r="BD23" s="1156"/>
      <c r="BE23" s="253"/>
      <c r="BF23" s="253"/>
      <c r="BG23" s="253"/>
      <c r="BH23" s="253"/>
      <c r="BI23" s="253"/>
      <c r="BJ23" s="253"/>
      <c r="BK23" s="253"/>
      <c r="BL23" s="253"/>
      <c r="BM23" s="253"/>
      <c r="BN23" s="253"/>
      <c r="BO23" s="253"/>
      <c r="BP23" s="253"/>
      <c r="BQ23" s="262">
        <v>17</v>
      </c>
      <c r="BR23" s="263"/>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4"/>
    </row>
    <row r="24" spans="1:131" s="255" customFormat="1" ht="26.25" customHeight="1" x14ac:dyDescent="0.15">
      <c r="A24" s="1153" t="s">
        <v>385</v>
      </c>
      <c r="B24" s="1153"/>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252"/>
      <c r="BA24" s="252"/>
      <c r="BB24" s="252"/>
      <c r="BC24" s="252"/>
      <c r="BD24" s="252"/>
      <c r="BE24" s="253"/>
      <c r="BF24" s="253"/>
      <c r="BG24" s="253"/>
      <c r="BH24" s="253"/>
      <c r="BI24" s="253"/>
      <c r="BJ24" s="253"/>
      <c r="BK24" s="253"/>
      <c r="BL24" s="253"/>
      <c r="BM24" s="253"/>
      <c r="BN24" s="253"/>
      <c r="BO24" s="253"/>
      <c r="BP24" s="253"/>
      <c r="BQ24" s="262">
        <v>18</v>
      </c>
      <c r="BR24" s="263"/>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4"/>
    </row>
    <row r="25" spans="1:131" s="247" customFormat="1" ht="26.25" customHeight="1" thickBot="1" x14ac:dyDescent="0.2">
      <c r="A25" s="1152" t="s">
        <v>386</v>
      </c>
      <c r="B25" s="1152"/>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252"/>
      <c r="BK25" s="252"/>
      <c r="BL25" s="252"/>
      <c r="BM25" s="252"/>
      <c r="BN25" s="252"/>
      <c r="BO25" s="265"/>
      <c r="BP25" s="265"/>
      <c r="BQ25" s="262">
        <v>19</v>
      </c>
      <c r="BR25" s="263"/>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6"/>
    </row>
    <row r="26" spans="1:131" s="247" customFormat="1" ht="26.25" customHeight="1" x14ac:dyDescent="0.15">
      <c r="A26" s="1084" t="s">
        <v>365</v>
      </c>
      <c r="B26" s="1085"/>
      <c r="C26" s="1085"/>
      <c r="D26" s="1085"/>
      <c r="E26" s="1085"/>
      <c r="F26" s="1085"/>
      <c r="G26" s="1085"/>
      <c r="H26" s="1085"/>
      <c r="I26" s="1085"/>
      <c r="J26" s="1085"/>
      <c r="K26" s="1085"/>
      <c r="L26" s="1085"/>
      <c r="M26" s="1085"/>
      <c r="N26" s="1085"/>
      <c r="O26" s="1085"/>
      <c r="P26" s="1086"/>
      <c r="Q26" s="1090" t="s">
        <v>387</v>
      </c>
      <c r="R26" s="1091"/>
      <c r="S26" s="1091"/>
      <c r="T26" s="1091"/>
      <c r="U26" s="1092"/>
      <c r="V26" s="1090" t="s">
        <v>388</v>
      </c>
      <c r="W26" s="1091"/>
      <c r="X26" s="1091"/>
      <c r="Y26" s="1091"/>
      <c r="Z26" s="1092"/>
      <c r="AA26" s="1090" t="s">
        <v>389</v>
      </c>
      <c r="AB26" s="1091"/>
      <c r="AC26" s="1091"/>
      <c r="AD26" s="1091"/>
      <c r="AE26" s="1091"/>
      <c r="AF26" s="1148" t="s">
        <v>390</v>
      </c>
      <c r="AG26" s="1097"/>
      <c r="AH26" s="1097"/>
      <c r="AI26" s="1097"/>
      <c r="AJ26" s="1149"/>
      <c r="AK26" s="1091" t="s">
        <v>391</v>
      </c>
      <c r="AL26" s="1091"/>
      <c r="AM26" s="1091"/>
      <c r="AN26" s="1091"/>
      <c r="AO26" s="1092"/>
      <c r="AP26" s="1090" t="s">
        <v>392</v>
      </c>
      <c r="AQ26" s="1091"/>
      <c r="AR26" s="1091"/>
      <c r="AS26" s="1091"/>
      <c r="AT26" s="1092"/>
      <c r="AU26" s="1090" t="s">
        <v>393</v>
      </c>
      <c r="AV26" s="1091"/>
      <c r="AW26" s="1091"/>
      <c r="AX26" s="1091"/>
      <c r="AY26" s="1092"/>
      <c r="AZ26" s="1090" t="s">
        <v>394</v>
      </c>
      <c r="BA26" s="1091"/>
      <c r="BB26" s="1091"/>
      <c r="BC26" s="1091"/>
      <c r="BD26" s="1092"/>
      <c r="BE26" s="1090" t="s">
        <v>372</v>
      </c>
      <c r="BF26" s="1091"/>
      <c r="BG26" s="1091"/>
      <c r="BH26" s="1091"/>
      <c r="BI26" s="1106"/>
      <c r="BJ26" s="252"/>
      <c r="BK26" s="252"/>
      <c r="BL26" s="252"/>
      <c r="BM26" s="252"/>
      <c r="BN26" s="252"/>
      <c r="BO26" s="265"/>
      <c r="BP26" s="265"/>
      <c r="BQ26" s="262">
        <v>20</v>
      </c>
      <c r="BR26" s="263"/>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6"/>
    </row>
    <row r="27" spans="1:131" s="247" customFormat="1" ht="26.25" customHeight="1" thickBot="1" x14ac:dyDescent="0.2">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50"/>
      <c r="AG27" s="1100"/>
      <c r="AH27" s="1100"/>
      <c r="AI27" s="1100"/>
      <c r="AJ27" s="1151"/>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2"/>
      <c r="BK27" s="252"/>
      <c r="BL27" s="252"/>
      <c r="BM27" s="252"/>
      <c r="BN27" s="252"/>
      <c r="BO27" s="265"/>
      <c r="BP27" s="265"/>
      <c r="BQ27" s="262">
        <v>21</v>
      </c>
      <c r="BR27" s="263"/>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6"/>
    </row>
    <row r="28" spans="1:131" s="247" customFormat="1" ht="26.25" customHeight="1" thickTop="1" x14ac:dyDescent="0.15">
      <c r="A28" s="266">
        <v>1</v>
      </c>
      <c r="B28" s="1139" t="s">
        <v>600</v>
      </c>
      <c r="C28" s="1140"/>
      <c r="D28" s="1140"/>
      <c r="E28" s="1140"/>
      <c r="F28" s="1140"/>
      <c r="G28" s="1140"/>
      <c r="H28" s="1140"/>
      <c r="I28" s="1140"/>
      <c r="J28" s="1140"/>
      <c r="K28" s="1140"/>
      <c r="L28" s="1140"/>
      <c r="M28" s="1140"/>
      <c r="N28" s="1140"/>
      <c r="O28" s="1140"/>
      <c r="P28" s="1141"/>
      <c r="Q28" s="1142">
        <v>17523</v>
      </c>
      <c r="R28" s="1143"/>
      <c r="S28" s="1143"/>
      <c r="T28" s="1143"/>
      <c r="U28" s="1143"/>
      <c r="V28" s="1143">
        <v>17135</v>
      </c>
      <c r="W28" s="1143"/>
      <c r="X28" s="1143"/>
      <c r="Y28" s="1143"/>
      <c r="Z28" s="1143"/>
      <c r="AA28" s="1143">
        <v>388</v>
      </c>
      <c r="AB28" s="1143"/>
      <c r="AC28" s="1143"/>
      <c r="AD28" s="1143"/>
      <c r="AE28" s="1144"/>
      <c r="AF28" s="1145">
        <v>388</v>
      </c>
      <c r="AG28" s="1143"/>
      <c r="AH28" s="1143"/>
      <c r="AI28" s="1143"/>
      <c r="AJ28" s="1146"/>
      <c r="AK28" s="1147">
        <v>0</v>
      </c>
      <c r="AL28" s="1135"/>
      <c r="AM28" s="1135"/>
      <c r="AN28" s="1135"/>
      <c r="AO28" s="1135"/>
      <c r="AP28" s="1135" t="s">
        <v>497</v>
      </c>
      <c r="AQ28" s="1135"/>
      <c r="AR28" s="1135"/>
      <c r="AS28" s="1135"/>
      <c r="AT28" s="1135"/>
      <c r="AU28" s="1135" t="s">
        <v>497</v>
      </c>
      <c r="AV28" s="1135"/>
      <c r="AW28" s="1135"/>
      <c r="AX28" s="1135"/>
      <c r="AY28" s="1135"/>
      <c r="AZ28" s="1136" t="s">
        <v>497</v>
      </c>
      <c r="BA28" s="1136"/>
      <c r="BB28" s="1136"/>
      <c r="BC28" s="1136"/>
      <c r="BD28" s="1136"/>
      <c r="BE28" s="1137"/>
      <c r="BF28" s="1137"/>
      <c r="BG28" s="1137"/>
      <c r="BH28" s="1137"/>
      <c r="BI28" s="1138"/>
      <c r="BJ28" s="252"/>
      <c r="BK28" s="252"/>
      <c r="BL28" s="252"/>
      <c r="BM28" s="252"/>
      <c r="BN28" s="252"/>
      <c r="BO28" s="265"/>
      <c r="BP28" s="265"/>
      <c r="BQ28" s="262">
        <v>22</v>
      </c>
      <c r="BR28" s="263"/>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6"/>
    </row>
    <row r="29" spans="1:131" s="247" customFormat="1" ht="26.25" customHeight="1" x14ac:dyDescent="0.15">
      <c r="A29" s="266">
        <v>2</v>
      </c>
      <c r="B29" s="1126" t="s">
        <v>601</v>
      </c>
      <c r="C29" s="1127"/>
      <c r="D29" s="1127"/>
      <c r="E29" s="1127"/>
      <c r="F29" s="1127"/>
      <c r="G29" s="1127"/>
      <c r="H29" s="1127"/>
      <c r="I29" s="1127"/>
      <c r="J29" s="1127"/>
      <c r="K29" s="1127"/>
      <c r="L29" s="1127"/>
      <c r="M29" s="1127"/>
      <c r="N29" s="1127"/>
      <c r="O29" s="1127"/>
      <c r="P29" s="1128"/>
      <c r="Q29" s="1132">
        <v>29193</v>
      </c>
      <c r="R29" s="1133"/>
      <c r="S29" s="1133"/>
      <c r="T29" s="1133"/>
      <c r="U29" s="1133"/>
      <c r="V29" s="1133">
        <v>28827</v>
      </c>
      <c r="W29" s="1133"/>
      <c r="X29" s="1133"/>
      <c r="Y29" s="1133"/>
      <c r="Z29" s="1133"/>
      <c r="AA29" s="1133">
        <v>366</v>
      </c>
      <c r="AB29" s="1133"/>
      <c r="AC29" s="1133"/>
      <c r="AD29" s="1133"/>
      <c r="AE29" s="1134"/>
      <c r="AF29" s="1108">
        <v>366</v>
      </c>
      <c r="AG29" s="1109"/>
      <c r="AH29" s="1109"/>
      <c r="AI29" s="1109"/>
      <c r="AJ29" s="1110"/>
      <c r="AK29" s="1069">
        <v>2681</v>
      </c>
      <c r="AL29" s="1060"/>
      <c r="AM29" s="1060"/>
      <c r="AN29" s="1060"/>
      <c r="AO29" s="1060"/>
      <c r="AP29" s="1060" t="s">
        <v>497</v>
      </c>
      <c r="AQ29" s="1060"/>
      <c r="AR29" s="1060"/>
      <c r="AS29" s="1060"/>
      <c r="AT29" s="1060"/>
      <c r="AU29" s="1060" t="s">
        <v>497</v>
      </c>
      <c r="AV29" s="1060"/>
      <c r="AW29" s="1060"/>
      <c r="AX29" s="1060"/>
      <c r="AY29" s="1060"/>
      <c r="AZ29" s="1131" t="s">
        <v>497</v>
      </c>
      <c r="BA29" s="1131"/>
      <c r="BB29" s="1131"/>
      <c r="BC29" s="1131"/>
      <c r="BD29" s="1131"/>
      <c r="BE29" s="1121"/>
      <c r="BF29" s="1121"/>
      <c r="BG29" s="1121"/>
      <c r="BH29" s="1121"/>
      <c r="BI29" s="1122"/>
      <c r="BJ29" s="252"/>
      <c r="BK29" s="252"/>
      <c r="BL29" s="252"/>
      <c r="BM29" s="252"/>
      <c r="BN29" s="252"/>
      <c r="BO29" s="265"/>
      <c r="BP29" s="265"/>
      <c r="BQ29" s="262">
        <v>23</v>
      </c>
      <c r="BR29" s="263"/>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6"/>
    </row>
    <row r="30" spans="1:131" s="247" customFormat="1" ht="26.25" customHeight="1" x14ac:dyDescent="0.15">
      <c r="A30" s="266">
        <v>3</v>
      </c>
      <c r="B30" s="1126" t="s">
        <v>602</v>
      </c>
      <c r="C30" s="1127"/>
      <c r="D30" s="1127"/>
      <c r="E30" s="1127"/>
      <c r="F30" s="1127"/>
      <c r="G30" s="1127"/>
      <c r="H30" s="1127"/>
      <c r="I30" s="1127"/>
      <c r="J30" s="1127"/>
      <c r="K30" s="1127"/>
      <c r="L30" s="1127"/>
      <c r="M30" s="1127"/>
      <c r="N30" s="1127"/>
      <c r="O30" s="1127"/>
      <c r="P30" s="1128"/>
      <c r="Q30" s="1132">
        <v>29640</v>
      </c>
      <c r="R30" s="1133"/>
      <c r="S30" s="1133"/>
      <c r="T30" s="1133"/>
      <c r="U30" s="1133"/>
      <c r="V30" s="1133">
        <v>29167</v>
      </c>
      <c r="W30" s="1133"/>
      <c r="X30" s="1133"/>
      <c r="Y30" s="1133"/>
      <c r="Z30" s="1133"/>
      <c r="AA30" s="1133">
        <v>473</v>
      </c>
      <c r="AB30" s="1133"/>
      <c r="AC30" s="1133"/>
      <c r="AD30" s="1133"/>
      <c r="AE30" s="1134"/>
      <c r="AF30" s="1108">
        <v>473</v>
      </c>
      <c r="AG30" s="1109"/>
      <c r="AH30" s="1109"/>
      <c r="AI30" s="1109"/>
      <c r="AJ30" s="1110"/>
      <c r="AK30" s="1069">
        <v>4016</v>
      </c>
      <c r="AL30" s="1060"/>
      <c r="AM30" s="1060"/>
      <c r="AN30" s="1060"/>
      <c r="AO30" s="1060"/>
      <c r="AP30" s="1060" t="s">
        <v>497</v>
      </c>
      <c r="AQ30" s="1060"/>
      <c r="AR30" s="1060"/>
      <c r="AS30" s="1060"/>
      <c r="AT30" s="1060"/>
      <c r="AU30" s="1060" t="s">
        <v>497</v>
      </c>
      <c r="AV30" s="1060"/>
      <c r="AW30" s="1060"/>
      <c r="AX30" s="1060"/>
      <c r="AY30" s="1060"/>
      <c r="AZ30" s="1131" t="s">
        <v>497</v>
      </c>
      <c r="BA30" s="1131"/>
      <c r="BB30" s="1131"/>
      <c r="BC30" s="1131"/>
      <c r="BD30" s="1131"/>
      <c r="BE30" s="1121"/>
      <c r="BF30" s="1121"/>
      <c r="BG30" s="1121"/>
      <c r="BH30" s="1121"/>
      <c r="BI30" s="1122"/>
      <c r="BJ30" s="252"/>
      <c r="BK30" s="252"/>
      <c r="BL30" s="252"/>
      <c r="BM30" s="252"/>
      <c r="BN30" s="252"/>
      <c r="BO30" s="265"/>
      <c r="BP30" s="265"/>
      <c r="BQ30" s="262">
        <v>24</v>
      </c>
      <c r="BR30" s="263"/>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6"/>
    </row>
    <row r="31" spans="1:131" s="247" customFormat="1" ht="26.25" customHeight="1" x14ac:dyDescent="0.15">
      <c r="A31" s="266">
        <v>4</v>
      </c>
      <c r="B31" s="1126" t="s">
        <v>603</v>
      </c>
      <c r="C31" s="1127"/>
      <c r="D31" s="1127"/>
      <c r="E31" s="1127"/>
      <c r="F31" s="1127"/>
      <c r="G31" s="1127"/>
      <c r="H31" s="1127"/>
      <c r="I31" s="1127"/>
      <c r="J31" s="1127"/>
      <c r="K31" s="1127"/>
      <c r="L31" s="1127"/>
      <c r="M31" s="1127"/>
      <c r="N31" s="1127"/>
      <c r="O31" s="1127"/>
      <c r="P31" s="1128"/>
      <c r="Q31" s="1132">
        <v>3242</v>
      </c>
      <c r="R31" s="1133"/>
      <c r="S31" s="1133"/>
      <c r="T31" s="1133"/>
      <c r="U31" s="1133"/>
      <c r="V31" s="1133">
        <v>3132</v>
      </c>
      <c r="W31" s="1133"/>
      <c r="X31" s="1133"/>
      <c r="Y31" s="1133"/>
      <c r="Z31" s="1133"/>
      <c r="AA31" s="1133">
        <v>111</v>
      </c>
      <c r="AB31" s="1133"/>
      <c r="AC31" s="1133"/>
      <c r="AD31" s="1133"/>
      <c r="AE31" s="1134"/>
      <c r="AF31" s="1108">
        <v>111</v>
      </c>
      <c r="AG31" s="1109"/>
      <c r="AH31" s="1109"/>
      <c r="AI31" s="1109"/>
      <c r="AJ31" s="1110"/>
      <c r="AK31" s="1069">
        <v>800</v>
      </c>
      <c r="AL31" s="1060"/>
      <c r="AM31" s="1060"/>
      <c r="AN31" s="1060"/>
      <c r="AO31" s="1060"/>
      <c r="AP31" s="1060" t="s">
        <v>497</v>
      </c>
      <c r="AQ31" s="1060"/>
      <c r="AR31" s="1060"/>
      <c r="AS31" s="1060"/>
      <c r="AT31" s="1060"/>
      <c r="AU31" s="1060" t="s">
        <v>497</v>
      </c>
      <c r="AV31" s="1060"/>
      <c r="AW31" s="1060"/>
      <c r="AX31" s="1060"/>
      <c r="AY31" s="1060"/>
      <c r="AZ31" s="1131" t="s">
        <v>497</v>
      </c>
      <c r="BA31" s="1131"/>
      <c r="BB31" s="1131"/>
      <c r="BC31" s="1131"/>
      <c r="BD31" s="1131"/>
      <c r="BE31" s="1121"/>
      <c r="BF31" s="1121"/>
      <c r="BG31" s="1121"/>
      <c r="BH31" s="1121"/>
      <c r="BI31" s="1122"/>
      <c r="BJ31" s="252"/>
      <c r="BK31" s="252"/>
      <c r="BL31" s="252"/>
      <c r="BM31" s="252"/>
      <c r="BN31" s="252"/>
      <c r="BO31" s="265"/>
      <c r="BP31" s="265"/>
      <c r="BQ31" s="262">
        <v>25</v>
      </c>
      <c r="BR31" s="263"/>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6"/>
    </row>
    <row r="32" spans="1:131" s="247" customFormat="1" ht="26.25" customHeight="1" x14ac:dyDescent="0.15">
      <c r="A32" s="266">
        <v>5</v>
      </c>
      <c r="B32" s="1126" t="s">
        <v>604</v>
      </c>
      <c r="C32" s="1127"/>
      <c r="D32" s="1127"/>
      <c r="E32" s="1127"/>
      <c r="F32" s="1127"/>
      <c r="G32" s="1127"/>
      <c r="H32" s="1127"/>
      <c r="I32" s="1127"/>
      <c r="J32" s="1127"/>
      <c r="K32" s="1127"/>
      <c r="L32" s="1127"/>
      <c r="M32" s="1127"/>
      <c r="N32" s="1127"/>
      <c r="O32" s="1127"/>
      <c r="P32" s="1128"/>
      <c r="Q32" s="1132">
        <v>331</v>
      </c>
      <c r="R32" s="1133"/>
      <c r="S32" s="1133"/>
      <c r="T32" s="1133"/>
      <c r="U32" s="1133"/>
      <c r="V32" s="1133">
        <v>322</v>
      </c>
      <c r="W32" s="1133"/>
      <c r="X32" s="1133"/>
      <c r="Y32" s="1133"/>
      <c r="Z32" s="1133"/>
      <c r="AA32" s="1133">
        <v>9</v>
      </c>
      <c r="AB32" s="1133"/>
      <c r="AC32" s="1133"/>
      <c r="AD32" s="1133"/>
      <c r="AE32" s="1134"/>
      <c r="AF32" s="1108">
        <v>9</v>
      </c>
      <c r="AG32" s="1109"/>
      <c r="AH32" s="1109"/>
      <c r="AI32" s="1109"/>
      <c r="AJ32" s="1110"/>
      <c r="AK32" s="1069">
        <v>220</v>
      </c>
      <c r="AL32" s="1060"/>
      <c r="AM32" s="1060"/>
      <c r="AN32" s="1060"/>
      <c r="AO32" s="1060"/>
      <c r="AP32" s="1060">
        <v>288</v>
      </c>
      <c r="AQ32" s="1060"/>
      <c r="AR32" s="1060"/>
      <c r="AS32" s="1060"/>
      <c r="AT32" s="1060"/>
      <c r="AU32" s="1060">
        <v>193</v>
      </c>
      <c r="AV32" s="1060"/>
      <c r="AW32" s="1060"/>
      <c r="AX32" s="1060"/>
      <c r="AY32" s="1060"/>
      <c r="AZ32" s="1131" t="s">
        <v>590</v>
      </c>
      <c r="BA32" s="1131"/>
      <c r="BB32" s="1131"/>
      <c r="BC32" s="1131"/>
      <c r="BD32" s="1131"/>
      <c r="BE32" s="1121"/>
      <c r="BF32" s="1121"/>
      <c r="BG32" s="1121"/>
      <c r="BH32" s="1121"/>
      <c r="BI32" s="1122"/>
      <c r="BJ32" s="252"/>
      <c r="BK32" s="252"/>
      <c r="BL32" s="252"/>
      <c r="BM32" s="252"/>
      <c r="BN32" s="252"/>
      <c r="BO32" s="265"/>
      <c r="BP32" s="265"/>
      <c r="BQ32" s="262">
        <v>26</v>
      </c>
      <c r="BR32" s="263"/>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6"/>
    </row>
    <row r="33" spans="1:131" s="247" customFormat="1" ht="26.25" customHeight="1" x14ac:dyDescent="0.15">
      <c r="A33" s="266">
        <v>6</v>
      </c>
      <c r="B33" s="1126" t="s">
        <v>151</v>
      </c>
      <c r="C33" s="1127"/>
      <c r="D33" s="1127"/>
      <c r="E33" s="1127"/>
      <c r="F33" s="1127"/>
      <c r="G33" s="1127"/>
      <c r="H33" s="1127"/>
      <c r="I33" s="1127"/>
      <c r="J33" s="1127"/>
      <c r="K33" s="1127"/>
      <c r="L33" s="1127"/>
      <c r="M33" s="1127"/>
      <c r="N33" s="1127"/>
      <c r="O33" s="1127"/>
      <c r="P33" s="1128"/>
      <c r="Q33" s="1132">
        <v>11315</v>
      </c>
      <c r="R33" s="1133"/>
      <c r="S33" s="1133"/>
      <c r="T33" s="1133"/>
      <c r="U33" s="1133"/>
      <c r="V33" s="1133">
        <v>11616</v>
      </c>
      <c r="W33" s="1133"/>
      <c r="X33" s="1133"/>
      <c r="Y33" s="1133"/>
      <c r="Z33" s="1133"/>
      <c r="AA33" s="1133">
        <v>-301</v>
      </c>
      <c r="AB33" s="1133"/>
      <c r="AC33" s="1133"/>
      <c r="AD33" s="1133"/>
      <c r="AE33" s="1134"/>
      <c r="AF33" s="1108">
        <v>-1818</v>
      </c>
      <c r="AG33" s="1109"/>
      <c r="AH33" s="1109"/>
      <c r="AI33" s="1109"/>
      <c r="AJ33" s="1110"/>
      <c r="AK33" s="1069">
        <v>1986</v>
      </c>
      <c r="AL33" s="1060"/>
      <c r="AM33" s="1060"/>
      <c r="AN33" s="1060"/>
      <c r="AO33" s="1060"/>
      <c r="AP33" s="1060">
        <v>2222</v>
      </c>
      <c r="AQ33" s="1060"/>
      <c r="AR33" s="1060"/>
      <c r="AS33" s="1060"/>
      <c r="AT33" s="1060"/>
      <c r="AU33" s="1060">
        <v>1520</v>
      </c>
      <c r="AV33" s="1060"/>
      <c r="AW33" s="1060"/>
      <c r="AX33" s="1060"/>
      <c r="AY33" s="1060"/>
      <c r="AZ33" s="1131">
        <v>19.100000000000001</v>
      </c>
      <c r="BA33" s="1131"/>
      <c r="BB33" s="1131"/>
      <c r="BC33" s="1131"/>
      <c r="BD33" s="1131"/>
      <c r="BE33" s="1121" t="s">
        <v>605</v>
      </c>
      <c r="BF33" s="1121"/>
      <c r="BG33" s="1121"/>
      <c r="BH33" s="1121"/>
      <c r="BI33" s="1122"/>
      <c r="BJ33" s="252"/>
      <c r="BK33" s="252"/>
      <c r="BL33" s="252"/>
      <c r="BM33" s="252"/>
      <c r="BN33" s="252"/>
      <c r="BO33" s="265"/>
      <c r="BP33" s="265"/>
      <c r="BQ33" s="262">
        <v>27</v>
      </c>
      <c r="BR33" s="263"/>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6"/>
    </row>
    <row r="34" spans="1:131" s="247" customFormat="1" ht="26.25" customHeight="1" x14ac:dyDescent="0.15">
      <c r="A34" s="266">
        <v>7</v>
      </c>
      <c r="B34" s="1126" t="s">
        <v>157</v>
      </c>
      <c r="C34" s="1127"/>
      <c r="D34" s="1127"/>
      <c r="E34" s="1127"/>
      <c r="F34" s="1127"/>
      <c r="G34" s="1127"/>
      <c r="H34" s="1127"/>
      <c r="I34" s="1127"/>
      <c r="J34" s="1127"/>
      <c r="K34" s="1127"/>
      <c r="L34" s="1127"/>
      <c r="M34" s="1127"/>
      <c r="N34" s="1127"/>
      <c r="O34" s="1127"/>
      <c r="P34" s="1128"/>
      <c r="Q34" s="1132">
        <v>2254</v>
      </c>
      <c r="R34" s="1133"/>
      <c r="S34" s="1133"/>
      <c r="T34" s="1133"/>
      <c r="U34" s="1133"/>
      <c r="V34" s="1133">
        <v>2314</v>
      </c>
      <c r="W34" s="1133"/>
      <c r="X34" s="1133"/>
      <c r="Y34" s="1133"/>
      <c r="Z34" s="1133"/>
      <c r="AA34" s="1133">
        <v>-60</v>
      </c>
      <c r="AB34" s="1133"/>
      <c r="AC34" s="1133"/>
      <c r="AD34" s="1133"/>
      <c r="AE34" s="1134"/>
      <c r="AF34" s="1108">
        <v>-49</v>
      </c>
      <c r="AG34" s="1109"/>
      <c r="AH34" s="1109"/>
      <c r="AI34" s="1109"/>
      <c r="AJ34" s="1110"/>
      <c r="AK34" s="1069">
        <v>441</v>
      </c>
      <c r="AL34" s="1060"/>
      <c r="AM34" s="1060"/>
      <c r="AN34" s="1060"/>
      <c r="AO34" s="1060"/>
      <c r="AP34" s="1060">
        <v>958</v>
      </c>
      <c r="AQ34" s="1060"/>
      <c r="AR34" s="1060"/>
      <c r="AS34" s="1060"/>
      <c r="AT34" s="1060"/>
      <c r="AU34" s="1060">
        <v>956</v>
      </c>
      <c r="AV34" s="1060"/>
      <c r="AW34" s="1060"/>
      <c r="AX34" s="1060"/>
      <c r="AY34" s="1060"/>
      <c r="AZ34" s="1131">
        <v>2.6</v>
      </c>
      <c r="BA34" s="1131"/>
      <c r="BB34" s="1131"/>
      <c r="BC34" s="1131"/>
      <c r="BD34" s="1131"/>
      <c r="BE34" s="1121" t="s">
        <v>606</v>
      </c>
      <c r="BF34" s="1121"/>
      <c r="BG34" s="1121"/>
      <c r="BH34" s="1121"/>
      <c r="BI34" s="1122"/>
      <c r="BJ34" s="252"/>
      <c r="BK34" s="252"/>
      <c r="BL34" s="252"/>
      <c r="BM34" s="252"/>
      <c r="BN34" s="252"/>
      <c r="BO34" s="265"/>
      <c r="BP34" s="265"/>
      <c r="BQ34" s="262">
        <v>28</v>
      </c>
      <c r="BR34" s="263"/>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6"/>
    </row>
    <row r="35" spans="1:131" s="247" customFormat="1" ht="26.25" customHeight="1" x14ac:dyDescent="0.15">
      <c r="A35" s="266">
        <v>8</v>
      </c>
      <c r="B35" s="1126" t="s">
        <v>607</v>
      </c>
      <c r="C35" s="1127"/>
      <c r="D35" s="1127"/>
      <c r="E35" s="1127"/>
      <c r="F35" s="1127"/>
      <c r="G35" s="1127"/>
      <c r="H35" s="1127"/>
      <c r="I35" s="1127"/>
      <c r="J35" s="1127"/>
      <c r="K35" s="1127"/>
      <c r="L35" s="1127"/>
      <c r="M35" s="1127"/>
      <c r="N35" s="1127"/>
      <c r="O35" s="1127"/>
      <c r="P35" s="1128"/>
      <c r="Q35" s="1132">
        <v>5924</v>
      </c>
      <c r="R35" s="1133"/>
      <c r="S35" s="1133"/>
      <c r="T35" s="1133"/>
      <c r="U35" s="1133"/>
      <c r="V35" s="1133">
        <v>5373</v>
      </c>
      <c r="W35" s="1133"/>
      <c r="X35" s="1133"/>
      <c r="Y35" s="1133"/>
      <c r="Z35" s="1133"/>
      <c r="AA35" s="1133">
        <v>551</v>
      </c>
      <c r="AB35" s="1133"/>
      <c r="AC35" s="1133"/>
      <c r="AD35" s="1133"/>
      <c r="AE35" s="1134"/>
      <c r="AF35" s="1108">
        <v>7741</v>
      </c>
      <c r="AG35" s="1109"/>
      <c r="AH35" s="1109"/>
      <c r="AI35" s="1109"/>
      <c r="AJ35" s="1110"/>
      <c r="AK35" s="1069">
        <v>12</v>
      </c>
      <c r="AL35" s="1060"/>
      <c r="AM35" s="1060"/>
      <c r="AN35" s="1060"/>
      <c r="AO35" s="1060"/>
      <c r="AP35" s="1060">
        <v>15205</v>
      </c>
      <c r="AQ35" s="1060"/>
      <c r="AR35" s="1060"/>
      <c r="AS35" s="1060"/>
      <c r="AT35" s="1060"/>
      <c r="AU35" s="1060">
        <v>0</v>
      </c>
      <c r="AV35" s="1060"/>
      <c r="AW35" s="1060"/>
      <c r="AX35" s="1060"/>
      <c r="AY35" s="1060"/>
      <c r="AZ35" s="1131" t="s">
        <v>590</v>
      </c>
      <c r="BA35" s="1131"/>
      <c r="BB35" s="1131"/>
      <c r="BC35" s="1131"/>
      <c r="BD35" s="1131"/>
      <c r="BE35" s="1121" t="s">
        <v>608</v>
      </c>
      <c r="BF35" s="1121"/>
      <c r="BG35" s="1121"/>
      <c r="BH35" s="1121"/>
      <c r="BI35" s="1122"/>
      <c r="BJ35" s="252"/>
      <c r="BK35" s="252"/>
      <c r="BL35" s="252"/>
      <c r="BM35" s="252"/>
      <c r="BN35" s="252"/>
      <c r="BO35" s="265"/>
      <c r="BP35" s="265"/>
      <c r="BQ35" s="262">
        <v>29</v>
      </c>
      <c r="BR35" s="263"/>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6"/>
    </row>
    <row r="36" spans="1:131" s="247" customFormat="1" ht="26.25" customHeight="1" x14ac:dyDescent="0.15">
      <c r="A36" s="266">
        <v>9</v>
      </c>
      <c r="B36" s="1126" t="s">
        <v>609</v>
      </c>
      <c r="C36" s="1127"/>
      <c r="D36" s="1127"/>
      <c r="E36" s="1127"/>
      <c r="F36" s="1127"/>
      <c r="G36" s="1127"/>
      <c r="H36" s="1127"/>
      <c r="I36" s="1127"/>
      <c r="J36" s="1127"/>
      <c r="K36" s="1127"/>
      <c r="L36" s="1127"/>
      <c r="M36" s="1127"/>
      <c r="N36" s="1127"/>
      <c r="O36" s="1127"/>
      <c r="P36" s="1128"/>
      <c r="Q36" s="1132">
        <v>807</v>
      </c>
      <c r="R36" s="1133"/>
      <c r="S36" s="1133"/>
      <c r="T36" s="1133"/>
      <c r="U36" s="1133"/>
      <c r="V36" s="1133">
        <v>801</v>
      </c>
      <c r="W36" s="1133"/>
      <c r="X36" s="1133"/>
      <c r="Y36" s="1133"/>
      <c r="Z36" s="1133"/>
      <c r="AA36" s="1133">
        <v>7</v>
      </c>
      <c r="AB36" s="1133"/>
      <c r="AC36" s="1133"/>
      <c r="AD36" s="1133"/>
      <c r="AE36" s="1134"/>
      <c r="AF36" s="1108">
        <v>7</v>
      </c>
      <c r="AG36" s="1109"/>
      <c r="AH36" s="1109"/>
      <c r="AI36" s="1109"/>
      <c r="AJ36" s="1110"/>
      <c r="AK36" s="1069">
        <v>288</v>
      </c>
      <c r="AL36" s="1060"/>
      <c r="AM36" s="1060"/>
      <c r="AN36" s="1060"/>
      <c r="AO36" s="1060"/>
      <c r="AP36" s="1060">
        <v>2791</v>
      </c>
      <c r="AQ36" s="1060"/>
      <c r="AR36" s="1060"/>
      <c r="AS36" s="1060"/>
      <c r="AT36" s="1060"/>
      <c r="AU36" s="1060">
        <v>1538</v>
      </c>
      <c r="AV36" s="1060"/>
      <c r="AW36" s="1060"/>
      <c r="AX36" s="1060"/>
      <c r="AY36" s="1060"/>
      <c r="AZ36" s="1131" t="s">
        <v>497</v>
      </c>
      <c r="BA36" s="1131"/>
      <c r="BB36" s="1131"/>
      <c r="BC36" s="1131"/>
      <c r="BD36" s="1131"/>
      <c r="BE36" s="1121" t="s">
        <v>610</v>
      </c>
      <c r="BF36" s="1121"/>
      <c r="BG36" s="1121"/>
      <c r="BH36" s="1121"/>
      <c r="BI36" s="1122"/>
      <c r="BJ36" s="252"/>
      <c r="BK36" s="252"/>
      <c r="BL36" s="252"/>
      <c r="BM36" s="252"/>
      <c r="BN36" s="252"/>
      <c r="BO36" s="265"/>
      <c r="BP36" s="265"/>
      <c r="BQ36" s="262">
        <v>30</v>
      </c>
      <c r="BR36" s="263"/>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6"/>
    </row>
    <row r="37" spans="1:131" s="247" customFormat="1" ht="26.25" customHeight="1" x14ac:dyDescent="0.15">
      <c r="A37" s="266">
        <v>10</v>
      </c>
      <c r="B37" s="1126" t="s">
        <v>611</v>
      </c>
      <c r="C37" s="1127"/>
      <c r="D37" s="1127"/>
      <c r="E37" s="1127"/>
      <c r="F37" s="1127"/>
      <c r="G37" s="1127"/>
      <c r="H37" s="1127"/>
      <c r="I37" s="1127"/>
      <c r="J37" s="1127"/>
      <c r="K37" s="1127"/>
      <c r="L37" s="1127"/>
      <c r="M37" s="1127"/>
      <c r="N37" s="1127"/>
      <c r="O37" s="1127"/>
      <c r="P37" s="1128"/>
      <c r="Q37" s="1132">
        <v>11893</v>
      </c>
      <c r="R37" s="1133"/>
      <c r="S37" s="1133"/>
      <c r="T37" s="1133"/>
      <c r="U37" s="1133"/>
      <c r="V37" s="1133">
        <v>11775</v>
      </c>
      <c r="W37" s="1133"/>
      <c r="X37" s="1133"/>
      <c r="Y37" s="1133"/>
      <c r="Z37" s="1133"/>
      <c r="AA37" s="1133">
        <v>118</v>
      </c>
      <c r="AB37" s="1133"/>
      <c r="AC37" s="1133"/>
      <c r="AD37" s="1133"/>
      <c r="AE37" s="1134"/>
      <c r="AF37" s="1108">
        <v>118</v>
      </c>
      <c r="AG37" s="1109"/>
      <c r="AH37" s="1109"/>
      <c r="AI37" s="1109"/>
      <c r="AJ37" s="1110"/>
      <c r="AK37" s="1069">
        <v>2029</v>
      </c>
      <c r="AL37" s="1060"/>
      <c r="AM37" s="1060"/>
      <c r="AN37" s="1060"/>
      <c r="AO37" s="1060"/>
      <c r="AP37" s="1060">
        <v>75600</v>
      </c>
      <c r="AQ37" s="1060"/>
      <c r="AR37" s="1060"/>
      <c r="AS37" s="1060"/>
      <c r="AT37" s="1060"/>
      <c r="AU37" s="1060">
        <v>24797</v>
      </c>
      <c r="AV37" s="1060"/>
      <c r="AW37" s="1060"/>
      <c r="AX37" s="1060"/>
      <c r="AY37" s="1060"/>
      <c r="AZ37" s="1131" t="s">
        <v>497</v>
      </c>
      <c r="BA37" s="1131"/>
      <c r="BB37" s="1131"/>
      <c r="BC37" s="1131"/>
      <c r="BD37" s="1131"/>
      <c r="BE37" s="1121" t="s">
        <v>610</v>
      </c>
      <c r="BF37" s="1121"/>
      <c r="BG37" s="1121"/>
      <c r="BH37" s="1121"/>
      <c r="BI37" s="1122"/>
      <c r="BJ37" s="252"/>
      <c r="BK37" s="252"/>
      <c r="BL37" s="252"/>
      <c r="BM37" s="252"/>
      <c r="BN37" s="252"/>
      <c r="BO37" s="265"/>
      <c r="BP37" s="265"/>
      <c r="BQ37" s="262">
        <v>31</v>
      </c>
      <c r="BR37" s="263"/>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6"/>
    </row>
    <row r="38" spans="1:131" s="247" customFormat="1" ht="26.25" customHeight="1" x14ac:dyDescent="0.15">
      <c r="A38" s="266">
        <v>11</v>
      </c>
      <c r="B38" s="1126" t="s">
        <v>613</v>
      </c>
      <c r="C38" s="1127"/>
      <c r="D38" s="1127"/>
      <c r="E38" s="1127"/>
      <c r="F38" s="1127"/>
      <c r="G38" s="1127"/>
      <c r="H38" s="1127"/>
      <c r="I38" s="1127"/>
      <c r="J38" s="1127"/>
      <c r="K38" s="1127"/>
      <c r="L38" s="1127"/>
      <c r="M38" s="1127"/>
      <c r="N38" s="1127"/>
      <c r="O38" s="1127"/>
      <c r="P38" s="1128"/>
      <c r="Q38" s="1132">
        <v>392</v>
      </c>
      <c r="R38" s="1133"/>
      <c r="S38" s="1133"/>
      <c r="T38" s="1133"/>
      <c r="U38" s="1133"/>
      <c r="V38" s="1133">
        <v>385</v>
      </c>
      <c r="W38" s="1133"/>
      <c r="X38" s="1133"/>
      <c r="Y38" s="1133"/>
      <c r="Z38" s="1133"/>
      <c r="AA38" s="1133">
        <v>6</v>
      </c>
      <c r="AB38" s="1133"/>
      <c r="AC38" s="1133"/>
      <c r="AD38" s="1133"/>
      <c r="AE38" s="1134"/>
      <c r="AF38" s="1108">
        <v>6</v>
      </c>
      <c r="AG38" s="1109"/>
      <c r="AH38" s="1109"/>
      <c r="AI38" s="1109"/>
      <c r="AJ38" s="1110"/>
      <c r="AK38" s="1069">
        <v>192</v>
      </c>
      <c r="AL38" s="1060"/>
      <c r="AM38" s="1060"/>
      <c r="AN38" s="1060"/>
      <c r="AO38" s="1060"/>
      <c r="AP38" s="1060">
        <v>2614</v>
      </c>
      <c r="AQ38" s="1060"/>
      <c r="AR38" s="1060"/>
      <c r="AS38" s="1060"/>
      <c r="AT38" s="1060"/>
      <c r="AU38" s="1060">
        <v>2614</v>
      </c>
      <c r="AV38" s="1060"/>
      <c r="AW38" s="1060"/>
      <c r="AX38" s="1060"/>
      <c r="AY38" s="1060"/>
      <c r="AZ38" s="1131" t="s">
        <v>497</v>
      </c>
      <c r="BA38" s="1131"/>
      <c r="BB38" s="1131"/>
      <c r="BC38" s="1131"/>
      <c r="BD38" s="1131"/>
      <c r="BE38" s="1121" t="s">
        <v>612</v>
      </c>
      <c r="BF38" s="1121"/>
      <c r="BG38" s="1121"/>
      <c r="BH38" s="1121"/>
      <c r="BI38" s="1122"/>
      <c r="BJ38" s="252"/>
      <c r="BK38" s="252"/>
      <c r="BL38" s="252"/>
      <c r="BM38" s="252"/>
      <c r="BN38" s="252"/>
      <c r="BO38" s="265"/>
      <c r="BP38" s="265"/>
      <c r="BQ38" s="262">
        <v>32</v>
      </c>
      <c r="BR38" s="263"/>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6"/>
    </row>
    <row r="39" spans="1:131" s="247" customFormat="1" ht="26.25" customHeight="1" x14ac:dyDescent="0.15">
      <c r="A39" s="266">
        <v>12</v>
      </c>
      <c r="B39" s="1126" t="s">
        <v>614</v>
      </c>
      <c r="C39" s="1127"/>
      <c r="D39" s="1127"/>
      <c r="E39" s="1127"/>
      <c r="F39" s="1127"/>
      <c r="G39" s="1127"/>
      <c r="H39" s="1127"/>
      <c r="I39" s="1127"/>
      <c r="J39" s="1127"/>
      <c r="K39" s="1127"/>
      <c r="L39" s="1127"/>
      <c r="M39" s="1127"/>
      <c r="N39" s="1127"/>
      <c r="O39" s="1127"/>
      <c r="P39" s="1128"/>
      <c r="Q39" s="1132">
        <v>1249</v>
      </c>
      <c r="R39" s="1133"/>
      <c r="S39" s="1133"/>
      <c r="T39" s="1133"/>
      <c r="U39" s="1133"/>
      <c r="V39" s="1133">
        <v>828</v>
      </c>
      <c r="W39" s="1133"/>
      <c r="X39" s="1133"/>
      <c r="Y39" s="1133"/>
      <c r="Z39" s="1133"/>
      <c r="AA39" s="1133">
        <v>421</v>
      </c>
      <c r="AB39" s="1133"/>
      <c r="AC39" s="1133"/>
      <c r="AD39" s="1133"/>
      <c r="AE39" s="1134"/>
      <c r="AF39" s="1108" t="s">
        <v>174</v>
      </c>
      <c r="AG39" s="1109"/>
      <c r="AH39" s="1109"/>
      <c r="AI39" s="1109"/>
      <c r="AJ39" s="1110"/>
      <c r="AK39" s="1069">
        <v>0</v>
      </c>
      <c r="AL39" s="1060"/>
      <c r="AM39" s="1060"/>
      <c r="AN39" s="1060"/>
      <c r="AO39" s="1060"/>
      <c r="AP39" s="1060">
        <v>1271</v>
      </c>
      <c r="AQ39" s="1060"/>
      <c r="AR39" s="1060"/>
      <c r="AS39" s="1060"/>
      <c r="AT39" s="1060"/>
      <c r="AU39" s="1060">
        <v>80</v>
      </c>
      <c r="AV39" s="1060"/>
      <c r="AW39" s="1060"/>
      <c r="AX39" s="1060"/>
      <c r="AY39" s="1060"/>
      <c r="AZ39" s="1131" t="s">
        <v>497</v>
      </c>
      <c r="BA39" s="1131"/>
      <c r="BB39" s="1131"/>
      <c r="BC39" s="1131"/>
      <c r="BD39" s="1131"/>
      <c r="BE39" s="1121" t="s">
        <v>615</v>
      </c>
      <c r="BF39" s="1121"/>
      <c r="BG39" s="1121"/>
      <c r="BH39" s="1121"/>
      <c r="BI39" s="1122"/>
      <c r="BJ39" s="252"/>
      <c r="BK39" s="252"/>
      <c r="BL39" s="252"/>
      <c r="BM39" s="252"/>
      <c r="BN39" s="252"/>
      <c r="BO39" s="265"/>
      <c r="BP39" s="265"/>
      <c r="BQ39" s="262">
        <v>33</v>
      </c>
      <c r="BR39" s="263"/>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6"/>
    </row>
    <row r="40" spans="1:131" s="247" customFormat="1" ht="26.25" customHeight="1" x14ac:dyDescent="0.15">
      <c r="A40" s="261">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69"/>
      <c r="AL40" s="1060"/>
      <c r="AM40" s="1060"/>
      <c r="AN40" s="1060"/>
      <c r="AO40" s="1060"/>
      <c r="AP40" s="1060"/>
      <c r="AQ40" s="1060"/>
      <c r="AR40" s="1060"/>
      <c r="AS40" s="1060"/>
      <c r="AT40" s="1060"/>
      <c r="AU40" s="1060"/>
      <c r="AV40" s="1060"/>
      <c r="AW40" s="1060"/>
      <c r="AX40" s="1060"/>
      <c r="AY40" s="1060"/>
      <c r="AZ40" s="1131"/>
      <c r="BA40" s="1131"/>
      <c r="BB40" s="1131"/>
      <c r="BC40" s="1131"/>
      <c r="BD40" s="1131"/>
      <c r="BE40" s="1121"/>
      <c r="BF40" s="1121"/>
      <c r="BG40" s="1121"/>
      <c r="BH40" s="1121"/>
      <c r="BI40" s="1122"/>
      <c r="BJ40" s="252"/>
      <c r="BK40" s="252"/>
      <c r="BL40" s="252"/>
      <c r="BM40" s="252"/>
      <c r="BN40" s="252"/>
      <c r="BO40" s="265"/>
      <c r="BP40" s="265"/>
      <c r="BQ40" s="262">
        <v>34</v>
      </c>
      <c r="BR40" s="263"/>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6"/>
    </row>
    <row r="41" spans="1:131" s="247" customFormat="1" ht="26.25" customHeight="1" x14ac:dyDescent="0.15">
      <c r="A41" s="261">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69"/>
      <c r="AL41" s="1060"/>
      <c r="AM41" s="1060"/>
      <c r="AN41" s="1060"/>
      <c r="AO41" s="1060"/>
      <c r="AP41" s="1060"/>
      <c r="AQ41" s="1060"/>
      <c r="AR41" s="1060"/>
      <c r="AS41" s="1060"/>
      <c r="AT41" s="1060"/>
      <c r="AU41" s="1060"/>
      <c r="AV41" s="1060"/>
      <c r="AW41" s="1060"/>
      <c r="AX41" s="1060"/>
      <c r="AY41" s="1060"/>
      <c r="AZ41" s="1131"/>
      <c r="BA41" s="1131"/>
      <c r="BB41" s="1131"/>
      <c r="BC41" s="1131"/>
      <c r="BD41" s="1131"/>
      <c r="BE41" s="1121"/>
      <c r="BF41" s="1121"/>
      <c r="BG41" s="1121"/>
      <c r="BH41" s="1121"/>
      <c r="BI41" s="1122"/>
      <c r="BJ41" s="252"/>
      <c r="BK41" s="252"/>
      <c r="BL41" s="252"/>
      <c r="BM41" s="252"/>
      <c r="BN41" s="252"/>
      <c r="BO41" s="265"/>
      <c r="BP41" s="265"/>
      <c r="BQ41" s="262">
        <v>35</v>
      </c>
      <c r="BR41" s="263"/>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6"/>
    </row>
    <row r="42" spans="1:131" s="247" customFormat="1" ht="26.25" customHeight="1" x14ac:dyDescent="0.15">
      <c r="A42" s="261">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69"/>
      <c r="AL42" s="1060"/>
      <c r="AM42" s="1060"/>
      <c r="AN42" s="1060"/>
      <c r="AO42" s="1060"/>
      <c r="AP42" s="1060"/>
      <c r="AQ42" s="1060"/>
      <c r="AR42" s="1060"/>
      <c r="AS42" s="1060"/>
      <c r="AT42" s="1060"/>
      <c r="AU42" s="1060"/>
      <c r="AV42" s="1060"/>
      <c r="AW42" s="1060"/>
      <c r="AX42" s="1060"/>
      <c r="AY42" s="1060"/>
      <c r="AZ42" s="1131"/>
      <c r="BA42" s="1131"/>
      <c r="BB42" s="1131"/>
      <c r="BC42" s="1131"/>
      <c r="BD42" s="1131"/>
      <c r="BE42" s="1121"/>
      <c r="BF42" s="1121"/>
      <c r="BG42" s="1121"/>
      <c r="BH42" s="1121"/>
      <c r="BI42" s="1122"/>
      <c r="BJ42" s="252"/>
      <c r="BK42" s="252"/>
      <c r="BL42" s="252"/>
      <c r="BM42" s="252"/>
      <c r="BN42" s="252"/>
      <c r="BO42" s="265"/>
      <c r="BP42" s="265"/>
      <c r="BQ42" s="262">
        <v>36</v>
      </c>
      <c r="BR42" s="263"/>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6"/>
    </row>
    <row r="43" spans="1:131" s="247" customFormat="1" ht="26.25" customHeight="1" x14ac:dyDescent="0.15">
      <c r="A43" s="261">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69"/>
      <c r="AL43" s="1060"/>
      <c r="AM43" s="1060"/>
      <c r="AN43" s="1060"/>
      <c r="AO43" s="1060"/>
      <c r="AP43" s="1060"/>
      <c r="AQ43" s="1060"/>
      <c r="AR43" s="1060"/>
      <c r="AS43" s="1060"/>
      <c r="AT43" s="1060"/>
      <c r="AU43" s="1060"/>
      <c r="AV43" s="1060"/>
      <c r="AW43" s="1060"/>
      <c r="AX43" s="1060"/>
      <c r="AY43" s="1060"/>
      <c r="AZ43" s="1131"/>
      <c r="BA43" s="1131"/>
      <c r="BB43" s="1131"/>
      <c r="BC43" s="1131"/>
      <c r="BD43" s="1131"/>
      <c r="BE43" s="1121"/>
      <c r="BF43" s="1121"/>
      <c r="BG43" s="1121"/>
      <c r="BH43" s="1121"/>
      <c r="BI43" s="1122"/>
      <c r="BJ43" s="252"/>
      <c r="BK43" s="252"/>
      <c r="BL43" s="252"/>
      <c r="BM43" s="252"/>
      <c r="BN43" s="252"/>
      <c r="BO43" s="265"/>
      <c r="BP43" s="265"/>
      <c r="BQ43" s="262">
        <v>37</v>
      </c>
      <c r="BR43" s="263"/>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6"/>
    </row>
    <row r="44" spans="1:131" s="247" customFormat="1" ht="26.25" customHeight="1" x14ac:dyDescent="0.15">
      <c r="A44" s="261">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69"/>
      <c r="AL44" s="1060"/>
      <c r="AM44" s="1060"/>
      <c r="AN44" s="1060"/>
      <c r="AO44" s="1060"/>
      <c r="AP44" s="1060"/>
      <c r="AQ44" s="1060"/>
      <c r="AR44" s="1060"/>
      <c r="AS44" s="1060"/>
      <c r="AT44" s="1060"/>
      <c r="AU44" s="1060"/>
      <c r="AV44" s="1060"/>
      <c r="AW44" s="1060"/>
      <c r="AX44" s="1060"/>
      <c r="AY44" s="1060"/>
      <c r="AZ44" s="1131"/>
      <c r="BA44" s="1131"/>
      <c r="BB44" s="1131"/>
      <c r="BC44" s="1131"/>
      <c r="BD44" s="1131"/>
      <c r="BE44" s="1121"/>
      <c r="BF44" s="1121"/>
      <c r="BG44" s="1121"/>
      <c r="BH44" s="1121"/>
      <c r="BI44" s="1122"/>
      <c r="BJ44" s="252"/>
      <c r="BK44" s="252"/>
      <c r="BL44" s="252"/>
      <c r="BM44" s="252"/>
      <c r="BN44" s="252"/>
      <c r="BO44" s="265"/>
      <c r="BP44" s="265"/>
      <c r="BQ44" s="262">
        <v>38</v>
      </c>
      <c r="BR44" s="263"/>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6"/>
    </row>
    <row r="45" spans="1:131" s="247" customFormat="1" ht="26.25" customHeight="1" x14ac:dyDescent="0.15">
      <c r="A45" s="261">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69"/>
      <c r="AL45" s="1060"/>
      <c r="AM45" s="1060"/>
      <c r="AN45" s="1060"/>
      <c r="AO45" s="1060"/>
      <c r="AP45" s="1060"/>
      <c r="AQ45" s="1060"/>
      <c r="AR45" s="1060"/>
      <c r="AS45" s="1060"/>
      <c r="AT45" s="1060"/>
      <c r="AU45" s="1060"/>
      <c r="AV45" s="1060"/>
      <c r="AW45" s="1060"/>
      <c r="AX45" s="1060"/>
      <c r="AY45" s="1060"/>
      <c r="AZ45" s="1131"/>
      <c r="BA45" s="1131"/>
      <c r="BB45" s="1131"/>
      <c r="BC45" s="1131"/>
      <c r="BD45" s="1131"/>
      <c r="BE45" s="1121"/>
      <c r="BF45" s="1121"/>
      <c r="BG45" s="1121"/>
      <c r="BH45" s="1121"/>
      <c r="BI45" s="1122"/>
      <c r="BJ45" s="252"/>
      <c r="BK45" s="252"/>
      <c r="BL45" s="252"/>
      <c r="BM45" s="252"/>
      <c r="BN45" s="252"/>
      <c r="BO45" s="265"/>
      <c r="BP45" s="265"/>
      <c r="BQ45" s="262">
        <v>39</v>
      </c>
      <c r="BR45" s="263"/>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6"/>
    </row>
    <row r="46" spans="1:131" s="247" customFormat="1" ht="26.25" customHeight="1" x14ac:dyDescent="0.15">
      <c r="A46" s="261">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69"/>
      <c r="AL46" s="1060"/>
      <c r="AM46" s="1060"/>
      <c r="AN46" s="1060"/>
      <c r="AO46" s="1060"/>
      <c r="AP46" s="1060"/>
      <c r="AQ46" s="1060"/>
      <c r="AR46" s="1060"/>
      <c r="AS46" s="1060"/>
      <c r="AT46" s="1060"/>
      <c r="AU46" s="1060"/>
      <c r="AV46" s="1060"/>
      <c r="AW46" s="1060"/>
      <c r="AX46" s="1060"/>
      <c r="AY46" s="1060"/>
      <c r="AZ46" s="1131"/>
      <c r="BA46" s="1131"/>
      <c r="BB46" s="1131"/>
      <c r="BC46" s="1131"/>
      <c r="BD46" s="1131"/>
      <c r="BE46" s="1121"/>
      <c r="BF46" s="1121"/>
      <c r="BG46" s="1121"/>
      <c r="BH46" s="1121"/>
      <c r="BI46" s="1122"/>
      <c r="BJ46" s="252"/>
      <c r="BK46" s="252"/>
      <c r="BL46" s="252"/>
      <c r="BM46" s="252"/>
      <c r="BN46" s="252"/>
      <c r="BO46" s="265"/>
      <c r="BP46" s="265"/>
      <c r="BQ46" s="262">
        <v>40</v>
      </c>
      <c r="BR46" s="263"/>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6"/>
    </row>
    <row r="47" spans="1:131" s="247" customFormat="1" ht="26.25" customHeight="1" x14ac:dyDescent="0.15">
      <c r="A47" s="261">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69"/>
      <c r="AL47" s="1060"/>
      <c r="AM47" s="1060"/>
      <c r="AN47" s="1060"/>
      <c r="AO47" s="1060"/>
      <c r="AP47" s="1060"/>
      <c r="AQ47" s="1060"/>
      <c r="AR47" s="1060"/>
      <c r="AS47" s="1060"/>
      <c r="AT47" s="1060"/>
      <c r="AU47" s="1060"/>
      <c r="AV47" s="1060"/>
      <c r="AW47" s="1060"/>
      <c r="AX47" s="1060"/>
      <c r="AY47" s="1060"/>
      <c r="AZ47" s="1131"/>
      <c r="BA47" s="1131"/>
      <c r="BB47" s="1131"/>
      <c r="BC47" s="1131"/>
      <c r="BD47" s="1131"/>
      <c r="BE47" s="1121"/>
      <c r="BF47" s="1121"/>
      <c r="BG47" s="1121"/>
      <c r="BH47" s="1121"/>
      <c r="BI47" s="1122"/>
      <c r="BJ47" s="252"/>
      <c r="BK47" s="252"/>
      <c r="BL47" s="252"/>
      <c r="BM47" s="252"/>
      <c r="BN47" s="252"/>
      <c r="BO47" s="265"/>
      <c r="BP47" s="265"/>
      <c r="BQ47" s="262">
        <v>41</v>
      </c>
      <c r="BR47" s="263"/>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6"/>
    </row>
    <row r="48" spans="1:131" s="247" customFormat="1" ht="26.25" customHeight="1" x14ac:dyDescent="0.15">
      <c r="A48" s="261">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69"/>
      <c r="AL48" s="1060"/>
      <c r="AM48" s="1060"/>
      <c r="AN48" s="1060"/>
      <c r="AO48" s="1060"/>
      <c r="AP48" s="1060"/>
      <c r="AQ48" s="1060"/>
      <c r="AR48" s="1060"/>
      <c r="AS48" s="1060"/>
      <c r="AT48" s="1060"/>
      <c r="AU48" s="1060"/>
      <c r="AV48" s="1060"/>
      <c r="AW48" s="1060"/>
      <c r="AX48" s="1060"/>
      <c r="AY48" s="1060"/>
      <c r="AZ48" s="1131"/>
      <c r="BA48" s="1131"/>
      <c r="BB48" s="1131"/>
      <c r="BC48" s="1131"/>
      <c r="BD48" s="1131"/>
      <c r="BE48" s="1121"/>
      <c r="BF48" s="1121"/>
      <c r="BG48" s="1121"/>
      <c r="BH48" s="1121"/>
      <c r="BI48" s="1122"/>
      <c r="BJ48" s="252"/>
      <c r="BK48" s="252"/>
      <c r="BL48" s="252"/>
      <c r="BM48" s="252"/>
      <c r="BN48" s="252"/>
      <c r="BO48" s="265"/>
      <c r="BP48" s="265"/>
      <c r="BQ48" s="262">
        <v>42</v>
      </c>
      <c r="BR48" s="263"/>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6"/>
    </row>
    <row r="49" spans="1:131" s="247" customFormat="1" ht="26.25" customHeight="1" x14ac:dyDescent="0.15">
      <c r="A49" s="261">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69"/>
      <c r="AL49" s="1060"/>
      <c r="AM49" s="1060"/>
      <c r="AN49" s="1060"/>
      <c r="AO49" s="1060"/>
      <c r="AP49" s="1060"/>
      <c r="AQ49" s="1060"/>
      <c r="AR49" s="1060"/>
      <c r="AS49" s="1060"/>
      <c r="AT49" s="1060"/>
      <c r="AU49" s="1060"/>
      <c r="AV49" s="1060"/>
      <c r="AW49" s="1060"/>
      <c r="AX49" s="1060"/>
      <c r="AY49" s="1060"/>
      <c r="AZ49" s="1131"/>
      <c r="BA49" s="1131"/>
      <c r="BB49" s="1131"/>
      <c r="BC49" s="1131"/>
      <c r="BD49" s="1131"/>
      <c r="BE49" s="1121"/>
      <c r="BF49" s="1121"/>
      <c r="BG49" s="1121"/>
      <c r="BH49" s="1121"/>
      <c r="BI49" s="1122"/>
      <c r="BJ49" s="252"/>
      <c r="BK49" s="252"/>
      <c r="BL49" s="252"/>
      <c r="BM49" s="252"/>
      <c r="BN49" s="252"/>
      <c r="BO49" s="265"/>
      <c r="BP49" s="265"/>
      <c r="BQ49" s="262">
        <v>43</v>
      </c>
      <c r="BR49" s="263"/>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6"/>
    </row>
    <row r="50" spans="1:131" s="247" customFormat="1" ht="26.25" customHeight="1" x14ac:dyDescent="0.15">
      <c r="A50" s="261">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2"/>
      <c r="BK50" s="252"/>
      <c r="BL50" s="252"/>
      <c r="BM50" s="252"/>
      <c r="BN50" s="252"/>
      <c r="BO50" s="265"/>
      <c r="BP50" s="265"/>
      <c r="BQ50" s="262">
        <v>44</v>
      </c>
      <c r="BR50" s="263"/>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6"/>
    </row>
    <row r="51" spans="1:131" s="247" customFormat="1" ht="26.25" customHeight="1" x14ac:dyDescent="0.15">
      <c r="A51" s="261">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2"/>
      <c r="BK51" s="252"/>
      <c r="BL51" s="252"/>
      <c r="BM51" s="252"/>
      <c r="BN51" s="252"/>
      <c r="BO51" s="265"/>
      <c r="BP51" s="265"/>
      <c r="BQ51" s="262">
        <v>45</v>
      </c>
      <c r="BR51" s="263"/>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6"/>
    </row>
    <row r="52" spans="1:131" s="247" customFormat="1" ht="26.25" customHeight="1" x14ac:dyDescent="0.15">
      <c r="A52" s="261">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2"/>
      <c r="BK52" s="252"/>
      <c r="BL52" s="252"/>
      <c r="BM52" s="252"/>
      <c r="BN52" s="252"/>
      <c r="BO52" s="265"/>
      <c r="BP52" s="265"/>
      <c r="BQ52" s="262">
        <v>46</v>
      </c>
      <c r="BR52" s="263"/>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6"/>
    </row>
    <row r="53" spans="1:131" s="247" customFormat="1" ht="26.25" customHeight="1" x14ac:dyDescent="0.15">
      <c r="A53" s="261">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2"/>
      <c r="BK53" s="252"/>
      <c r="BL53" s="252"/>
      <c r="BM53" s="252"/>
      <c r="BN53" s="252"/>
      <c r="BO53" s="265"/>
      <c r="BP53" s="265"/>
      <c r="BQ53" s="262">
        <v>47</v>
      </c>
      <c r="BR53" s="263"/>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6"/>
    </row>
    <row r="54" spans="1:131" s="247" customFormat="1" ht="26.25" customHeight="1" x14ac:dyDescent="0.15">
      <c r="A54" s="261">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2"/>
      <c r="BK54" s="252"/>
      <c r="BL54" s="252"/>
      <c r="BM54" s="252"/>
      <c r="BN54" s="252"/>
      <c r="BO54" s="265"/>
      <c r="BP54" s="265"/>
      <c r="BQ54" s="262">
        <v>48</v>
      </c>
      <c r="BR54" s="263"/>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6"/>
    </row>
    <row r="55" spans="1:131" s="247" customFormat="1" ht="26.25" customHeight="1" x14ac:dyDescent="0.15">
      <c r="A55" s="261">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2"/>
      <c r="BK55" s="252"/>
      <c r="BL55" s="252"/>
      <c r="BM55" s="252"/>
      <c r="BN55" s="252"/>
      <c r="BO55" s="265"/>
      <c r="BP55" s="265"/>
      <c r="BQ55" s="262">
        <v>49</v>
      </c>
      <c r="BR55" s="263"/>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6"/>
    </row>
    <row r="56" spans="1:131" s="247" customFormat="1" ht="26.25" customHeight="1" x14ac:dyDescent="0.15">
      <c r="A56" s="261">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2"/>
      <c r="BK56" s="252"/>
      <c r="BL56" s="252"/>
      <c r="BM56" s="252"/>
      <c r="BN56" s="252"/>
      <c r="BO56" s="265"/>
      <c r="BP56" s="265"/>
      <c r="BQ56" s="262">
        <v>50</v>
      </c>
      <c r="BR56" s="263"/>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6"/>
    </row>
    <row r="57" spans="1:131" s="247" customFormat="1" ht="26.25" customHeight="1" x14ac:dyDescent="0.15">
      <c r="A57" s="261">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2"/>
      <c r="BK57" s="252"/>
      <c r="BL57" s="252"/>
      <c r="BM57" s="252"/>
      <c r="BN57" s="252"/>
      <c r="BO57" s="265"/>
      <c r="BP57" s="265"/>
      <c r="BQ57" s="262">
        <v>51</v>
      </c>
      <c r="BR57" s="263"/>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6"/>
    </row>
    <row r="58" spans="1:131" s="247" customFormat="1" ht="26.25" customHeight="1" x14ac:dyDescent="0.15">
      <c r="A58" s="261">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2"/>
      <c r="BK58" s="252"/>
      <c r="BL58" s="252"/>
      <c r="BM58" s="252"/>
      <c r="BN58" s="252"/>
      <c r="BO58" s="265"/>
      <c r="BP58" s="265"/>
      <c r="BQ58" s="262">
        <v>52</v>
      </c>
      <c r="BR58" s="263"/>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6"/>
    </row>
    <row r="59" spans="1:131" s="247" customFormat="1" ht="26.25" customHeight="1" x14ac:dyDescent="0.15">
      <c r="A59" s="261">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2"/>
      <c r="BK59" s="252"/>
      <c r="BL59" s="252"/>
      <c r="BM59" s="252"/>
      <c r="BN59" s="252"/>
      <c r="BO59" s="265"/>
      <c r="BP59" s="265"/>
      <c r="BQ59" s="262">
        <v>53</v>
      </c>
      <c r="BR59" s="263"/>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6"/>
    </row>
    <row r="60" spans="1:131" s="247" customFormat="1" ht="26.25" customHeight="1" x14ac:dyDescent="0.15">
      <c r="A60" s="261">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2"/>
      <c r="BK60" s="252"/>
      <c r="BL60" s="252"/>
      <c r="BM60" s="252"/>
      <c r="BN60" s="252"/>
      <c r="BO60" s="265"/>
      <c r="BP60" s="265"/>
      <c r="BQ60" s="262">
        <v>54</v>
      </c>
      <c r="BR60" s="263"/>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6"/>
    </row>
    <row r="61" spans="1:131" s="247" customFormat="1" ht="26.25" customHeight="1" thickBot="1" x14ac:dyDescent="0.2">
      <c r="A61" s="261">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2"/>
      <c r="BK61" s="252"/>
      <c r="BL61" s="252"/>
      <c r="BM61" s="252"/>
      <c r="BN61" s="252"/>
      <c r="BO61" s="265"/>
      <c r="BP61" s="265"/>
      <c r="BQ61" s="262">
        <v>55</v>
      </c>
      <c r="BR61" s="263"/>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6"/>
    </row>
    <row r="62" spans="1:131" s="247" customFormat="1" ht="26.25" customHeight="1" x14ac:dyDescent="0.15">
      <c r="A62" s="261">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398</v>
      </c>
      <c r="BK62" s="1124"/>
      <c r="BL62" s="1124"/>
      <c r="BM62" s="1124"/>
      <c r="BN62" s="1125"/>
      <c r="BO62" s="265"/>
      <c r="BP62" s="265"/>
      <c r="BQ62" s="262">
        <v>56</v>
      </c>
      <c r="BR62" s="263"/>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6"/>
    </row>
    <row r="63" spans="1:131" s="247" customFormat="1" ht="26.25" customHeight="1" thickBot="1" x14ac:dyDescent="0.2">
      <c r="A63" s="264" t="s">
        <v>383</v>
      </c>
      <c r="B63" s="1033" t="s">
        <v>399</v>
      </c>
      <c r="C63" s="1034"/>
      <c r="D63" s="1034"/>
      <c r="E63" s="1034"/>
      <c r="F63" s="1034"/>
      <c r="G63" s="1034"/>
      <c r="H63" s="1034"/>
      <c r="I63" s="1034"/>
      <c r="J63" s="1034"/>
      <c r="K63" s="1034"/>
      <c r="L63" s="1034"/>
      <c r="M63" s="1034"/>
      <c r="N63" s="1034"/>
      <c r="O63" s="1034"/>
      <c r="P63" s="1035"/>
      <c r="Q63" s="1051"/>
      <c r="R63" s="1052"/>
      <c r="S63" s="1052"/>
      <c r="T63" s="1052"/>
      <c r="U63" s="1052"/>
      <c r="V63" s="1052"/>
      <c r="W63" s="1052"/>
      <c r="X63" s="1052"/>
      <c r="Y63" s="1052"/>
      <c r="Z63" s="1052"/>
      <c r="AA63" s="1052"/>
      <c r="AB63" s="1052"/>
      <c r="AC63" s="1052"/>
      <c r="AD63" s="1052"/>
      <c r="AE63" s="1117"/>
      <c r="AF63" s="1118">
        <v>7352</v>
      </c>
      <c r="AG63" s="1048"/>
      <c r="AH63" s="1048"/>
      <c r="AI63" s="1048"/>
      <c r="AJ63" s="1119"/>
      <c r="AK63" s="1120"/>
      <c r="AL63" s="1052"/>
      <c r="AM63" s="1052"/>
      <c r="AN63" s="1052"/>
      <c r="AO63" s="1052"/>
      <c r="AP63" s="1048">
        <v>100949</v>
      </c>
      <c r="AQ63" s="1048"/>
      <c r="AR63" s="1048"/>
      <c r="AS63" s="1048"/>
      <c r="AT63" s="1048"/>
      <c r="AU63" s="1048">
        <v>31698</v>
      </c>
      <c r="AV63" s="1048"/>
      <c r="AW63" s="1048"/>
      <c r="AX63" s="1048"/>
      <c r="AY63" s="1048"/>
      <c r="AZ63" s="1114"/>
      <c r="BA63" s="1114"/>
      <c r="BB63" s="1114"/>
      <c r="BC63" s="1114"/>
      <c r="BD63" s="1114"/>
      <c r="BE63" s="1049"/>
      <c r="BF63" s="1049"/>
      <c r="BG63" s="1049"/>
      <c r="BH63" s="1049"/>
      <c r="BI63" s="1050"/>
      <c r="BJ63" s="1115" t="s">
        <v>127</v>
      </c>
      <c r="BK63" s="1040"/>
      <c r="BL63" s="1040"/>
      <c r="BM63" s="1040"/>
      <c r="BN63" s="1116"/>
      <c r="BO63" s="265"/>
      <c r="BP63" s="265"/>
      <c r="BQ63" s="262">
        <v>57</v>
      </c>
      <c r="BR63" s="263"/>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6"/>
    </row>
    <row r="65" spans="1:131" s="247" customFormat="1" ht="26.25" customHeight="1" thickBot="1" x14ac:dyDescent="0.2">
      <c r="A65" s="252" t="s">
        <v>400</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6"/>
    </row>
    <row r="66" spans="1:131" s="247" customFormat="1" ht="26.25" customHeight="1" x14ac:dyDescent="0.15">
      <c r="A66" s="1084" t="s">
        <v>401</v>
      </c>
      <c r="B66" s="1085"/>
      <c r="C66" s="1085"/>
      <c r="D66" s="1085"/>
      <c r="E66" s="1085"/>
      <c r="F66" s="1085"/>
      <c r="G66" s="1085"/>
      <c r="H66" s="1085"/>
      <c r="I66" s="1085"/>
      <c r="J66" s="1085"/>
      <c r="K66" s="1085"/>
      <c r="L66" s="1085"/>
      <c r="M66" s="1085"/>
      <c r="N66" s="1085"/>
      <c r="O66" s="1085"/>
      <c r="P66" s="1086"/>
      <c r="Q66" s="1090" t="s">
        <v>387</v>
      </c>
      <c r="R66" s="1091"/>
      <c r="S66" s="1091"/>
      <c r="T66" s="1091"/>
      <c r="U66" s="1092"/>
      <c r="V66" s="1090" t="s">
        <v>402</v>
      </c>
      <c r="W66" s="1091"/>
      <c r="X66" s="1091"/>
      <c r="Y66" s="1091"/>
      <c r="Z66" s="1092"/>
      <c r="AA66" s="1090" t="s">
        <v>403</v>
      </c>
      <c r="AB66" s="1091"/>
      <c r="AC66" s="1091"/>
      <c r="AD66" s="1091"/>
      <c r="AE66" s="1092"/>
      <c r="AF66" s="1096" t="s">
        <v>404</v>
      </c>
      <c r="AG66" s="1097"/>
      <c r="AH66" s="1097"/>
      <c r="AI66" s="1097"/>
      <c r="AJ66" s="1098"/>
      <c r="AK66" s="1090" t="s">
        <v>405</v>
      </c>
      <c r="AL66" s="1085"/>
      <c r="AM66" s="1085"/>
      <c r="AN66" s="1085"/>
      <c r="AO66" s="1086"/>
      <c r="AP66" s="1090" t="s">
        <v>392</v>
      </c>
      <c r="AQ66" s="1091"/>
      <c r="AR66" s="1091"/>
      <c r="AS66" s="1091"/>
      <c r="AT66" s="1092"/>
      <c r="AU66" s="1090" t="s">
        <v>406</v>
      </c>
      <c r="AV66" s="1091"/>
      <c r="AW66" s="1091"/>
      <c r="AX66" s="1091"/>
      <c r="AY66" s="1092"/>
      <c r="AZ66" s="1090" t="s">
        <v>372</v>
      </c>
      <c r="BA66" s="1091"/>
      <c r="BB66" s="1091"/>
      <c r="BC66" s="1091"/>
      <c r="BD66" s="1106"/>
      <c r="BE66" s="265"/>
      <c r="BF66" s="265"/>
      <c r="BG66" s="265"/>
      <c r="BH66" s="265"/>
      <c r="BI66" s="265"/>
      <c r="BJ66" s="265"/>
      <c r="BK66" s="265"/>
      <c r="BL66" s="265"/>
      <c r="BM66" s="265"/>
      <c r="BN66" s="265"/>
      <c r="BO66" s="265"/>
      <c r="BP66" s="265"/>
      <c r="BQ66" s="262">
        <v>60</v>
      </c>
      <c r="BR66" s="267"/>
      <c r="BS66" s="1042"/>
      <c r="BT66" s="1043"/>
      <c r="BU66" s="1043"/>
      <c r="BV66" s="1043"/>
      <c r="BW66" s="1043"/>
      <c r="BX66" s="1043"/>
      <c r="BY66" s="1043"/>
      <c r="BZ66" s="1043"/>
      <c r="CA66" s="1043"/>
      <c r="CB66" s="1043"/>
      <c r="CC66" s="1043"/>
      <c r="CD66" s="1043"/>
      <c r="CE66" s="1043"/>
      <c r="CF66" s="1043"/>
      <c r="CG66" s="1044"/>
      <c r="CH66" s="1045"/>
      <c r="CI66" s="1046"/>
      <c r="CJ66" s="1046"/>
      <c r="CK66" s="1046"/>
      <c r="CL66" s="1047"/>
      <c r="CM66" s="1045"/>
      <c r="CN66" s="1046"/>
      <c r="CO66" s="1046"/>
      <c r="CP66" s="1046"/>
      <c r="CQ66" s="1047"/>
      <c r="CR66" s="1045"/>
      <c r="CS66" s="1046"/>
      <c r="CT66" s="1046"/>
      <c r="CU66" s="1046"/>
      <c r="CV66" s="1047"/>
      <c r="CW66" s="1045"/>
      <c r="CX66" s="1046"/>
      <c r="CY66" s="1046"/>
      <c r="CZ66" s="1046"/>
      <c r="DA66" s="1047"/>
      <c r="DB66" s="1045"/>
      <c r="DC66" s="1046"/>
      <c r="DD66" s="1046"/>
      <c r="DE66" s="1046"/>
      <c r="DF66" s="1047"/>
      <c r="DG66" s="1045"/>
      <c r="DH66" s="1046"/>
      <c r="DI66" s="1046"/>
      <c r="DJ66" s="1046"/>
      <c r="DK66" s="1047"/>
      <c r="DL66" s="1045"/>
      <c r="DM66" s="1046"/>
      <c r="DN66" s="1046"/>
      <c r="DO66" s="1046"/>
      <c r="DP66" s="1047"/>
      <c r="DQ66" s="1045"/>
      <c r="DR66" s="1046"/>
      <c r="DS66" s="1046"/>
      <c r="DT66" s="1046"/>
      <c r="DU66" s="1047"/>
      <c r="DV66" s="1030"/>
      <c r="DW66" s="1031"/>
      <c r="DX66" s="1031"/>
      <c r="DY66" s="1031"/>
      <c r="DZ66" s="1032"/>
      <c r="EA66" s="246"/>
    </row>
    <row r="67" spans="1:131" s="247" customFormat="1" ht="26.25" customHeight="1" thickBot="1" x14ac:dyDescent="0.2">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5"/>
      <c r="BF67" s="265"/>
      <c r="BG67" s="265"/>
      <c r="BH67" s="265"/>
      <c r="BI67" s="265"/>
      <c r="BJ67" s="265"/>
      <c r="BK67" s="265"/>
      <c r="BL67" s="265"/>
      <c r="BM67" s="265"/>
      <c r="BN67" s="265"/>
      <c r="BO67" s="265"/>
      <c r="BP67" s="265"/>
      <c r="BQ67" s="262">
        <v>61</v>
      </c>
      <c r="BR67" s="267"/>
      <c r="BS67" s="1042"/>
      <c r="BT67" s="1043"/>
      <c r="BU67" s="1043"/>
      <c r="BV67" s="1043"/>
      <c r="BW67" s="1043"/>
      <c r="BX67" s="1043"/>
      <c r="BY67" s="1043"/>
      <c r="BZ67" s="1043"/>
      <c r="CA67" s="1043"/>
      <c r="CB67" s="1043"/>
      <c r="CC67" s="1043"/>
      <c r="CD67" s="1043"/>
      <c r="CE67" s="1043"/>
      <c r="CF67" s="1043"/>
      <c r="CG67" s="1044"/>
      <c r="CH67" s="1045"/>
      <c r="CI67" s="1046"/>
      <c r="CJ67" s="1046"/>
      <c r="CK67" s="1046"/>
      <c r="CL67" s="1047"/>
      <c r="CM67" s="1045"/>
      <c r="CN67" s="1046"/>
      <c r="CO67" s="1046"/>
      <c r="CP67" s="1046"/>
      <c r="CQ67" s="1047"/>
      <c r="CR67" s="1045"/>
      <c r="CS67" s="1046"/>
      <c r="CT67" s="1046"/>
      <c r="CU67" s="1046"/>
      <c r="CV67" s="1047"/>
      <c r="CW67" s="1045"/>
      <c r="CX67" s="1046"/>
      <c r="CY67" s="1046"/>
      <c r="CZ67" s="1046"/>
      <c r="DA67" s="1047"/>
      <c r="DB67" s="1045"/>
      <c r="DC67" s="1046"/>
      <c r="DD67" s="1046"/>
      <c r="DE67" s="1046"/>
      <c r="DF67" s="1047"/>
      <c r="DG67" s="1045"/>
      <c r="DH67" s="1046"/>
      <c r="DI67" s="1046"/>
      <c r="DJ67" s="1046"/>
      <c r="DK67" s="1047"/>
      <c r="DL67" s="1045"/>
      <c r="DM67" s="1046"/>
      <c r="DN67" s="1046"/>
      <c r="DO67" s="1046"/>
      <c r="DP67" s="1047"/>
      <c r="DQ67" s="1045"/>
      <c r="DR67" s="1046"/>
      <c r="DS67" s="1046"/>
      <c r="DT67" s="1046"/>
      <c r="DU67" s="1047"/>
      <c r="DV67" s="1030"/>
      <c r="DW67" s="1031"/>
      <c r="DX67" s="1031"/>
      <c r="DY67" s="1031"/>
      <c r="DZ67" s="1032"/>
      <c r="EA67" s="246"/>
    </row>
    <row r="68" spans="1:131" s="247" customFormat="1" ht="26.25" customHeight="1" thickTop="1" x14ac:dyDescent="0.15">
      <c r="A68" s="258">
        <v>1</v>
      </c>
      <c r="B68" s="1074" t="s">
        <v>574</v>
      </c>
      <c r="C68" s="1075"/>
      <c r="D68" s="1075"/>
      <c r="E68" s="1075"/>
      <c r="F68" s="1075"/>
      <c r="G68" s="1075"/>
      <c r="H68" s="1075"/>
      <c r="I68" s="1075"/>
      <c r="J68" s="1075"/>
      <c r="K68" s="1075"/>
      <c r="L68" s="1075"/>
      <c r="M68" s="1075"/>
      <c r="N68" s="1075"/>
      <c r="O68" s="1075"/>
      <c r="P68" s="1076"/>
      <c r="Q68" s="1077">
        <v>6095</v>
      </c>
      <c r="R68" s="1071"/>
      <c r="S68" s="1071"/>
      <c r="T68" s="1071"/>
      <c r="U68" s="1071"/>
      <c r="V68" s="1071">
        <v>5926</v>
      </c>
      <c r="W68" s="1071"/>
      <c r="X68" s="1071"/>
      <c r="Y68" s="1071"/>
      <c r="Z68" s="1071"/>
      <c r="AA68" s="1071">
        <v>169</v>
      </c>
      <c r="AB68" s="1071"/>
      <c r="AC68" s="1071"/>
      <c r="AD68" s="1071"/>
      <c r="AE68" s="1071"/>
      <c r="AF68" s="1071">
        <v>169</v>
      </c>
      <c r="AG68" s="1071"/>
      <c r="AH68" s="1071"/>
      <c r="AI68" s="1071"/>
      <c r="AJ68" s="1071"/>
      <c r="AK68" s="1071" t="s">
        <v>590</v>
      </c>
      <c r="AL68" s="1071"/>
      <c r="AM68" s="1071"/>
      <c r="AN68" s="1071"/>
      <c r="AO68" s="1071"/>
      <c r="AP68" s="1071">
        <v>2561</v>
      </c>
      <c r="AQ68" s="1071"/>
      <c r="AR68" s="1071"/>
      <c r="AS68" s="1071"/>
      <c r="AT68" s="1071"/>
      <c r="AU68" s="1071">
        <v>2169</v>
      </c>
      <c r="AV68" s="1071"/>
      <c r="AW68" s="1071"/>
      <c r="AX68" s="1071"/>
      <c r="AY68" s="1071"/>
      <c r="AZ68" s="1072"/>
      <c r="BA68" s="1072"/>
      <c r="BB68" s="1072"/>
      <c r="BC68" s="1072"/>
      <c r="BD68" s="1073"/>
      <c r="BE68" s="265"/>
      <c r="BF68" s="265"/>
      <c r="BG68" s="265"/>
      <c r="BH68" s="265"/>
      <c r="BI68" s="265"/>
      <c r="BJ68" s="265"/>
      <c r="BK68" s="265"/>
      <c r="BL68" s="265"/>
      <c r="BM68" s="265"/>
      <c r="BN68" s="265"/>
      <c r="BO68" s="265"/>
      <c r="BP68" s="265"/>
      <c r="BQ68" s="262">
        <v>62</v>
      </c>
      <c r="BR68" s="267"/>
      <c r="BS68" s="1042"/>
      <c r="BT68" s="1043"/>
      <c r="BU68" s="1043"/>
      <c r="BV68" s="1043"/>
      <c r="BW68" s="1043"/>
      <c r="BX68" s="1043"/>
      <c r="BY68" s="1043"/>
      <c r="BZ68" s="1043"/>
      <c r="CA68" s="1043"/>
      <c r="CB68" s="1043"/>
      <c r="CC68" s="1043"/>
      <c r="CD68" s="1043"/>
      <c r="CE68" s="1043"/>
      <c r="CF68" s="1043"/>
      <c r="CG68" s="1044"/>
      <c r="CH68" s="1045"/>
      <c r="CI68" s="1046"/>
      <c r="CJ68" s="1046"/>
      <c r="CK68" s="1046"/>
      <c r="CL68" s="1047"/>
      <c r="CM68" s="1045"/>
      <c r="CN68" s="1046"/>
      <c r="CO68" s="1046"/>
      <c r="CP68" s="1046"/>
      <c r="CQ68" s="1047"/>
      <c r="CR68" s="1045"/>
      <c r="CS68" s="1046"/>
      <c r="CT68" s="1046"/>
      <c r="CU68" s="1046"/>
      <c r="CV68" s="1047"/>
      <c r="CW68" s="1045"/>
      <c r="CX68" s="1046"/>
      <c r="CY68" s="1046"/>
      <c r="CZ68" s="1046"/>
      <c r="DA68" s="1047"/>
      <c r="DB68" s="1045"/>
      <c r="DC68" s="1046"/>
      <c r="DD68" s="1046"/>
      <c r="DE68" s="1046"/>
      <c r="DF68" s="1047"/>
      <c r="DG68" s="1045"/>
      <c r="DH68" s="1046"/>
      <c r="DI68" s="1046"/>
      <c r="DJ68" s="1046"/>
      <c r="DK68" s="1047"/>
      <c r="DL68" s="1045"/>
      <c r="DM68" s="1046"/>
      <c r="DN68" s="1046"/>
      <c r="DO68" s="1046"/>
      <c r="DP68" s="1047"/>
      <c r="DQ68" s="1045"/>
      <c r="DR68" s="1046"/>
      <c r="DS68" s="1046"/>
      <c r="DT68" s="1046"/>
      <c r="DU68" s="1047"/>
      <c r="DV68" s="1030"/>
      <c r="DW68" s="1031"/>
      <c r="DX68" s="1031"/>
      <c r="DY68" s="1031"/>
      <c r="DZ68" s="1032"/>
      <c r="EA68" s="246"/>
    </row>
    <row r="69" spans="1:131" s="247" customFormat="1" ht="26.25" customHeight="1" x14ac:dyDescent="0.15">
      <c r="A69" s="261">
        <v>2</v>
      </c>
      <c r="B69" s="1063" t="s">
        <v>575</v>
      </c>
      <c r="C69" s="1064"/>
      <c r="D69" s="1064"/>
      <c r="E69" s="1064"/>
      <c r="F69" s="1064"/>
      <c r="G69" s="1064"/>
      <c r="H69" s="1064"/>
      <c r="I69" s="1064"/>
      <c r="J69" s="1064"/>
      <c r="K69" s="1064"/>
      <c r="L69" s="1064"/>
      <c r="M69" s="1064"/>
      <c r="N69" s="1064"/>
      <c r="O69" s="1064"/>
      <c r="P69" s="1065"/>
      <c r="Q69" s="1066">
        <v>2351</v>
      </c>
      <c r="R69" s="1060"/>
      <c r="S69" s="1060"/>
      <c r="T69" s="1060"/>
      <c r="U69" s="1060"/>
      <c r="V69" s="1060">
        <v>1610</v>
      </c>
      <c r="W69" s="1060"/>
      <c r="X69" s="1060"/>
      <c r="Y69" s="1060"/>
      <c r="Z69" s="1060"/>
      <c r="AA69" s="1060">
        <v>741</v>
      </c>
      <c r="AB69" s="1060"/>
      <c r="AC69" s="1060"/>
      <c r="AD69" s="1060"/>
      <c r="AE69" s="1060"/>
      <c r="AF69" s="1060">
        <v>3830</v>
      </c>
      <c r="AG69" s="1060"/>
      <c r="AH69" s="1060"/>
      <c r="AI69" s="1060"/>
      <c r="AJ69" s="1060"/>
      <c r="AK69" s="1060" t="s">
        <v>616</v>
      </c>
      <c r="AL69" s="1060"/>
      <c r="AM69" s="1060"/>
      <c r="AN69" s="1060"/>
      <c r="AO69" s="1060"/>
      <c r="AP69" s="1060">
        <v>3492</v>
      </c>
      <c r="AQ69" s="1060"/>
      <c r="AR69" s="1060"/>
      <c r="AS69" s="1060"/>
      <c r="AT69" s="1060"/>
      <c r="AU69" s="1060" t="s">
        <v>590</v>
      </c>
      <c r="AV69" s="1060"/>
      <c r="AW69" s="1060"/>
      <c r="AX69" s="1060"/>
      <c r="AY69" s="1060"/>
      <c r="AZ69" s="1061" t="s">
        <v>582</v>
      </c>
      <c r="BA69" s="1061"/>
      <c r="BB69" s="1061"/>
      <c r="BC69" s="1061"/>
      <c r="BD69" s="1062"/>
      <c r="BE69" s="265"/>
      <c r="BF69" s="265"/>
      <c r="BG69" s="265"/>
      <c r="BH69" s="265"/>
      <c r="BI69" s="265"/>
      <c r="BJ69" s="265"/>
      <c r="BK69" s="265"/>
      <c r="BL69" s="265"/>
      <c r="BM69" s="265"/>
      <c r="BN69" s="265"/>
      <c r="BO69" s="265"/>
      <c r="BP69" s="265"/>
      <c r="BQ69" s="262">
        <v>63</v>
      </c>
      <c r="BR69" s="267"/>
      <c r="BS69" s="1042"/>
      <c r="BT69" s="1043"/>
      <c r="BU69" s="1043"/>
      <c r="BV69" s="1043"/>
      <c r="BW69" s="1043"/>
      <c r="BX69" s="1043"/>
      <c r="BY69" s="1043"/>
      <c r="BZ69" s="1043"/>
      <c r="CA69" s="1043"/>
      <c r="CB69" s="1043"/>
      <c r="CC69" s="1043"/>
      <c r="CD69" s="1043"/>
      <c r="CE69" s="1043"/>
      <c r="CF69" s="1043"/>
      <c r="CG69" s="1044"/>
      <c r="CH69" s="1045"/>
      <c r="CI69" s="1046"/>
      <c r="CJ69" s="1046"/>
      <c r="CK69" s="1046"/>
      <c r="CL69" s="1047"/>
      <c r="CM69" s="1045"/>
      <c r="CN69" s="1046"/>
      <c r="CO69" s="1046"/>
      <c r="CP69" s="1046"/>
      <c r="CQ69" s="1047"/>
      <c r="CR69" s="1045"/>
      <c r="CS69" s="1046"/>
      <c r="CT69" s="1046"/>
      <c r="CU69" s="1046"/>
      <c r="CV69" s="1047"/>
      <c r="CW69" s="1045"/>
      <c r="CX69" s="1046"/>
      <c r="CY69" s="1046"/>
      <c r="CZ69" s="1046"/>
      <c r="DA69" s="1047"/>
      <c r="DB69" s="1045"/>
      <c r="DC69" s="1046"/>
      <c r="DD69" s="1046"/>
      <c r="DE69" s="1046"/>
      <c r="DF69" s="1047"/>
      <c r="DG69" s="1045"/>
      <c r="DH69" s="1046"/>
      <c r="DI69" s="1046"/>
      <c r="DJ69" s="1046"/>
      <c r="DK69" s="1047"/>
      <c r="DL69" s="1045"/>
      <c r="DM69" s="1046"/>
      <c r="DN69" s="1046"/>
      <c r="DO69" s="1046"/>
      <c r="DP69" s="1047"/>
      <c r="DQ69" s="1045"/>
      <c r="DR69" s="1046"/>
      <c r="DS69" s="1046"/>
      <c r="DT69" s="1046"/>
      <c r="DU69" s="1047"/>
      <c r="DV69" s="1030"/>
      <c r="DW69" s="1031"/>
      <c r="DX69" s="1031"/>
      <c r="DY69" s="1031"/>
      <c r="DZ69" s="1032"/>
      <c r="EA69" s="246"/>
    </row>
    <row r="70" spans="1:131" s="247" customFormat="1" ht="26.25" customHeight="1" x14ac:dyDescent="0.15">
      <c r="A70" s="261">
        <v>3</v>
      </c>
      <c r="B70" s="1063" t="s">
        <v>576</v>
      </c>
      <c r="C70" s="1064"/>
      <c r="D70" s="1064"/>
      <c r="E70" s="1064"/>
      <c r="F70" s="1064"/>
      <c r="G70" s="1064"/>
      <c r="H70" s="1064"/>
      <c r="I70" s="1064"/>
      <c r="J70" s="1064"/>
      <c r="K70" s="1064"/>
      <c r="L70" s="1064"/>
      <c r="M70" s="1064"/>
      <c r="N70" s="1064"/>
      <c r="O70" s="1064"/>
      <c r="P70" s="1065"/>
      <c r="Q70" s="1066">
        <v>812</v>
      </c>
      <c r="R70" s="1060"/>
      <c r="S70" s="1060"/>
      <c r="T70" s="1060"/>
      <c r="U70" s="1060"/>
      <c r="V70" s="1060">
        <v>778</v>
      </c>
      <c r="W70" s="1060"/>
      <c r="X70" s="1060"/>
      <c r="Y70" s="1060"/>
      <c r="Z70" s="1060"/>
      <c r="AA70" s="1060">
        <v>35</v>
      </c>
      <c r="AB70" s="1060"/>
      <c r="AC70" s="1060"/>
      <c r="AD70" s="1060"/>
      <c r="AE70" s="1060"/>
      <c r="AF70" s="1060">
        <v>35</v>
      </c>
      <c r="AG70" s="1060"/>
      <c r="AH70" s="1060"/>
      <c r="AI70" s="1060"/>
      <c r="AJ70" s="1060"/>
      <c r="AK70" s="1060">
        <v>17</v>
      </c>
      <c r="AL70" s="1060"/>
      <c r="AM70" s="1060"/>
      <c r="AN70" s="1060"/>
      <c r="AO70" s="1060"/>
      <c r="AP70" s="1060">
        <v>377</v>
      </c>
      <c r="AQ70" s="1060"/>
      <c r="AR70" s="1060"/>
      <c r="AS70" s="1060"/>
      <c r="AT70" s="1060"/>
      <c r="AU70" s="1060">
        <v>67</v>
      </c>
      <c r="AV70" s="1060"/>
      <c r="AW70" s="1060"/>
      <c r="AX70" s="1060"/>
      <c r="AY70" s="1060"/>
      <c r="AZ70" s="1061"/>
      <c r="BA70" s="1061"/>
      <c r="BB70" s="1061"/>
      <c r="BC70" s="1061"/>
      <c r="BD70" s="1062"/>
      <c r="BE70" s="265"/>
      <c r="BF70" s="265"/>
      <c r="BG70" s="265"/>
      <c r="BH70" s="265"/>
      <c r="BI70" s="265"/>
      <c r="BJ70" s="265"/>
      <c r="BK70" s="265"/>
      <c r="BL70" s="265"/>
      <c r="BM70" s="265"/>
      <c r="BN70" s="265"/>
      <c r="BO70" s="265"/>
      <c r="BP70" s="265"/>
      <c r="BQ70" s="262">
        <v>64</v>
      </c>
      <c r="BR70" s="267"/>
      <c r="BS70" s="1042"/>
      <c r="BT70" s="1043"/>
      <c r="BU70" s="1043"/>
      <c r="BV70" s="1043"/>
      <c r="BW70" s="1043"/>
      <c r="BX70" s="1043"/>
      <c r="BY70" s="1043"/>
      <c r="BZ70" s="1043"/>
      <c r="CA70" s="1043"/>
      <c r="CB70" s="1043"/>
      <c r="CC70" s="1043"/>
      <c r="CD70" s="1043"/>
      <c r="CE70" s="1043"/>
      <c r="CF70" s="1043"/>
      <c r="CG70" s="1044"/>
      <c r="CH70" s="1045"/>
      <c r="CI70" s="1046"/>
      <c r="CJ70" s="1046"/>
      <c r="CK70" s="1046"/>
      <c r="CL70" s="1047"/>
      <c r="CM70" s="1045"/>
      <c r="CN70" s="1046"/>
      <c r="CO70" s="1046"/>
      <c r="CP70" s="1046"/>
      <c r="CQ70" s="1047"/>
      <c r="CR70" s="1045"/>
      <c r="CS70" s="1046"/>
      <c r="CT70" s="1046"/>
      <c r="CU70" s="1046"/>
      <c r="CV70" s="1047"/>
      <c r="CW70" s="1045"/>
      <c r="CX70" s="1046"/>
      <c r="CY70" s="1046"/>
      <c r="CZ70" s="1046"/>
      <c r="DA70" s="1047"/>
      <c r="DB70" s="1045"/>
      <c r="DC70" s="1046"/>
      <c r="DD70" s="1046"/>
      <c r="DE70" s="1046"/>
      <c r="DF70" s="1047"/>
      <c r="DG70" s="1045"/>
      <c r="DH70" s="1046"/>
      <c r="DI70" s="1046"/>
      <c r="DJ70" s="1046"/>
      <c r="DK70" s="1047"/>
      <c r="DL70" s="1045"/>
      <c r="DM70" s="1046"/>
      <c r="DN70" s="1046"/>
      <c r="DO70" s="1046"/>
      <c r="DP70" s="1047"/>
      <c r="DQ70" s="1045"/>
      <c r="DR70" s="1046"/>
      <c r="DS70" s="1046"/>
      <c r="DT70" s="1046"/>
      <c r="DU70" s="1047"/>
      <c r="DV70" s="1030"/>
      <c r="DW70" s="1031"/>
      <c r="DX70" s="1031"/>
      <c r="DY70" s="1031"/>
      <c r="DZ70" s="1032"/>
      <c r="EA70" s="246"/>
    </row>
    <row r="71" spans="1:131" s="247" customFormat="1" ht="26.25" customHeight="1" x14ac:dyDescent="0.15">
      <c r="A71" s="261">
        <v>4</v>
      </c>
      <c r="B71" s="1063" t="s">
        <v>577</v>
      </c>
      <c r="C71" s="1064"/>
      <c r="D71" s="1064"/>
      <c r="E71" s="1064"/>
      <c r="F71" s="1064"/>
      <c r="G71" s="1064"/>
      <c r="H71" s="1064"/>
      <c r="I71" s="1064"/>
      <c r="J71" s="1064"/>
      <c r="K71" s="1064"/>
      <c r="L71" s="1064"/>
      <c r="M71" s="1064"/>
      <c r="N71" s="1064"/>
      <c r="O71" s="1064"/>
      <c r="P71" s="1065"/>
      <c r="Q71" s="1066">
        <v>442</v>
      </c>
      <c r="R71" s="1060"/>
      <c r="S71" s="1060"/>
      <c r="T71" s="1060"/>
      <c r="U71" s="1060"/>
      <c r="V71" s="1060">
        <v>385</v>
      </c>
      <c r="W71" s="1060"/>
      <c r="X71" s="1060"/>
      <c r="Y71" s="1060"/>
      <c r="Z71" s="1060"/>
      <c r="AA71" s="1060">
        <v>57</v>
      </c>
      <c r="AB71" s="1060"/>
      <c r="AC71" s="1060"/>
      <c r="AD71" s="1060"/>
      <c r="AE71" s="1060"/>
      <c r="AF71" s="1060">
        <v>57</v>
      </c>
      <c r="AG71" s="1060"/>
      <c r="AH71" s="1060"/>
      <c r="AI71" s="1060"/>
      <c r="AJ71" s="1060"/>
      <c r="AK71" s="1060" t="s">
        <v>617</v>
      </c>
      <c r="AL71" s="1060"/>
      <c r="AM71" s="1060"/>
      <c r="AN71" s="1060"/>
      <c r="AO71" s="1060"/>
      <c r="AP71" s="1060" t="s">
        <v>616</v>
      </c>
      <c r="AQ71" s="1060"/>
      <c r="AR71" s="1060"/>
      <c r="AS71" s="1060"/>
      <c r="AT71" s="1060"/>
      <c r="AU71" s="1060" t="s">
        <v>618</v>
      </c>
      <c r="AV71" s="1060"/>
      <c r="AW71" s="1060"/>
      <c r="AX71" s="1060"/>
      <c r="AY71" s="1060"/>
      <c r="AZ71" s="1061"/>
      <c r="BA71" s="1061"/>
      <c r="BB71" s="1061"/>
      <c r="BC71" s="1061"/>
      <c r="BD71" s="1062"/>
      <c r="BE71" s="265"/>
      <c r="BF71" s="265"/>
      <c r="BG71" s="265"/>
      <c r="BH71" s="265"/>
      <c r="BI71" s="265"/>
      <c r="BJ71" s="265"/>
      <c r="BK71" s="265"/>
      <c r="BL71" s="265"/>
      <c r="BM71" s="265"/>
      <c r="BN71" s="265"/>
      <c r="BO71" s="265"/>
      <c r="BP71" s="265"/>
      <c r="BQ71" s="262">
        <v>65</v>
      </c>
      <c r="BR71" s="267"/>
      <c r="BS71" s="1042"/>
      <c r="BT71" s="1043"/>
      <c r="BU71" s="1043"/>
      <c r="BV71" s="1043"/>
      <c r="BW71" s="1043"/>
      <c r="BX71" s="1043"/>
      <c r="BY71" s="1043"/>
      <c r="BZ71" s="1043"/>
      <c r="CA71" s="1043"/>
      <c r="CB71" s="1043"/>
      <c r="CC71" s="1043"/>
      <c r="CD71" s="1043"/>
      <c r="CE71" s="1043"/>
      <c r="CF71" s="1043"/>
      <c r="CG71" s="1044"/>
      <c r="CH71" s="1045"/>
      <c r="CI71" s="1046"/>
      <c r="CJ71" s="1046"/>
      <c r="CK71" s="1046"/>
      <c r="CL71" s="1047"/>
      <c r="CM71" s="1045"/>
      <c r="CN71" s="1046"/>
      <c r="CO71" s="1046"/>
      <c r="CP71" s="1046"/>
      <c r="CQ71" s="1047"/>
      <c r="CR71" s="1045"/>
      <c r="CS71" s="1046"/>
      <c r="CT71" s="1046"/>
      <c r="CU71" s="1046"/>
      <c r="CV71" s="1047"/>
      <c r="CW71" s="1045"/>
      <c r="CX71" s="1046"/>
      <c r="CY71" s="1046"/>
      <c r="CZ71" s="1046"/>
      <c r="DA71" s="1047"/>
      <c r="DB71" s="1045"/>
      <c r="DC71" s="1046"/>
      <c r="DD71" s="1046"/>
      <c r="DE71" s="1046"/>
      <c r="DF71" s="1047"/>
      <c r="DG71" s="1045"/>
      <c r="DH71" s="1046"/>
      <c r="DI71" s="1046"/>
      <c r="DJ71" s="1046"/>
      <c r="DK71" s="1047"/>
      <c r="DL71" s="1045"/>
      <c r="DM71" s="1046"/>
      <c r="DN71" s="1046"/>
      <c r="DO71" s="1046"/>
      <c r="DP71" s="1047"/>
      <c r="DQ71" s="1045"/>
      <c r="DR71" s="1046"/>
      <c r="DS71" s="1046"/>
      <c r="DT71" s="1046"/>
      <c r="DU71" s="1047"/>
      <c r="DV71" s="1030"/>
      <c r="DW71" s="1031"/>
      <c r="DX71" s="1031"/>
      <c r="DY71" s="1031"/>
      <c r="DZ71" s="1032"/>
      <c r="EA71" s="246"/>
    </row>
    <row r="72" spans="1:131" s="247" customFormat="1" ht="26.25" customHeight="1" x14ac:dyDescent="0.15">
      <c r="A72" s="261">
        <v>5</v>
      </c>
      <c r="B72" s="1063" t="s">
        <v>578</v>
      </c>
      <c r="C72" s="1064"/>
      <c r="D72" s="1064"/>
      <c r="E72" s="1064"/>
      <c r="F72" s="1064"/>
      <c r="G72" s="1064"/>
      <c r="H72" s="1064"/>
      <c r="I72" s="1064"/>
      <c r="J72" s="1064"/>
      <c r="K72" s="1064"/>
      <c r="L72" s="1064"/>
      <c r="M72" s="1064"/>
      <c r="N72" s="1064"/>
      <c r="O72" s="1064"/>
      <c r="P72" s="1065"/>
      <c r="Q72" s="1066">
        <v>510</v>
      </c>
      <c r="R72" s="1060"/>
      <c r="S72" s="1060"/>
      <c r="T72" s="1060"/>
      <c r="U72" s="1060"/>
      <c r="V72" s="1060">
        <v>474</v>
      </c>
      <c r="W72" s="1060"/>
      <c r="X72" s="1060"/>
      <c r="Y72" s="1060"/>
      <c r="Z72" s="1060"/>
      <c r="AA72" s="1060">
        <v>35</v>
      </c>
      <c r="AB72" s="1060"/>
      <c r="AC72" s="1060"/>
      <c r="AD72" s="1060"/>
      <c r="AE72" s="1060"/>
      <c r="AF72" s="1060">
        <v>35</v>
      </c>
      <c r="AG72" s="1060"/>
      <c r="AH72" s="1060"/>
      <c r="AI72" s="1060"/>
      <c r="AJ72" s="1060"/>
      <c r="AK72" s="1060">
        <v>24</v>
      </c>
      <c r="AL72" s="1060"/>
      <c r="AM72" s="1060"/>
      <c r="AN72" s="1060"/>
      <c r="AO72" s="1060"/>
      <c r="AP72" s="1060" t="s">
        <v>497</v>
      </c>
      <c r="AQ72" s="1060"/>
      <c r="AR72" s="1060"/>
      <c r="AS72" s="1060"/>
      <c r="AT72" s="1060"/>
      <c r="AU72" s="1060" t="s">
        <v>497</v>
      </c>
      <c r="AV72" s="1060"/>
      <c r="AW72" s="1060"/>
      <c r="AX72" s="1060"/>
      <c r="AY72" s="1060"/>
      <c r="AZ72" s="1061"/>
      <c r="BA72" s="1061"/>
      <c r="BB72" s="1061"/>
      <c r="BC72" s="1061"/>
      <c r="BD72" s="1062"/>
      <c r="BE72" s="265"/>
      <c r="BF72" s="265"/>
      <c r="BG72" s="265"/>
      <c r="BH72" s="265"/>
      <c r="BI72" s="265"/>
      <c r="BJ72" s="265"/>
      <c r="BK72" s="265"/>
      <c r="BL72" s="265"/>
      <c r="BM72" s="265"/>
      <c r="BN72" s="265"/>
      <c r="BO72" s="265"/>
      <c r="BP72" s="265"/>
      <c r="BQ72" s="262">
        <v>66</v>
      </c>
      <c r="BR72" s="267"/>
      <c r="BS72" s="1042"/>
      <c r="BT72" s="1043"/>
      <c r="BU72" s="1043"/>
      <c r="BV72" s="1043"/>
      <c r="BW72" s="1043"/>
      <c r="BX72" s="1043"/>
      <c r="BY72" s="1043"/>
      <c r="BZ72" s="1043"/>
      <c r="CA72" s="1043"/>
      <c r="CB72" s="1043"/>
      <c r="CC72" s="1043"/>
      <c r="CD72" s="1043"/>
      <c r="CE72" s="1043"/>
      <c r="CF72" s="1043"/>
      <c r="CG72" s="1044"/>
      <c r="CH72" s="1045"/>
      <c r="CI72" s="1046"/>
      <c r="CJ72" s="1046"/>
      <c r="CK72" s="1046"/>
      <c r="CL72" s="1047"/>
      <c r="CM72" s="1045"/>
      <c r="CN72" s="1046"/>
      <c r="CO72" s="1046"/>
      <c r="CP72" s="1046"/>
      <c r="CQ72" s="1047"/>
      <c r="CR72" s="1045"/>
      <c r="CS72" s="1046"/>
      <c r="CT72" s="1046"/>
      <c r="CU72" s="1046"/>
      <c r="CV72" s="1047"/>
      <c r="CW72" s="1045"/>
      <c r="CX72" s="1046"/>
      <c r="CY72" s="1046"/>
      <c r="CZ72" s="1046"/>
      <c r="DA72" s="1047"/>
      <c r="DB72" s="1045"/>
      <c r="DC72" s="1046"/>
      <c r="DD72" s="1046"/>
      <c r="DE72" s="1046"/>
      <c r="DF72" s="1047"/>
      <c r="DG72" s="1045"/>
      <c r="DH72" s="1046"/>
      <c r="DI72" s="1046"/>
      <c r="DJ72" s="1046"/>
      <c r="DK72" s="1047"/>
      <c r="DL72" s="1045"/>
      <c r="DM72" s="1046"/>
      <c r="DN72" s="1046"/>
      <c r="DO72" s="1046"/>
      <c r="DP72" s="1047"/>
      <c r="DQ72" s="1045"/>
      <c r="DR72" s="1046"/>
      <c r="DS72" s="1046"/>
      <c r="DT72" s="1046"/>
      <c r="DU72" s="1047"/>
      <c r="DV72" s="1030"/>
      <c r="DW72" s="1031"/>
      <c r="DX72" s="1031"/>
      <c r="DY72" s="1031"/>
      <c r="DZ72" s="1032"/>
      <c r="EA72" s="246"/>
    </row>
    <row r="73" spans="1:131" s="247" customFormat="1" ht="26.25" customHeight="1" x14ac:dyDescent="0.15">
      <c r="A73" s="261">
        <v>6</v>
      </c>
      <c r="B73" s="1063" t="s">
        <v>579</v>
      </c>
      <c r="C73" s="1064"/>
      <c r="D73" s="1064"/>
      <c r="E73" s="1064"/>
      <c r="F73" s="1064"/>
      <c r="G73" s="1064"/>
      <c r="H73" s="1064"/>
      <c r="I73" s="1064"/>
      <c r="J73" s="1064"/>
      <c r="K73" s="1064"/>
      <c r="L73" s="1064"/>
      <c r="M73" s="1064"/>
      <c r="N73" s="1064"/>
      <c r="O73" s="1064"/>
      <c r="P73" s="1065"/>
      <c r="Q73" s="1066">
        <v>169461</v>
      </c>
      <c r="R73" s="1060"/>
      <c r="S73" s="1060"/>
      <c r="T73" s="1060"/>
      <c r="U73" s="1060"/>
      <c r="V73" s="1060">
        <v>164687</v>
      </c>
      <c r="W73" s="1060"/>
      <c r="X73" s="1060"/>
      <c r="Y73" s="1060"/>
      <c r="Z73" s="1060"/>
      <c r="AA73" s="1060">
        <v>4774</v>
      </c>
      <c r="AB73" s="1060"/>
      <c r="AC73" s="1060"/>
      <c r="AD73" s="1060"/>
      <c r="AE73" s="1060"/>
      <c r="AF73" s="1060">
        <v>4771</v>
      </c>
      <c r="AG73" s="1060"/>
      <c r="AH73" s="1060"/>
      <c r="AI73" s="1060"/>
      <c r="AJ73" s="1060"/>
      <c r="AK73" s="1060">
        <v>5487</v>
      </c>
      <c r="AL73" s="1060"/>
      <c r="AM73" s="1060"/>
      <c r="AN73" s="1060"/>
      <c r="AO73" s="1060"/>
      <c r="AP73" s="1060" t="s">
        <v>497</v>
      </c>
      <c r="AQ73" s="1060"/>
      <c r="AR73" s="1060"/>
      <c r="AS73" s="1060"/>
      <c r="AT73" s="1060"/>
      <c r="AU73" s="1060" t="s">
        <v>497</v>
      </c>
      <c r="AV73" s="1060"/>
      <c r="AW73" s="1060"/>
      <c r="AX73" s="1060"/>
      <c r="AY73" s="1060"/>
      <c r="AZ73" s="1061"/>
      <c r="BA73" s="1061"/>
      <c r="BB73" s="1061"/>
      <c r="BC73" s="1061"/>
      <c r="BD73" s="1062"/>
      <c r="BE73" s="265"/>
      <c r="BF73" s="265"/>
      <c r="BG73" s="265"/>
      <c r="BH73" s="265"/>
      <c r="BI73" s="265"/>
      <c r="BJ73" s="265"/>
      <c r="BK73" s="265"/>
      <c r="BL73" s="265"/>
      <c r="BM73" s="265"/>
      <c r="BN73" s="265"/>
      <c r="BO73" s="265"/>
      <c r="BP73" s="265"/>
      <c r="BQ73" s="262">
        <v>67</v>
      </c>
      <c r="BR73" s="267"/>
      <c r="BS73" s="1042"/>
      <c r="BT73" s="1043"/>
      <c r="BU73" s="1043"/>
      <c r="BV73" s="1043"/>
      <c r="BW73" s="1043"/>
      <c r="BX73" s="1043"/>
      <c r="BY73" s="1043"/>
      <c r="BZ73" s="1043"/>
      <c r="CA73" s="1043"/>
      <c r="CB73" s="1043"/>
      <c r="CC73" s="1043"/>
      <c r="CD73" s="1043"/>
      <c r="CE73" s="1043"/>
      <c r="CF73" s="1043"/>
      <c r="CG73" s="1044"/>
      <c r="CH73" s="1045"/>
      <c r="CI73" s="1046"/>
      <c r="CJ73" s="1046"/>
      <c r="CK73" s="1046"/>
      <c r="CL73" s="1047"/>
      <c r="CM73" s="1045"/>
      <c r="CN73" s="1046"/>
      <c r="CO73" s="1046"/>
      <c r="CP73" s="1046"/>
      <c r="CQ73" s="1047"/>
      <c r="CR73" s="1045"/>
      <c r="CS73" s="1046"/>
      <c r="CT73" s="1046"/>
      <c r="CU73" s="1046"/>
      <c r="CV73" s="1047"/>
      <c r="CW73" s="1045"/>
      <c r="CX73" s="1046"/>
      <c r="CY73" s="1046"/>
      <c r="CZ73" s="1046"/>
      <c r="DA73" s="1047"/>
      <c r="DB73" s="1045"/>
      <c r="DC73" s="1046"/>
      <c r="DD73" s="1046"/>
      <c r="DE73" s="1046"/>
      <c r="DF73" s="1047"/>
      <c r="DG73" s="1045"/>
      <c r="DH73" s="1046"/>
      <c r="DI73" s="1046"/>
      <c r="DJ73" s="1046"/>
      <c r="DK73" s="1047"/>
      <c r="DL73" s="1045"/>
      <c r="DM73" s="1046"/>
      <c r="DN73" s="1046"/>
      <c r="DO73" s="1046"/>
      <c r="DP73" s="1047"/>
      <c r="DQ73" s="1045"/>
      <c r="DR73" s="1046"/>
      <c r="DS73" s="1046"/>
      <c r="DT73" s="1046"/>
      <c r="DU73" s="1047"/>
      <c r="DV73" s="1030"/>
      <c r="DW73" s="1031"/>
      <c r="DX73" s="1031"/>
      <c r="DY73" s="1031"/>
      <c r="DZ73" s="1032"/>
      <c r="EA73" s="246"/>
    </row>
    <row r="74" spans="1:131" s="247" customFormat="1" ht="26.25" customHeight="1" x14ac:dyDescent="0.15">
      <c r="A74" s="261">
        <v>7</v>
      </c>
      <c r="B74" s="1063" t="s">
        <v>580</v>
      </c>
      <c r="C74" s="1064"/>
      <c r="D74" s="1064"/>
      <c r="E74" s="1064"/>
      <c r="F74" s="1064"/>
      <c r="G74" s="1064"/>
      <c r="H74" s="1064"/>
      <c r="I74" s="1064"/>
      <c r="J74" s="1064"/>
      <c r="K74" s="1064"/>
      <c r="L74" s="1064"/>
      <c r="M74" s="1064"/>
      <c r="N74" s="1064"/>
      <c r="O74" s="1064"/>
      <c r="P74" s="1065"/>
      <c r="Q74" s="1066">
        <v>8</v>
      </c>
      <c r="R74" s="1060"/>
      <c r="S74" s="1060"/>
      <c r="T74" s="1060"/>
      <c r="U74" s="1060"/>
      <c r="V74" s="1060">
        <v>6</v>
      </c>
      <c r="W74" s="1060"/>
      <c r="X74" s="1060"/>
      <c r="Y74" s="1060"/>
      <c r="Z74" s="1060"/>
      <c r="AA74" s="1060">
        <v>2</v>
      </c>
      <c r="AB74" s="1060"/>
      <c r="AC74" s="1060"/>
      <c r="AD74" s="1060"/>
      <c r="AE74" s="1060"/>
      <c r="AF74" s="1060">
        <v>2</v>
      </c>
      <c r="AG74" s="1060"/>
      <c r="AH74" s="1060"/>
      <c r="AI74" s="1060"/>
      <c r="AJ74" s="1060"/>
      <c r="AK74" s="1060" t="s">
        <v>590</v>
      </c>
      <c r="AL74" s="1060"/>
      <c r="AM74" s="1060"/>
      <c r="AN74" s="1060"/>
      <c r="AO74" s="1060"/>
      <c r="AP74" s="1060" t="s">
        <v>590</v>
      </c>
      <c r="AQ74" s="1060"/>
      <c r="AR74" s="1060"/>
      <c r="AS74" s="1060"/>
      <c r="AT74" s="1060"/>
      <c r="AU74" s="1060" t="s">
        <v>617</v>
      </c>
      <c r="AV74" s="1060"/>
      <c r="AW74" s="1060"/>
      <c r="AX74" s="1060"/>
      <c r="AY74" s="1060"/>
      <c r="AZ74" s="1061"/>
      <c r="BA74" s="1061"/>
      <c r="BB74" s="1061"/>
      <c r="BC74" s="1061"/>
      <c r="BD74" s="1062"/>
      <c r="BE74" s="265"/>
      <c r="BF74" s="265"/>
      <c r="BG74" s="265"/>
      <c r="BH74" s="265"/>
      <c r="BI74" s="265"/>
      <c r="BJ74" s="265"/>
      <c r="BK74" s="265"/>
      <c r="BL74" s="265"/>
      <c r="BM74" s="265"/>
      <c r="BN74" s="265"/>
      <c r="BO74" s="265"/>
      <c r="BP74" s="265"/>
      <c r="BQ74" s="262">
        <v>68</v>
      </c>
      <c r="BR74" s="267"/>
      <c r="BS74" s="1042"/>
      <c r="BT74" s="1043"/>
      <c r="BU74" s="1043"/>
      <c r="BV74" s="1043"/>
      <c r="BW74" s="1043"/>
      <c r="BX74" s="1043"/>
      <c r="BY74" s="1043"/>
      <c r="BZ74" s="1043"/>
      <c r="CA74" s="1043"/>
      <c r="CB74" s="1043"/>
      <c r="CC74" s="1043"/>
      <c r="CD74" s="1043"/>
      <c r="CE74" s="1043"/>
      <c r="CF74" s="1043"/>
      <c r="CG74" s="1044"/>
      <c r="CH74" s="1045"/>
      <c r="CI74" s="1046"/>
      <c r="CJ74" s="1046"/>
      <c r="CK74" s="1046"/>
      <c r="CL74" s="1047"/>
      <c r="CM74" s="1045"/>
      <c r="CN74" s="1046"/>
      <c r="CO74" s="1046"/>
      <c r="CP74" s="1046"/>
      <c r="CQ74" s="1047"/>
      <c r="CR74" s="1045"/>
      <c r="CS74" s="1046"/>
      <c r="CT74" s="1046"/>
      <c r="CU74" s="1046"/>
      <c r="CV74" s="1047"/>
      <c r="CW74" s="1045"/>
      <c r="CX74" s="1046"/>
      <c r="CY74" s="1046"/>
      <c r="CZ74" s="1046"/>
      <c r="DA74" s="1047"/>
      <c r="DB74" s="1045"/>
      <c r="DC74" s="1046"/>
      <c r="DD74" s="1046"/>
      <c r="DE74" s="1046"/>
      <c r="DF74" s="1047"/>
      <c r="DG74" s="1045"/>
      <c r="DH74" s="1046"/>
      <c r="DI74" s="1046"/>
      <c r="DJ74" s="1046"/>
      <c r="DK74" s="1047"/>
      <c r="DL74" s="1045"/>
      <c r="DM74" s="1046"/>
      <c r="DN74" s="1046"/>
      <c r="DO74" s="1046"/>
      <c r="DP74" s="1047"/>
      <c r="DQ74" s="1045"/>
      <c r="DR74" s="1046"/>
      <c r="DS74" s="1046"/>
      <c r="DT74" s="1046"/>
      <c r="DU74" s="1047"/>
      <c r="DV74" s="1030"/>
      <c r="DW74" s="1031"/>
      <c r="DX74" s="1031"/>
      <c r="DY74" s="1031"/>
      <c r="DZ74" s="1032"/>
      <c r="EA74" s="246"/>
    </row>
    <row r="75" spans="1:131" s="247" customFormat="1" ht="26.25" customHeight="1" x14ac:dyDescent="0.15">
      <c r="A75" s="261">
        <v>8</v>
      </c>
      <c r="B75" s="1063" t="s">
        <v>581</v>
      </c>
      <c r="C75" s="1064"/>
      <c r="D75" s="1064"/>
      <c r="E75" s="1064"/>
      <c r="F75" s="1064"/>
      <c r="G75" s="1064"/>
      <c r="H75" s="1064"/>
      <c r="I75" s="1064"/>
      <c r="J75" s="1064"/>
      <c r="K75" s="1064"/>
      <c r="L75" s="1064"/>
      <c r="M75" s="1064"/>
      <c r="N75" s="1064"/>
      <c r="O75" s="1064"/>
      <c r="P75" s="1065"/>
      <c r="Q75" s="1067">
        <v>177</v>
      </c>
      <c r="R75" s="1068"/>
      <c r="S75" s="1068"/>
      <c r="T75" s="1068"/>
      <c r="U75" s="1069"/>
      <c r="V75" s="1070">
        <v>173</v>
      </c>
      <c r="W75" s="1068"/>
      <c r="X75" s="1068"/>
      <c r="Y75" s="1068"/>
      <c r="Z75" s="1069"/>
      <c r="AA75" s="1070">
        <v>4</v>
      </c>
      <c r="AB75" s="1068"/>
      <c r="AC75" s="1068"/>
      <c r="AD75" s="1068"/>
      <c r="AE75" s="1069"/>
      <c r="AF75" s="1070">
        <v>4</v>
      </c>
      <c r="AG75" s="1068"/>
      <c r="AH75" s="1068"/>
      <c r="AI75" s="1068"/>
      <c r="AJ75" s="1069"/>
      <c r="AK75" s="1070">
        <v>24</v>
      </c>
      <c r="AL75" s="1068"/>
      <c r="AM75" s="1068"/>
      <c r="AN75" s="1068"/>
      <c r="AO75" s="1069"/>
      <c r="AP75" s="1070" t="s">
        <v>497</v>
      </c>
      <c r="AQ75" s="1068"/>
      <c r="AR75" s="1068"/>
      <c r="AS75" s="1068"/>
      <c r="AT75" s="1069"/>
      <c r="AU75" s="1070" t="s">
        <v>497</v>
      </c>
      <c r="AV75" s="1068"/>
      <c r="AW75" s="1068"/>
      <c r="AX75" s="1068"/>
      <c r="AY75" s="1069"/>
      <c r="AZ75" s="1061"/>
      <c r="BA75" s="1061"/>
      <c r="BB75" s="1061"/>
      <c r="BC75" s="1061"/>
      <c r="BD75" s="1062"/>
      <c r="BE75" s="265"/>
      <c r="BF75" s="265"/>
      <c r="BG75" s="265"/>
      <c r="BH75" s="265"/>
      <c r="BI75" s="265"/>
      <c r="BJ75" s="265"/>
      <c r="BK75" s="265"/>
      <c r="BL75" s="265"/>
      <c r="BM75" s="265"/>
      <c r="BN75" s="265"/>
      <c r="BO75" s="265"/>
      <c r="BP75" s="265"/>
      <c r="BQ75" s="262">
        <v>69</v>
      </c>
      <c r="BR75" s="267"/>
      <c r="BS75" s="1042"/>
      <c r="BT75" s="1043"/>
      <c r="BU75" s="1043"/>
      <c r="BV75" s="1043"/>
      <c r="BW75" s="1043"/>
      <c r="BX75" s="1043"/>
      <c r="BY75" s="1043"/>
      <c r="BZ75" s="1043"/>
      <c r="CA75" s="1043"/>
      <c r="CB75" s="1043"/>
      <c r="CC75" s="1043"/>
      <c r="CD75" s="1043"/>
      <c r="CE75" s="1043"/>
      <c r="CF75" s="1043"/>
      <c r="CG75" s="1044"/>
      <c r="CH75" s="1045"/>
      <c r="CI75" s="1046"/>
      <c r="CJ75" s="1046"/>
      <c r="CK75" s="1046"/>
      <c r="CL75" s="1047"/>
      <c r="CM75" s="1045"/>
      <c r="CN75" s="1046"/>
      <c r="CO75" s="1046"/>
      <c r="CP75" s="1046"/>
      <c r="CQ75" s="1047"/>
      <c r="CR75" s="1045"/>
      <c r="CS75" s="1046"/>
      <c r="CT75" s="1046"/>
      <c r="CU75" s="1046"/>
      <c r="CV75" s="1047"/>
      <c r="CW75" s="1045"/>
      <c r="CX75" s="1046"/>
      <c r="CY75" s="1046"/>
      <c r="CZ75" s="1046"/>
      <c r="DA75" s="1047"/>
      <c r="DB75" s="1045"/>
      <c r="DC75" s="1046"/>
      <c r="DD75" s="1046"/>
      <c r="DE75" s="1046"/>
      <c r="DF75" s="1047"/>
      <c r="DG75" s="1045"/>
      <c r="DH75" s="1046"/>
      <c r="DI75" s="1046"/>
      <c r="DJ75" s="1046"/>
      <c r="DK75" s="1047"/>
      <c r="DL75" s="1045"/>
      <c r="DM75" s="1046"/>
      <c r="DN75" s="1046"/>
      <c r="DO75" s="1046"/>
      <c r="DP75" s="1047"/>
      <c r="DQ75" s="1045"/>
      <c r="DR75" s="1046"/>
      <c r="DS75" s="1046"/>
      <c r="DT75" s="1046"/>
      <c r="DU75" s="1047"/>
      <c r="DV75" s="1030"/>
      <c r="DW75" s="1031"/>
      <c r="DX75" s="1031"/>
      <c r="DY75" s="1031"/>
      <c r="DZ75" s="1032"/>
      <c r="EA75" s="246"/>
    </row>
    <row r="76" spans="1:131" s="247" customFormat="1" ht="26.25" customHeight="1" x14ac:dyDescent="0.15">
      <c r="A76" s="261">
        <v>9</v>
      </c>
      <c r="B76" s="1063"/>
      <c r="C76" s="1064"/>
      <c r="D76" s="1064"/>
      <c r="E76" s="1064"/>
      <c r="F76" s="1064"/>
      <c r="G76" s="1064"/>
      <c r="H76" s="1064"/>
      <c r="I76" s="1064"/>
      <c r="J76" s="1064"/>
      <c r="K76" s="1064"/>
      <c r="L76" s="1064"/>
      <c r="M76" s="1064"/>
      <c r="N76" s="1064"/>
      <c r="O76" s="1064"/>
      <c r="P76" s="1065"/>
      <c r="Q76" s="1067"/>
      <c r="R76" s="1068"/>
      <c r="S76" s="1068"/>
      <c r="T76" s="1068"/>
      <c r="U76" s="1069"/>
      <c r="V76" s="1070"/>
      <c r="W76" s="1068"/>
      <c r="X76" s="1068"/>
      <c r="Y76" s="1068"/>
      <c r="Z76" s="1069"/>
      <c r="AA76" s="1070"/>
      <c r="AB76" s="1068"/>
      <c r="AC76" s="1068"/>
      <c r="AD76" s="1068"/>
      <c r="AE76" s="1069"/>
      <c r="AF76" s="1070"/>
      <c r="AG76" s="1068"/>
      <c r="AH76" s="1068"/>
      <c r="AI76" s="1068"/>
      <c r="AJ76" s="1069"/>
      <c r="AK76" s="1070"/>
      <c r="AL76" s="1068"/>
      <c r="AM76" s="1068"/>
      <c r="AN76" s="1068"/>
      <c r="AO76" s="1069"/>
      <c r="AP76" s="1070"/>
      <c r="AQ76" s="1068"/>
      <c r="AR76" s="1068"/>
      <c r="AS76" s="1068"/>
      <c r="AT76" s="1069"/>
      <c r="AU76" s="1070"/>
      <c r="AV76" s="1068"/>
      <c r="AW76" s="1068"/>
      <c r="AX76" s="1068"/>
      <c r="AY76" s="1069"/>
      <c r="AZ76" s="1061"/>
      <c r="BA76" s="1061"/>
      <c r="BB76" s="1061"/>
      <c r="BC76" s="1061"/>
      <c r="BD76" s="1062"/>
      <c r="BE76" s="265"/>
      <c r="BF76" s="265"/>
      <c r="BG76" s="265"/>
      <c r="BH76" s="265"/>
      <c r="BI76" s="265"/>
      <c r="BJ76" s="265"/>
      <c r="BK76" s="265"/>
      <c r="BL76" s="265"/>
      <c r="BM76" s="265"/>
      <c r="BN76" s="265"/>
      <c r="BO76" s="265"/>
      <c r="BP76" s="265"/>
      <c r="BQ76" s="262">
        <v>70</v>
      </c>
      <c r="BR76" s="267"/>
      <c r="BS76" s="1042"/>
      <c r="BT76" s="1043"/>
      <c r="BU76" s="1043"/>
      <c r="BV76" s="1043"/>
      <c r="BW76" s="1043"/>
      <c r="BX76" s="1043"/>
      <c r="BY76" s="1043"/>
      <c r="BZ76" s="1043"/>
      <c r="CA76" s="1043"/>
      <c r="CB76" s="1043"/>
      <c r="CC76" s="1043"/>
      <c r="CD76" s="1043"/>
      <c r="CE76" s="1043"/>
      <c r="CF76" s="1043"/>
      <c r="CG76" s="1044"/>
      <c r="CH76" s="1045"/>
      <c r="CI76" s="1046"/>
      <c r="CJ76" s="1046"/>
      <c r="CK76" s="1046"/>
      <c r="CL76" s="1047"/>
      <c r="CM76" s="1045"/>
      <c r="CN76" s="1046"/>
      <c r="CO76" s="1046"/>
      <c r="CP76" s="1046"/>
      <c r="CQ76" s="1047"/>
      <c r="CR76" s="1045"/>
      <c r="CS76" s="1046"/>
      <c r="CT76" s="1046"/>
      <c r="CU76" s="1046"/>
      <c r="CV76" s="1047"/>
      <c r="CW76" s="1045"/>
      <c r="CX76" s="1046"/>
      <c r="CY76" s="1046"/>
      <c r="CZ76" s="1046"/>
      <c r="DA76" s="1047"/>
      <c r="DB76" s="1045"/>
      <c r="DC76" s="1046"/>
      <c r="DD76" s="1046"/>
      <c r="DE76" s="1046"/>
      <c r="DF76" s="1047"/>
      <c r="DG76" s="1045"/>
      <c r="DH76" s="1046"/>
      <c r="DI76" s="1046"/>
      <c r="DJ76" s="1046"/>
      <c r="DK76" s="1047"/>
      <c r="DL76" s="1045"/>
      <c r="DM76" s="1046"/>
      <c r="DN76" s="1046"/>
      <c r="DO76" s="1046"/>
      <c r="DP76" s="1047"/>
      <c r="DQ76" s="1045"/>
      <c r="DR76" s="1046"/>
      <c r="DS76" s="1046"/>
      <c r="DT76" s="1046"/>
      <c r="DU76" s="1047"/>
      <c r="DV76" s="1030"/>
      <c r="DW76" s="1031"/>
      <c r="DX76" s="1031"/>
      <c r="DY76" s="1031"/>
      <c r="DZ76" s="1032"/>
      <c r="EA76" s="246"/>
    </row>
    <row r="77" spans="1:131" s="247" customFormat="1" ht="26.25" customHeight="1" x14ac:dyDescent="0.15">
      <c r="A77" s="261">
        <v>10</v>
      </c>
      <c r="B77" s="1063"/>
      <c r="C77" s="1064"/>
      <c r="D77" s="1064"/>
      <c r="E77" s="1064"/>
      <c r="F77" s="1064"/>
      <c r="G77" s="1064"/>
      <c r="H77" s="1064"/>
      <c r="I77" s="1064"/>
      <c r="J77" s="1064"/>
      <c r="K77" s="1064"/>
      <c r="L77" s="1064"/>
      <c r="M77" s="1064"/>
      <c r="N77" s="1064"/>
      <c r="O77" s="1064"/>
      <c r="P77" s="1065"/>
      <c r="Q77" s="1067"/>
      <c r="R77" s="1068"/>
      <c r="S77" s="1068"/>
      <c r="T77" s="1068"/>
      <c r="U77" s="1069"/>
      <c r="V77" s="1070"/>
      <c r="W77" s="1068"/>
      <c r="X77" s="1068"/>
      <c r="Y77" s="1068"/>
      <c r="Z77" s="1069"/>
      <c r="AA77" s="1070"/>
      <c r="AB77" s="1068"/>
      <c r="AC77" s="1068"/>
      <c r="AD77" s="1068"/>
      <c r="AE77" s="1069"/>
      <c r="AF77" s="1070"/>
      <c r="AG77" s="1068"/>
      <c r="AH77" s="1068"/>
      <c r="AI77" s="1068"/>
      <c r="AJ77" s="1069"/>
      <c r="AK77" s="1070"/>
      <c r="AL77" s="1068"/>
      <c r="AM77" s="1068"/>
      <c r="AN77" s="1068"/>
      <c r="AO77" s="1069"/>
      <c r="AP77" s="1070"/>
      <c r="AQ77" s="1068"/>
      <c r="AR77" s="1068"/>
      <c r="AS77" s="1068"/>
      <c r="AT77" s="1069"/>
      <c r="AU77" s="1070"/>
      <c r="AV77" s="1068"/>
      <c r="AW77" s="1068"/>
      <c r="AX77" s="1068"/>
      <c r="AY77" s="1069"/>
      <c r="AZ77" s="1061"/>
      <c r="BA77" s="1061"/>
      <c r="BB77" s="1061"/>
      <c r="BC77" s="1061"/>
      <c r="BD77" s="1062"/>
      <c r="BE77" s="265"/>
      <c r="BF77" s="265"/>
      <c r="BG77" s="265"/>
      <c r="BH77" s="265"/>
      <c r="BI77" s="265"/>
      <c r="BJ77" s="265"/>
      <c r="BK77" s="265"/>
      <c r="BL77" s="265"/>
      <c r="BM77" s="265"/>
      <c r="BN77" s="265"/>
      <c r="BO77" s="265"/>
      <c r="BP77" s="265"/>
      <c r="BQ77" s="262">
        <v>71</v>
      </c>
      <c r="BR77" s="267"/>
      <c r="BS77" s="1042"/>
      <c r="BT77" s="1043"/>
      <c r="BU77" s="1043"/>
      <c r="BV77" s="1043"/>
      <c r="BW77" s="1043"/>
      <c r="BX77" s="1043"/>
      <c r="BY77" s="1043"/>
      <c r="BZ77" s="1043"/>
      <c r="CA77" s="1043"/>
      <c r="CB77" s="1043"/>
      <c r="CC77" s="1043"/>
      <c r="CD77" s="1043"/>
      <c r="CE77" s="1043"/>
      <c r="CF77" s="1043"/>
      <c r="CG77" s="1044"/>
      <c r="CH77" s="1045"/>
      <c r="CI77" s="1046"/>
      <c r="CJ77" s="1046"/>
      <c r="CK77" s="1046"/>
      <c r="CL77" s="1047"/>
      <c r="CM77" s="1045"/>
      <c r="CN77" s="1046"/>
      <c r="CO77" s="1046"/>
      <c r="CP77" s="1046"/>
      <c r="CQ77" s="1047"/>
      <c r="CR77" s="1045"/>
      <c r="CS77" s="1046"/>
      <c r="CT77" s="1046"/>
      <c r="CU77" s="1046"/>
      <c r="CV77" s="1047"/>
      <c r="CW77" s="1045"/>
      <c r="CX77" s="1046"/>
      <c r="CY77" s="1046"/>
      <c r="CZ77" s="1046"/>
      <c r="DA77" s="1047"/>
      <c r="DB77" s="1045"/>
      <c r="DC77" s="1046"/>
      <c r="DD77" s="1046"/>
      <c r="DE77" s="1046"/>
      <c r="DF77" s="1047"/>
      <c r="DG77" s="1045"/>
      <c r="DH77" s="1046"/>
      <c r="DI77" s="1046"/>
      <c r="DJ77" s="1046"/>
      <c r="DK77" s="1047"/>
      <c r="DL77" s="1045"/>
      <c r="DM77" s="1046"/>
      <c r="DN77" s="1046"/>
      <c r="DO77" s="1046"/>
      <c r="DP77" s="1047"/>
      <c r="DQ77" s="1045"/>
      <c r="DR77" s="1046"/>
      <c r="DS77" s="1046"/>
      <c r="DT77" s="1046"/>
      <c r="DU77" s="1047"/>
      <c r="DV77" s="1030"/>
      <c r="DW77" s="1031"/>
      <c r="DX77" s="1031"/>
      <c r="DY77" s="1031"/>
      <c r="DZ77" s="1032"/>
      <c r="EA77" s="246"/>
    </row>
    <row r="78" spans="1:131" s="247" customFormat="1" ht="26.25" customHeight="1" x14ac:dyDescent="0.15">
      <c r="A78" s="261">
        <v>11</v>
      </c>
      <c r="B78" s="1063"/>
      <c r="C78" s="1064"/>
      <c r="D78" s="1064"/>
      <c r="E78" s="1064"/>
      <c r="F78" s="1064"/>
      <c r="G78" s="1064"/>
      <c r="H78" s="1064"/>
      <c r="I78" s="1064"/>
      <c r="J78" s="1064"/>
      <c r="K78" s="1064"/>
      <c r="L78" s="1064"/>
      <c r="M78" s="1064"/>
      <c r="N78" s="1064"/>
      <c r="O78" s="1064"/>
      <c r="P78" s="1065"/>
      <c r="Q78" s="1066"/>
      <c r="R78" s="1060"/>
      <c r="S78" s="1060"/>
      <c r="T78" s="1060"/>
      <c r="U78" s="1060"/>
      <c r="V78" s="1060"/>
      <c r="W78" s="1060"/>
      <c r="X78" s="1060"/>
      <c r="Y78" s="1060"/>
      <c r="Z78" s="1060"/>
      <c r="AA78" s="1060"/>
      <c r="AB78" s="1060"/>
      <c r="AC78" s="1060"/>
      <c r="AD78" s="1060"/>
      <c r="AE78" s="1060"/>
      <c r="AF78" s="1060"/>
      <c r="AG78" s="1060"/>
      <c r="AH78" s="1060"/>
      <c r="AI78" s="1060"/>
      <c r="AJ78" s="1060"/>
      <c r="AK78" s="1060"/>
      <c r="AL78" s="1060"/>
      <c r="AM78" s="1060"/>
      <c r="AN78" s="1060"/>
      <c r="AO78" s="1060"/>
      <c r="AP78" s="1060"/>
      <c r="AQ78" s="1060"/>
      <c r="AR78" s="1060"/>
      <c r="AS78" s="1060"/>
      <c r="AT78" s="1060"/>
      <c r="AU78" s="1060"/>
      <c r="AV78" s="1060"/>
      <c r="AW78" s="1060"/>
      <c r="AX78" s="1060"/>
      <c r="AY78" s="1060"/>
      <c r="AZ78" s="1061"/>
      <c r="BA78" s="1061"/>
      <c r="BB78" s="1061"/>
      <c r="BC78" s="1061"/>
      <c r="BD78" s="1062"/>
      <c r="BE78" s="265"/>
      <c r="BF78" s="265"/>
      <c r="BG78" s="265"/>
      <c r="BH78" s="265"/>
      <c r="BI78" s="265"/>
      <c r="BJ78" s="268"/>
      <c r="BK78" s="268"/>
      <c r="BL78" s="268"/>
      <c r="BM78" s="268"/>
      <c r="BN78" s="268"/>
      <c r="BO78" s="265"/>
      <c r="BP78" s="265"/>
      <c r="BQ78" s="262">
        <v>72</v>
      </c>
      <c r="BR78" s="267"/>
      <c r="BS78" s="1042"/>
      <c r="BT78" s="1043"/>
      <c r="BU78" s="1043"/>
      <c r="BV78" s="1043"/>
      <c r="BW78" s="1043"/>
      <c r="BX78" s="1043"/>
      <c r="BY78" s="1043"/>
      <c r="BZ78" s="1043"/>
      <c r="CA78" s="1043"/>
      <c r="CB78" s="1043"/>
      <c r="CC78" s="1043"/>
      <c r="CD78" s="1043"/>
      <c r="CE78" s="1043"/>
      <c r="CF78" s="1043"/>
      <c r="CG78" s="1044"/>
      <c r="CH78" s="1045"/>
      <c r="CI78" s="1046"/>
      <c r="CJ78" s="1046"/>
      <c r="CK78" s="1046"/>
      <c r="CL78" s="1047"/>
      <c r="CM78" s="1045"/>
      <c r="CN78" s="1046"/>
      <c r="CO78" s="1046"/>
      <c r="CP78" s="1046"/>
      <c r="CQ78" s="1047"/>
      <c r="CR78" s="1045"/>
      <c r="CS78" s="1046"/>
      <c r="CT78" s="1046"/>
      <c r="CU78" s="1046"/>
      <c r="CV78" s="1047"/>
      <c r="CW78" s="1045"/>
      <c r="CX78" s="1046"/>
      <c r="CY78" s="1046"/>
      <c r="CZ78" s="1046"/>
      <c r="DA78" s="1047"/>
      <c r="DB78" s="1045"/>
      <c r="DC78" s="1046"/>
      <c r="DD78" s="1046"/>
      <c r="DE78" s="1046"/>
      <c r="DF78" s="1047"/>
      <c r="DG78" s="1045"/>
      <c r="DH78" s="1046"/>
      <c r="DI78" s="1046"/>
      <c r="DJ78" s="1046"/>
      <c r="DK78" s="1047"/>
      <c r="DL78" s="1045"/>
      <c r="DM78" s="1046"/>
      <c r="DN78" s="1046"/>
      <c r="DO78" s="1046"/>
      <c r="DP78" s="1047"/>
      <c r="DQ78" s="1045"/>
      <c r="DR78" s="1046"/>
      <c r="DS78" s="1046"/>
      <c r="DT78" s="1046"/>
      <c r="DU78" s="1047"/>
      <c r="DV78" s="1030"/>
      <c r="DW78" s="1031"/>
      <c r="DX78" s="1031"/>
      <c r="DY78" s="1031"/>
      <c r="DZ78" s="1032"/>
      <c r="EA78" s="246"/>
    </row>
    <row r="79" spans="1:131" s="247" customFormat="1" ht="26.25" customHeight="1" x14ac:dyDescent="0.15">
      <c r="A79" s="261">
        <v>12</v>
      </c>
      <c r="B79" s="1063"/>
      <c r="C79" s="1064"/>
      <c r="D79" s="1064"/>
      <c r="E79" s="1064"/>
      <c r="F79" s="1064"/>
      <c r="G79" s="1064"/>
      <c r="H79" s="1064"/>
      <c r="I79" s="1064"/>
      <c r="J79" s="1064"/>
      <c r="K79" s="1064"/>
      <c r="L79" s="1064"/>
      <c r="M79" s="1064"/>
      <c r="N79" s="1064"/>
      <c r="O79" s="1064"/>
      <c r="P79" s="1065"/>
      <c r="Q79" s="1066"/>
      <c r="R79" s="1060"/>
      <c r="S79" s="1060"/>
      <c r="T79" s="1060"/>
      <c r="U79" s="1060"/>
      <c r="V79" s="1060"/>
      <c r="W79" s="1060"/>
      <c r="X79" s="1060"/>
      <c r="Y79" s="1060"/>
      <c r="Z79" s="1060"/>
      <c r="AA79" s="1060"/>
      <c r="AB79" s="1060"/>
      <c r="AC79" s="1060"/>
      <c r="AD79" s="1060"/>
      <c r="AE79" s="1060"/>
      <c r="AF79" s="1060"/>
      <c r="AG79" s="1060"/>
      <c r="AH79" s="1060"/>
      <c r="AI79" s="1060"/>
      <c r="AJ79" s="1060"/>
      <c r="AK79" s="1060"/>
      <c r="AL79" s="1060"/>
      <c r="AM79" s="1060"/>
      <c r="AN79" s="1060"/>
      <c r="AO79" s="1060"/>
      <c r="AP79" s="1060"/>
      <c r="AQ79" s="1060"/>
      <c r="AR79" s="1060"/>
      <c r="AS79" s="1060"/>
      <c r="AT79" s="1060"/>
      <c r="AU79" s="1060"/>
      <c r="AV79" s="1060"/>
      <c r="AW79" s="1060"/>
      <c r="AX79" s="1060"/>
      <c r="AY79" s="1060"/>
      <c r="AZ79" s="1061"/>
      <c r="BA79" s="1061"/>
      <c r="BB79" s="1061"/>
      <c r="BC79" s="1061"/>
      <c r="BD79" s="1062"/>
      <c r="BE79" s="265"/>
      <c r="BF79" s="265"/>
      <c r="BG79" s="265"/>
      <c r="BH79" s="265"/>
      <c r="BI79" s="265"/>
      <c r="BJ79" s="268"/>
      <c r="BK79" s="268"/>
      <c r="BL79" s="268"/>
      <c r="BM79" s="268"/>
      <c r="BN79" s="268"/>
      <c r="BO79" s="265"/>
      <c r="BP79" s="265"/>
      <c r="BQ79" s="262">
        <v>73</v>
      </c>
      <c r="BR79" s="267"/>
      <c r="BS79" s="1042"/>
      <c r="BT79" s="1043"/>
      <c r="BU79" s="1043"/>
      <c r="BV79" s="1043"/>
      <c r="BW79" s="1043"/>
      <c r="BX79" s="1043"/>
      <c r="BY79" s="1043"/>
      <c r="BZ79" s="1043"/>
      <c r="CA79" s="1043"/>
      <c r="CB79" s="1043"/>
      <c r="CC79" s="1043"/>
      <c r="CD79" s="1043"/>
      <c r="CE79" s="1043"/>
      <c r="CF79" s="1043"/>
      <c r="CG79" s="1044"/>
      <c r="CH79" s="1045"/>
      <c r="CI79" s="1046"/>
      <c r="CJ79" s="1046"/>
      <c r="CK79" s="1046"/>
      <c r="CL79" s="1047"/>
      <c r="CM79" s="1045"/>
      <c r="CN79" s="1046"/>
      <c r="CO79" s="1046"/>
      <c r="CP79" s="1046"/>
      <c r="CQ79" s="1047"/>
      <c r="CR79" s="1045"/>
      <c r="CS79" s="1046"/>
      <c r="CT79" s="1046"/>
      <c r="CU79" s="1046"/>
      <c r="CV79" s="1047"/>
      <c r="CW79" s="1045"/>
      <c r="CX79" s="1046"/>
      <c r="CY79" s="1046"/>
      <c r="CZ79" s="1046"/>
      <c r="DA79" s="1047"/>
      <c r="DB79" s="1045"/>
      <c r="DC79" s="1046"/>
      <c r="DD79" s="1046"/>
      <c r="DE79" s="1046"/>
      <c r="DF79" s="1047"/>
      <c r="DG79" s="1045"/>
      <c r="DH79" s="1046"/>
      <c r="DI79" s="1046"/>
      <c r="DJ79" s="1046"/>
      <c r="DK79" s="1047"/>
      <c r="DL79" s="1045"/>
      <c r="DM79" s="1046"/>
      <c r="DN79" s="1046"/>
      <c r="DO79" s="1046"/>
      <c r="DP79" s="1047"/>
      <c r="DQ79" s="1045"/>
      <c r="DR79" s="1046"/>
      <c r="DS79" s="1046"/>
      <c r="DT79" s="1046"/>
      <c r="DU79" s="1047"/>
      <c r="DV79" s="1030"/>
      <c r="DW79" s="1031"/>
      <c r="DX79" s="1031"/>
      <c r="DY79" s="1031"/>
      <c r="DZ79" s="1032"/>
      <c r="EA79" s="246"/>
    </row>
    <row r="80" spans="1:131" s="247" customFormat="1" ht="26.25" customHeight="1" x14ac:dyDescent="0.15">
      <c r="A80" s="261">
        <v>13</v>
      </c>
      <c r="B80" s="1063"/>
      <c r="C80" s="1064"/>
      <c r="D80" s="1064"/>
      <c r="E80" s="1064"/>
      <c r="F80" s="1064"/>
      <c r="G80" s="1064"/>
      <c r="H80" s="1064"/>
      <c r="I80" s="1064"/>
      <c r="J80" s="1064"/>
      <c r="K80" s="1064"/>
      <c r="L80" s="1064"/>
      <c r="M80" s="1064"/>
      <c r="N80" s="1064"/>
      <c r="O80" s="1064"/>
      <c r="P80" s="1065"/>
      <c r="Q80" s="1066"/>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1"/>
      <c r="BA80" s="1061"/>
      <c r="BB80" s="1061"/>
      <c r="BC80" s="1061"/>
      <c r="BD80" s="1062"/>
      <c r="BE80" s="265"/>
      <c r="BF80" s="265"/>
      <c r="BG80" s="265"/>
      <c r="BH80" s="265"/>
      <c r="BI80" s="265"/>
      <c r="BJ80" s="265"/>
      <c r="BK80" s="265"/>
      <c r="BL80" s="265"/>
      <c r="BM80" s="265"/>
      <c r="BN80" s="265"/>
      <c r="BO80" s="265"/>
      <c r="BP80" s="265"/>
      <c r="BQ80" s="262">
        <v>74</v>
      </c>
      <c r="BR80" s="267"/>
      <c r="BS80" s="1042"/>
      <c r="BT80" s="1043"/>
      <c r="BU80" s="1043"/>
      <c r="BV80" s="1043"/>
      <c r="BW80" s="1043"/>
      <c r="BX80" s="1043"/>
      <c r="BY80" s="1043"/>
      <c r="BZ80" s="1043"/>
      <c r="CA80" s="1043"/>
      <c r="CB80" s="1043"/>
      <c r="CC80" s="1043"/>
      <c r="CD80" s="1043"/>
      <c r="CE80" s="1043"/>
      <c r="CF80" s="1043"/>
      <c r="CG80" s="1044"/>
      <c r="CH80" s="1045"/>
      <c r="CI80" s="1046"/>
      <c r="CJ80" s="1046"/>
      <c r="CK80" s="1046"/>
      <c r="CL80" s="1047"/>
      <c r="CM80" s="1045"/>
      <c r="CN80" s="1046"/>
      <c r="CO80" s="1046"/>
      <c r="CP80" s="1046"/>
      <c r="CQ80" s="1047"/>
      <c r="CR80" s="1045"/>
      <c r="CS80" s="1046"/>
      <c r="CT80" s="1046"/>
      <c r="CU80" s="1046"/>
      <c r="CV80" s="1047"/>
      <c r="CW80" s="1045"/>
      <c r="CX80" s="1046"/>
      <c r="CY80" s="1046"/>
      <c r="CZ80" s="1046"/>
      <c r="DA80" s="1047"/>
      <c r="DB80" s="1045"/>
      <c r="DC80" s="1046"/>
      <c r="DD80" s="1046"/>
      <c r="DE80" s="1046"/>
      <c r="DF80" s="1047"/>
      <c r="DG80" s="1045"/>
      <c r="DH80" s="1046"/>
      <c r="DI80" s="1046"/>
      <c r="DJ80" s="1046"/>
      <c r="DK80" s="1047"/>
      <c r="DL80" s="1045"/>
      <c r="DM80" s="1046"/>
      <c r="DN80" s="1046"/>
      <c r="DO80" s="1046"/>
      <c r="DP80" s="1047"/>
      <c r="DQ80" s="1045"/>
      <c r="DR80" s="1046"/>
      <c r="DS80" s="1046"/>
      <c r="DT80" s="1046"/>
      <c r="DU80" s="1047"/>
      <c r="DV80" s="1030"/>
      <c r="DW80" s="1031"/>
      <c r="DX80" s="1031"/>
      <c r="DY80" s="1031"/>
      <c r="DZ80" s="1032"/>
      <c r="EA80" s="246"/>
    </row>
    <row r="81" spans="1:131" s="247" customFormat="1" ht="26.25" customHeight="1" x14ac:dyDescent="0.15">
      <c r="A81" s="261">
        <v>14</v>
      </c>
      <c r="B81" s="1063"/>
      <c r="C81" s="1064"/>
      <c r="D81" s="1064"/>
      <c r="E81" s="1064"/>
      <c r="F81" s="1064"/>
      <c r="G81" s="1064"/>
      <c r="H81" s="1064"/>
      <c r="I81" s="1064"/>
      <c r="J81" s="1064"/>
      <c r="K81" s="1064"/>
      <c r="L81" s="1064"/>
      <c r="M81" s="1064"/>
      <c r="N81" s="1064"/>
      <c r="O81" s="1064"/>
      <c r="P81" s="1065"/>
      <c r="Q81" s="1066"/>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1"/>
      <c r="BA81" s="1061"/>
      <c r="BB81" s="1061"/>
      <c r="BC81" s="1061"/>
      <c r="BD81" s="1062"/>
      <c r="BE81" s="265"/>
      <c r="BF81" s="265"/>
      <c r="BG81" s="265"/>
      <c r="BH81" s="265"/>
      <c r="BI81" s="265"/>
      <c r="BJ81" s="265"/>
      <c r="BK81" s="265"/>
      <c r="BL81" s="265"/>
      <c r="BM81" s="265"/>
      <c r="BN81" s="265"/>
      <c r="BO81" s="265"/>
      <c r="BP81" s="265"/>
      <c r="BQ81" s="262">
        <v>75</v>
      </c>
      <c r="BR81" s="267"/>
      <c r="BS81" s="1042"/>
      <c r="BT81" s="1043"/>
      <c r="BU81" s="1043"/>
      <c r="BV81" s="1043"/>
      <c r="BW81" s="1043"/>
      <c r="BX81" s="1043"/>
      <c r="BY81" s="1043"/>
      <c r="BZ81" s="1043"/>
      <c r="CA81" s="1043"/>
      <c r="CB81" s="1043"/>
      <c r="CC81" s="1043"/>
      <c r="CD81" s="1043"/>
      <c r="CE81" s="1043"/>
      <c r="CF81" s="1043"/>
      <c r="CG81" s="1044"/>
      <c r="CH81" s="1045"/>
      <c r="CI81" s="1046"/>
      <c r="CJ81" s="1046"/>
      <c r="CK81" s="1046"/>
      <c r="CL81" s="1047"/>
      <c r="CM81" s="1045"/>
      <c r="CN81" s="1046"/>
      <c r="CO81" s="1046"/>
      <c r="CP81" s="1046"/>
      <c r="CQ81" s="1047"/>
      <c r="CR81" s="1045"/>
      <c r="CS81" s="1046"/>
      <c r="CT81" s="1046"/>
      <c r="CU81" s="1046"/>
      <c r="CV81" s="1047"/>
      <c r="CW81" s="1045"/>
      <c r="CX81" s="1046"/>
      <c r="CY81" s="1046"/>
      <c r="CZ81" s="1046"/>
      <c r="DA81" s="1047"/>
      <c r="DB81" s="1045"/>
      <c r="DC81" s="1046"/>
      <c r="DD81" s="1046"/>
      <c r="DE81" s="1046"/>
      <c r="DF81" s="1047"/>
      <c r="DG81" s="1045"/>
      <c r="DH81" s="1046"/>
      <c r="DI81" s="1046"/>
      <c r="DJ81" s="1046"/>
      <c r="DK81" s="1047"/>
      <c r="DL81" s="1045"/>
      <c r="DM81" s="1046"/>
      <c r="DN81" s="1046"/>
      <c r="DO81" s="1046"/>
      <c r="DP81" s="1047"/>
      <c r="DQ81" s="1045"/>
      <c r="DR81" s="1046"/>
      <c r="DS81" s="1046"/>
      <c r="DT81" s="1046"/>
      <c r="DU81" s="1047"/>
      <c r="DV81" s="1030"/>
      <c r="DW81" s="1031"/>
      <c r="DX81" s="1031"/>
      <c r="DY81" s="1031"/>
      <c r="DZ81" s="1032"/>
      <c r="EA81" s="246"/>
    </row>
    <row r="82" spans="1:131" s="247" customFormat="1" ht="26.25" customHeight="1" x14ac:dyDescent="0.15">
      <c r="A82" s="261">
        <v>15</v>
      </c>
      <c r="B82" s="1063"/>
      <c r="C82" s="1064"/>
      <c r="D82" s="1064"/>
      <c r="E82" s="1064"/>
      <c r="F82" s="1064"/>
      <c r="G82" s="1064"/>
      <c r="H82" s="1064"/>
      <c r="I82" s="1064"/>
      <c r="J82" s="1064"/>
      <c r="K82" s="1064"/>
      <c r="L82" s="1064"/>
      <c r="M82" s="1064"/>
      <c r="N82" s="1064"/>
      <c r="O82" s="1064"/>
      <c r="P82" s="1065"/>
      <c r="Q82" s="1066"/>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1"/>
      <c r="BA82" s="1061"/>
      <c r="BB82" s="1061"/>
      <c r="BC82" s="1061"/>
      <c r="BD82" s="1062"/>
      <c r="BE82" s="265"/>
      <c r="BF82" s="265"/>
      <c r="BG82" s="265"/>
      <c r="BH82" s="265"/>
      <c r="BI82" s="265"/>
      <c r="BJ82" s="265"/>
      <c r="BK82" s="265"/>
      <c r="BL82" s="265"/>
      <c r="BM82" s="265"/>
      <c r="BN82" s="265"/>
      <c r="BO82" s="265"/>
      <c r="BP82" s="265"/>
      <c r="BQ82" s="262">
        <v>76</v>
      </c>
      <c r="BR82" s="267"/>
      <c r="BS82" s="1042"/>
      <c r="BT82" s="1043"/>
      <c r="BU82" s="1043"/>
      <c r="BV82" s="1043"/>
      <c r="BW82" s="1043"/>
      <c r="BX82" s="1043"/>
      <c r="BY82" s="1043"/>
      <c r="BZ82" s="1043"/>
      <c r="CA82" s="1043"/>
      <c r="CB82" s="1043"/>
      <c r="CC82" s="1043"/>
      <c r="CD82" s="1043"/>
      <c r="CE82" s="1043"/>
      <c r="CF82" s="1043"/>
      <c r="CG82" s="1044"/>
      <c r="CH82" s="1045"/>
      <c r="CI82" s="1046"/>
      <c r="CJ82" s="1046"/>
      <c r="CK82" s="1046"/>
      <c r="CL82" s="1047"/>
      <c r="CM82" s="1045"/>
      <c r="CN82" s="1046"/>
      <c r="CO82" s="1046"/>
      <c r="CP82" s="1046"/>
      <c r="CQ82" s="1047"/>
      <c r="CR82" s="1045"/>
      <c r="CS82" s="1046"/>
      <c r="CT82" s="1046"/>
      <c r="CU82" s="1046"/>
      <c r="CV82" s="1047"/>
      <c r="CW82" s="1045"/>
      <c r="CX82" s="1046"/>
      <c r="CY82" s="1046"/>
      <c r="CZ82" s="1046"/>
      <c r="DA82" s="1047"/>
      <c r="DB82" s="1045"/>
      <c r="DC82" s="1046"/>
      <c r="DD82" s="1046"/>
      <c r="DE82" s="1046"/>
      <c r="DF82" s="1047"/>
      <c r="DG82" s="1045"/>
      <c r="DH82" s="1046"/>
      <c r="DI82" s="1046"/>
      <c r="DJ82" s="1046"/>
      <c r="DK82" s="1047"/>
      <c r="DL82" s="1045"/>
      <c r="DM82" s="1046"/>
      <c r="DN82" s="1046"/>
      <c r="DO82" s="1046"/>
      <c r="DP82" s="1047"/>
      <c r="DQ82" s="1045"/>
      <c r="DR82" s="1046"/>
      <c r="DS82" s="1046"/>
      <c r="DT82" s="1046"/>
      <c r="DU82" s="1047"/>
      <c r="DV82" s="1030"/>
      <c r="DW82" s="1031"/>
      <c r="DX82" s="1031"/>
      <c r="DY82" s="1031"/>
      <c r="DZ82" s="1032"/>
      <c r="EA82" s="246"/>
    </row>
    <row r="83" spans="1:131" s="247" customFormat="1" ht="26.25" customHeight="1" x14ac:dyDescent="0.15">
      <c r="A83" s="261">
        <v>16</v>
      </c>
      <c r="B83" s="1063"/>
      <c r="C83" s="1064"/>
      <c r="D83" s="1064"/>
      <c r="E83" s="1064"/>
      <c r="F83" s="1064"/>
      <c r="G83" s="1064"/>
      <c r="H83" s="1064"/>
      <c r="I83" s="1064"/>
      <c r="J83" s="1064"/>
      <c r="K83" s="1064"/>
      <c r="L83" s="1064"/>
      <c r="M83" s="1064"/>
      <c r="N83" s="1064"/>
      <c r="O83" s="1064"/>
      <c r="P83" s="1065"/>
      <c r="Q83" s="1066"/>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0"/>
      <c r="AU83" s="1060"/>
      <c r="AV83" s="1060"/>
      <c r="AW83" s="1060"/>
      <c r="AX83" s="1060"/>
      <c r="AY83" s="1060"/>
      <c r="AZ83" s="1061"/>
      <c r="BA83" s="1061"/>
      <c r="BB83" s="1061"/>
      <c r="BC83" s="1061"/>
      <c r="BD83" s="1062"/>
      <c r="BE83" s="265"/>
      <c r="BF83" s="265"/>
      <c r="BG83" s="265"/>
      <c r="BH83" s="265"/>
      <c r="BI83" s="265"/>
      <c r="BJ83" s="265"/>
      <c r="BK83" s="265"/>
      <c r="BL83" s="265"/>
      <c r="BM83" s="265"/>
      <c r="BN83" s="265"/>
      <c r="BO83" s="265"/>
      <c r="BP83" s="265"/>
      <c r="BQ83" s="262">
        <v>77</v>
      </c>
      <c r="BR83" s="267"/>
      <c r="BS83" s="1042"/>
      <c r="BT83" s="1043"/>
      <c r="BU83" s="1043"/>
      <c r="BV83" s="1043"/>
      <c r="BW83" s="1043"/>
      <c r="BX83" s="1043"/>
      <c r="BY83" s="1043"/>
      <c r="BZ83" s="1043"/>
      <c r="CA83" s="1043"/>
      <c r="CB83" s="1043"/>
      <c r="CC83" s="1043"/>
      <c r="CD83" s="1043"/>
      <c r="CE83" s="1043"/>
      <c r="CF83" s="1043"/>
      <c r="CG83" s="1044"/>
      <c r="CH83" s="1045"/>
      <c r="CI83" s="1046"/>
      <c r="CJ83" s="1046"/>
      <c r="CK83" s="1046"/>
      <c r="CL83" s="1047"/>
      <c r="CM83" s="1045"/>
      <c r="CN83" s="1046"/>
      <c r="CO83" s="1046"/>
      <c r="CP83" s="1046"/>
      <c r="CQ83" s="1047"/>
      <c r="CR83" s="1045"/>
      <c r="CS83" s="1046"/>
      <c r="CT83" s="1046"/>
      <c r="CU83" s="1046"/>
      <c r="CV83" s="1047"/>
      <c r="CW83" s="1045"/>
      <c r="CX83" s="1046"/>
      <c r="CY83" s="1046"/>
      <c r="CZ83" s="1046"/>
      <c r="DA83" s="1047"/>
      <c r="DB83" s="1045"/>
      <c r="DC83" s="1046"/>
      <c r="DD83" s="1046"/>
      <c r="DE83" s="1046"/>
      <c r="DF83" s="1047"/>
      <c r="DG83" s="1045"/>
      <c r="DH83" s="1046"/>
      <c r="DI83" s="1046"/>
      <c r="DJ83" s="1046"/>
      <c r="DK83" s="1047"/>
      <c r="DL83" s="1045"/>
      <c r="DM83" s="1046"/>
      <c r="DN83" s="1046"/>
      <c r="DO83" s="1046"/>
      <c r="DP83" s="1047"/>
      <c r="DQ83" s="1045"/>
      <c r="DR83" s="1046"/>
      <c r="DS83" s="1046"/>
      <c r="DT83" s="1046"/>
      <c r="DU83" s="1047"/>
      <c r="DV83" s="1030"/>
      <c r="DW83" s="1031"/>
      <c r="DX83" s="1031"/>
      <c r="DY83" s="1031"/>
      <c r="DZ83" s="1032"/>
      <c r="EA83" s="246"/>
    </row>
    <row r="84" spans="1:131" s="247" customFormat="1" ht="26.25" customHeight="1" x14ac:dyDescent="0.15">
      <c r="A84" s="261">
        <v>17</v>
      </c>
      <c r="B84" s="1063"/>
      <c r="C84" s="1064"/>
      <c r="D84" s="1064"/>
      <c r="E84" s="1064"/>
      <c r="F84" s="1064"/>
      <c r="G84" s="1064"/>
      <c r="H84" s="1064"/>
      <c r="I84" s="1064"/>
      <c r="J84" s="1064"/>
      <c r="K84" s="1064"/>
      <c r="L84" s="1064"/>
      <c r="M84" s="1064"/>
      <c r="N84" s="1064"/>
      <c r="O84" s="1064"/>
      <c r="P84" s="1065"/>
      <c r="Q84" s="1066"/>
      <c r="R84" s="1060"/>
      <c r="S84" s="1060"/>
      <c r="T84" s="1060"/>
      <c r="U84" s="1060"/>
      <c r="V84" s="1060"/>
      <c r="W84" s="1060"/>
      <c r="X84" s="1060"/>
      <c r="Y84" s="1060"/>
      <c r="Z84" s="1060"/>
      <c r="AA84" s="1060"/>
      <c r="AB84" s="1060"/>
      <c r="AC84" s="1060"/>
      <c r="AD84" s="1060"/>
      <c r="AE84" s="1060"/>
      <c r="AF84" s="1060"/>
      <c r="AG84" s="1060"/>
      <c r="AH84" s="1060"/>
      <c r="AI84" s="1060"/>
      <c r="AJ84" s="1060"/>
      <c r="AK84" s="1060"/>
      <c r="AL84" s="1060"/>
      <c r="AM84" s="1060"/>
      <c r="AN84" s="1060"/>
      <c r="AO84" s="1060"/>
      <c r="AP84" s="1060"/>
      <c r="AQ84" s="1060"/>
      <c r="AR84" s="1060"/>
      <c r="AS84" s="1060"/>
      <c r="AT84" s="1060"/>
      <c r="AU84" s="1060"/>
      <c r="AV84" s="1060"/>
      <c r="AW84" s="1060"/>
      <c r="AX84" s="1060"/>
      <c r="AY84" s="1060"/>
      <c r="AZ84" s="1061"/>
      <c r="BA84" s="1061"/>
      <c r="BB84" s="1061"/>
      <c r="BC84" s="1061"/>
      <c r="BD84" s="1062"/>
      <c r="BE84" s="265"/>
      <c r="BF84" s="265"/>
      <c r="BG84" s="265"/>
      <c r="BH84" s="265"/>
      <c r="BI84" s="265"/>
      <c r="BJ84" s="265"/>
      <c r="BK84" s="265"/>
      <c r="BL84" s="265"/>
      <c r="BM84" s="265"/>
      <c r="BN84" s="265"/>
      <c r="BO84" s="265"/>
      <c r="BP84" s="265"/>
      <c r="BQ84" s="262">
        <v>78</v>
      </c>
      <c r="BR84" s="267"/>
      <c r="BS84" s="1042"/>
      <c r="BT84" s="1043"/>
      <c r="BU84" s="1043"/>
      <c r="BV84" s="1043"/>
      <c r="BW84" s="1043"/>
      <c r="BX84" s="1043"/>
      <c r="BY84" s="1043"/>
      <c r="BZ84" s="1043"/>
      <c r="CA84" s="1043"/>
      <c r="CB84" s="1043"/>
      <c r="CC84" s="1043"/>
      <c r="CD84" s="1043"/>
      <c r="CE84" s="1043"/>
      <c r="CF84" s="1043"/>
      <c r="CG84" s="1044"/>
      <c r="CH84" s="1045"/>
      <c r="CI84" s="1046"/>
      <c r="CJ84" s="1046"/>
      <c r="CK84" s="1046"/>
      <c r="CL84" s="1047"/>
      <c r="CM84" s="1045"/>
      <c r="CN84" s="1046"/>
      <c r="CO84" s="1046"/>
      <c r="CP84" s="1046"/>
      <c r="CQ84" s="1047"/>
      <c r="CR84" s="1045"/>
      <c r="CS84" s="1046"/>
      <c r="CT84" s="1046"/>
      <c r="CU84" s="1046"/>
      <c r="CV84" s="1047"/>
      <c r="CW84" s="1045"/>
      <c r="CX84" s="1046"/>
      <c r="CY84" s="1046"/>
      <c r="CZ84" s="1046"/>
      <c r="DA84" s="1047"/>
      <c r="DB84" s="1045"/>
      <c r="DC84" s="1046"/>
      <c r="DD84" s="1046"/>
      <c r="DE84" s="1046"/>
      <c r="DF84" s="1047"/>
      <c r="DG84" s="1045"/>
      <c r="DH84" s="1046"/>
      <c r="DI84" s="1046"/>
      <c r="DJ84" s="1046"/>
      <c r="DK84" s="1047"/>
      <c r="DL84" s="1045"/>
      <c r="DM84" s="1046"/>
      <c r="DN84" s="1046"/>
      <c r="DO84" s="1046"/>
      <c r="DP84" s="1047"/>
      <c r="DQ84" s="1045"/>
      <c r="DR84" s="1046"/>
      <c r="DS84" s="1046"/>
      <c r="DT84" s="1046"/>
      <c r="DU84" s="1047"/>
      <c r="DV84" s="1030"/>
      <c r="DW84" s="1031"/>
      <c r="DX84" s="1031"/>
      <c r="DY84" s="1031"/>
      <c r="DZ84" s="1032"/>
      <c r="EA84" s="246"/>
    </row>
    <row r="85" spans="1:131" s="247" customFormat="1" ht="26.25" customHeight="1" x14ac:dyDescent="0.15">
      <c r="A85" s="261">
        <v>18</v>
      </c>
      <c r="B85" s="1063"/>
      <c r="C85" s="1064"/>
      <c r="D85" s="1064"/>
      <c r="E85" s="1064"/>
      <c r="F85" s="1064"/>
      <c r="G85" s="1064"/>
      <c r="H85" s="1064"/>
      <c r="I85" s="1064"/>
      <c r="J85" s="1064"/>
      <c r="K85" s="1064"/>
      <c r="L85" s="1064"/>
      <c r="M85" s="1064"/>
      <c r="N85" s="1064"/>
      <c r="O85" s="1064"/>
      <c r="P85" s="1065"/>
      <c r="Q85" s="1066"/>
      <c r="R85" s="1060"/>
      <c r="S85" s="1060"/>
      <c r="T85" s="1060"/>
      <c r="U85" s="1060"/>
      <c r="V85" s="1060"/>
      <c r="W85" s="1060"/>
      <c r="X85" s="1060"/>
      <c r="Y85" s="1060"/>
      <c r="Z85" s="1060"/>
      <c r="AA85" s="1060"/>
      <c r="AB85" s="1060"/>
      <c r="AC85" s="1060"/>
      <c r="AD85" s="1060"/>
      <c r="AE85" s="1060"/>
      <c r="AF85" s="1060"/>
      <c r="AG85" s="1060"/>
      <c r="AH85" s="1060"/>
      <c r="AI85" s="1060"/>
      <c r="AJ85" s="1060"/>
      <c r="AK85" s="1060"/>
      <c r="AL85" s="1060"/>
      <c r="AM85" s="1060"/>
      <c r="AN85" s="1060"/>
      <c r="AO85" s="1060"/>
      <c r="AP85" s="1060"/>
      <c r="AQ85" s="1060"/>
      <c r="AR85" s="1060"/>
      <c r="AS85" s="1060"/>
      <c r="AT85" s="1060"/>
      <c r="AU85" s="1060"/>
      <c r="AV85" s="1060"/>
      <c r="AW85" s="1060"/>
      <c r="AX85" s="1060"/>
      <c r="AY85" s="1060"/>
      <c r="AZ85" s="1061"/>
      <c r="BA85" s="1061"/>
      <c r="BB85" s="1061"/>
      <c r="BC85" s="1061"/>
      <c r="BD85" s="1062"/>
      <c r="BE85" s="265"/>
      <c r="BF85" s="265"/>
      <c r="BG85" s="265"/>
      <c r="BH85" s="265"/>
      <c r="BI85" s="265"/>
      <c r="BJ85" s="265"/>
      <c r="BK85" s="265"/>
      <c r="BL85" s="265"/>
      <c r="BM85" s="265"/>
      <c r="BN85" s="265"/>
      <c r="BO85" s="265"/>
      <c r="BP85" s="265"/>
      <c r="BQ85" s="262">
        <v>79</v>
      </c>
      <c r="BR85" s="267"/>
      <c r="BS85" s="1042"/>
      <c r="BT85" s="1043"/>
      <c r="BU85" s="1043"/>
      <c r="BV85" s="1043"/>
      <c r="BW85" s="1043"/>
      <c r="BX85" s="1043"/>
      <c r="BY85" s="1043"/>
      <c r="BZ85" s="1043"/>
      <c r="CA85" s="1043"/>
      <c r="CB85" s="1043"/>
      <c r="CC85" s="1043"/>
      <c r="CD85" s="1043"/>
      <c r="CE85" s="1043"/>
      <c r="CF85" s="1043"/>
      <c r="CG85" s="1044"/>
      <c r="CH85" s="1045"/>
      <c r="CI85" s="1046"/>
      <c r="CJ85" s="1046"/>
      <c r="CK85" s="1046"/>
      <c r="CL85" s="1047"/>
      <c r="CM85" s="1045"/>
      <c r="CN85" s="1046"/>
      <c r="CO85" s="1046"/>
      <c r="CP85" s="1046"/>
      <c r="CQ85" s="1047"/>
      <c r="CR85" s="1045"/>
      <c r="CS85" s="1046"/>
      <c r="CT85" s="1046"/>
      <c r="CU85" s="1046"/>
      <c r="CV85" s="1047"/>
      <c r="CW85" s="1045"/>
      <c r="CX85" s="1046"/>
      <c r="CY85" s="1046"/>
      <c r="CZ85" s="1046"/>
      <c r="DA85" s="1047"/>
      <c r="DB85" s="1045"/>
      <c r="DC85" s="1046"/>
      <c r="DD85" s="1046"/>
      <c r="DE85" s="1046"/>
      <c r="DF85" s="1047"/>
      <c r="DG85" s="1045"/>
      <c r="DH85" s="1046"/>
      <c r="DI85" s="1046"/>
      <c r="DJ85" s="1046"/>
      <c r="DK85" s="1047"/>
      <c r="DL85" s="1045"/>
      <c r="DM85" s="1046"/>
      <c r="DN85" s="1046"/>
      <c r="DO85" s="1046"/>
      <c r="DP85" s="1047"/>
      <c r="DQ85" s="1045"/>
      <c r="DR85" s="1046"/>
      <c r="DS85" s="1046"/>
      <c r="DT85" s="1046"/>
      <c r="DU85" s="1047"/>
      <c r="DV85" s="1030"/>
      <c r="DW85" s="1031"/>
      <c r="DX85" s="1031"/>
      <c r="DY85" s="1031"/>
      <c r="DZ85" s="1032"/>
      <c r="EA85" s="246"/>
    </row>
    <row r="86" spans="1:131" s="247" customFormat="1" ht="26.25" customHeight="1" x14ac:dyDescent="0.15">
      <c r="A86" s="261">
        <v>19</v>
      </c>
      <c r="B86" s="1063"/>
      <c r="C86" s="1064"/>
      <c r="D86" s="1064"/>
      <c r="E86" s="1064"/>
      <c r="F86" s="1064"/>
      <c r="G86" s="1064"/>
      <c r="H86" s="1064"/>
      <c r="I86" s="1064"/>
      <c r="J86" s="1064"/>
      <c r="K86" s="1064"/>
      <c r="L86" s="1064"/>
      <c r="M86" s="1064"/>
      <c r="N86" s="1064"/>
      <c r="O86" s="1064"/>
      <c r="P86" s="1065"/>
      <c r="Q86" s="1066"/>
      <c r="R86" s="1060"/>
      <c r="S86" s="1060"/>
      <c r="T86" s="1060"/>
      <c r="U86" s="1060"/>
      <c r="V86" s="1060"/>
      <c r="W86" s="1060"/>
      <c r="X86" s="1060"/>
      <c r="Y86" s="1060"/>
      <c r="Z86" s="1060"/>
      <c r="AA86" s="1060"/>
      <c r="AB86" s="1060"/>
      <c r="AC86" s="1060"/>
      <c r="AD86" s="1060"/>
      <c r="AE86" s="1060"/>
      <c r="AF86" s="1060"/>
      <c r="AG86" s="1060"/>
      <c r="AH86" s="1060"/>
      <c r="AI86" s="1060"/>
      <c r="AJ86" s="1060"/>
      <c r="AK86" s="1060"/>
      <c r="AL86" s="1060"/>
      <c r="AM86" s="1060"/>
      <c r="AN86" s="1060"/>
      <c r="AO86" s="1060"/>
      <c r="AP86" s="1060"/>
      <c r="AQ86" s="1060"/>
      <c r="AR86" s="1060"/>
      <c r="AS86" s="1060"/>
      <c r="AT86" s="1060"/>
      <c r="AU86" s="1060"/>
      <c r="AV86" s="1060"/>
      <c r="AW86" s="1060"/>
      <c r="AX86" s="1060"/>
      <c r="AY86" s="1060"/>
      <c r="AZ86" s="1061"/>
      <c r="BA86" s="1061"/>
      <c r="BB86" s="1061"/>
      <c r="BC86" s="1061"/>
      <c r="BD86" s="1062"/>
      <c r="BE86" s="265"/>
      <c r="BF86" s="265"/>
      <c r="BG86" s="265"/>
      <c r="BH86" s="265"/>
      <c r="BI86" s="265"/>
      <c r="BJ86" s="265"/>
      <c r="BK86" s="265"/>
      <c r="BL86" s="265"/>
      <c r="BM86" s="265"/>
      <c r="BN86" s="265"/>
      <c r="BO86" s="265"/>
      <c r="BP86" s="265"/>
      <c r="BQ86" s="262">
        <v>80</v>
      </c>
      <c r="BR86" s="267"/>
      <c r="BS86" s="1042"/>
      <c r="BT86" s="1043"/>
      <c r="BU86" s="1043"/>
      <c r="BV86" s="1043"/>
      <c r="BW86" s="1043"/>
      <c r="BX86" s="1043"/>
      <c r="BY86" s="1043"/>
      <c r="BZ86" s="1043"/>
      <c r="CA86" s="1043"/>
      <c r="CB86" s="1043"/>
      <c r="CC86" s="1043"/>
      <c r="CD86" s="1043"/>
      <c r="CE86" s="1043"/>
      <c r="CF86" s="1043"/>
      <c r="CG86" s="1044"/>
      <c r="CH86" s="1045"/>
      <c r="CI86" s="1046"/>
      <c r="CJ86" s="1046"/>
      <c r="CK86" s="1046"/>
      <c r="CL86" s="1047"/>
      <c r="CM86" s="1045"/>
      <c r="CN86" s="1046"/>
      <c r="CO86" s="1046"/>
      <c r="CP86" s="1046"/>
      <c r="CQ86" s="1047"/>
      <c r="CR86" s="1045"/>
      <c r="CS86" s="1046"/>
      <c r="CT86" s="1046"/>
      <c r="CU86" s="1046"/>
      <c r="CV86" s="1047"/>
      <c r="CW86" s="1045"/>
      <c r="CX86" s="1046"/>
      <c r="CY86" s="1046"/>
      <c r="CZ86" s="1046"/>
      <c r="DA86" s="1047"/>
      <c r="DB86" s="1045"/>
      <c r="DC86" s="1046"/>
      <c r="DD86" s="1046"/>
      <c r="DE86" s="1046"/>
      <c r="DF86" s="1047"/>
      <c r="DG86" s="1045"/>
      <c r="DH86" s="1046"/>
      <c r="DI86" s="1046"/>
      <c r="DJ86" s="1046"/>
      <c r="DK86" s="1047"/>
      <c r="DL86" s="1045"/>
      <c r="DM86" s="1046"/>
      <c r="DN86" s="1046"/>
      <c r="DO86" s="1046"/>
      <c r="DP86" s="1047"/>
      <c r="DQ86" s="1045"/>
      <c r="DR86" s="1046"/>
      <c r="DS86" s="1046"/>
      <c r="DT86" s="1046"/>
      <c r="DU86" s="1047"/>
      <c r="DV86" s="1030"/>
      <c r="DW86" s="1031"/>
      <c r="DX86" s="1031"/>
      <c r="DY86" s="1031"/>
      <c r="DZ86" s="1032"/>
      <c r="EA86" s="246"/>
    </row>
    <row r="87" spans="1:131" s="247" customFormat="1" ht="26.25" customHeight="1" x14ac:dyDescent="0.15">
      <c r="A87" s="269">
        <v>20</v>
      </c>
      <c r="B87" s="1053"/>
      <c r="C87" s="1054"/>
      <c r="D87" s="1054"/>
      <c r="E87" s="1054"/>
      <c r="F87" s="1054"/>
      <c r="G87" s="1054"/>
      <c r="H87" s="1054"/>
      <c r="I87" s="1054"/>
      <c r="J87" s="1054"/>
      <c r="K87" s="1054"/>
      <c r="L87" s="1054"/>
      <c r="M87" s="1054"/>
      <c r="N87" s="1054"/>
      <c r="O87" s="1054"/>
      <c r="P87" s="1055"/>
      <c r="Q87" s="1056"/>
      <c r="R87" s="1057"/>
      <c r="S87" s="1057"/>
      <c r="T87" s="1057"/>
      <c r="U87" s="1057"/>
      <c r="V87" s="1057"/>
      <c r="W87" s="1057"/>
      <c r="X87" s="1057"/>
      <c r="Y87" s="1057"/>
      <c r="Z87" s="1057"/>
      <c r="AA87" s="1057"/>
      <c r="AB87" s="1057"/>
      <c r="AC87" s="1057"/>
      <c r="AD87" s="1057"/>
      <c r="AE87" s="1057"/>
      <c r="AF87" s="1057"/>
      <c r="AG87" s="1057"/>
      <c r="AH87" s="1057"/>
      <c r="AI87" s="1057"/>
      <c r="AJ87" s="1057"/>
      <c r="AK87" s="1057"/>
      <c r="AL87" s="1057"/>
      <c r="AM87" s="1057"/>
      <c r="AN87" s="1057"/>
      <c r="AO87" s="1057"/>
      <c r="AP87" s="1057"/>
      <c r="AQ87" s="1057"/>
      <c r="AR87" s="1057"/>
      <c r="AS87" s="1057"/>
      <c r="AT87" s="1057"/>
      <c r="AU87" s="1057"/>
      <c r="AV87" s="1057"/>
      <c r="AW87" s="1057"/>
      <c r="AX87" s="1057"/>
      <c r="AY87" s="1057"/>
      <c r="AZ87" s="1058"/>
      <c r="BA87" s="1058"/>
      <c r="BB87" s="1058"/>
      <c r="BC87" s="1058"/>
      <c r="BD87" s="1059"/>
      <c r="BE87" s="265"/>
      <c r="BF87" s="265"/>
      <c r="BG87" s="265"/>
      <c r="BH87" s="265"/>
      <c r="BI87" s="265"/>
      <c r="BJ87" s="265"/>
      <c r="BK87" s="265"/>
      <c r="BL87" s="265"/>
      <c r="BM87" s="265"/>
      <c r="BN87" s="265"/>
      <c r="BO87" s="265"/>
      <c r="BP87" s="265"/>
      <c r="BQ87" s="262">
        <v>81</v>
      </c>
      <c r="BR87" s="267"/>
      <c r="BS87" s="1042"/>
      <c r="BT87" s="1043"/>
      <c r="BU87" s="1043"/>
      <c r="BV87" s="1043"/>
      <c r="BW87" s="1043"/>
      <c r="BX87" s="1043"/>
      <c r="BY87" s="1043"/>
      <c r="BZ87" s="1043"/>
      <c r="CA87" s="1043"/>
      <c r="CB87" s="1043"/>
      <c r="CC87" s="1043"/>
      <c r="CD87" s="1043"/>
      <c r="CE87" s="1043"/>
      <c r="CF87" s="1043"/>
      <c r="CG87" s="1044"/>
      <c r="CH87" s="1045"/>
      <c r="CI87" s="1046"/>
      <c r="CJ87" s="1046"/>
      <c r="CK87" s="1046"/>
      <c r="CL87" s="1047"/>
      <c r="CM87" s="1045"/>
      <c r="CN87" s="1046"/>
      <c r="CO87" s="1046"/>
      <c r="CP87" s="1046"/>
      <c r="CQ87" s="1047"/>
      <c r="CR87" s="1045"/>
      <c r="CS87" s="1046"/>
      <c r="CT87" s="1046"/>
      <c r="CU87" s="1046"/>
      <c r="CV87" s="1047"/>
      <c r="CW87" s="1045"/>
      <c r="CX87" s="1046"/>
      <c r="CY87" s="1046"/>
      <c r="CZ87" s="1046"/>
      <c r="DA87" s="1047"/>
      <c r="DB87" s="1045"/>
      <c r="DC87" s="1046"/>
      <c r="DD87" s="1046"/>
      <c r="DE87" s="1046"/>
      <c r="DF87" s="1047"/>
      <c r="DG87" s="1045"/>
      <c r="DH87" s="1046"/>
      <c r="DI87" s="1046"/>
      <c r="DJ87" s="1046"/>
      <c r="DK87" s="1047"/>
      <c r="DL87" s="1045"/>
      <c r="DM87" s="1046"/>
      <c r="DN87" s="1046"/>
      <c r="DO87" s="1046"/>
      <c r="DP87" s="1047"/>
      <c r="DQ87" s="1045"/>
      <c r="DR87" s="1046"/>
      <c r="DS87" s="1046"/>
      <c r="DT87" s="1046"/>
      <c r="DU87" s="1047"/>
      <c r="DV87" s="1030"/>
      <c r="DW87" s="1031"/>
      <c r="DX87" s="1031"/>
      <c r="DY87" s="1031"/>
      <c r="DZ87" s="1032"/>
      <c r="EA87" s="246"/>
    </row>
    <row r="88" spans="1:131" s="247" customFormat="1" ht="26.25" customHeight="1" thickBot="1" x14ac:dyDescent="0.2">
      <c r="A88" s="264" t="s">
        <v>383</v>
      </c>
      <c r="B88" s="1033" t="s">
        <v>407</v>
      </c>
      <c r="C88" s="1034"/>
      <c r="D88" s="1034"/>
      <c r="E88" s="1034"/>
      <c r="F88" s="1034"/>
      <c r="G88" s="1034"/>
      <c r="H88" s="1034"/>
      <c r="I88" s="1034"/>
      <c r="J88" s="1034"/>
      <c r="K88" s="1034"/>
      <c r="L88" s="1034"/>
      <c r="M88" s="1034"/>
      <c r="N88" s="1034"/>
      <c r="O88" s="1034"/>
      <c r="P88" s="1035"/>
      <c r="Q88" s="1051"/>
      <c r="R88" s="1052"/>
      <c r="S88" s="1052"/>
      <c r="T88" s="1052"/>
      <c r="U88" s="1052"/>
      <c r="V88" s="1052"/>
      <c r="W88" s="1052"/>
      <c r="X88" s="1052"/>
      <c r="Y88" s="1052"/>
      <c r="Z88" s="1052"/>
      <c r="AA88" s="1052"/>
      <c r="AB88" s="1052"/>
      <c r="AC88" s="1052"/>
      <c r="AD88" s="1052"/>
      <c r="AE88" s="1052"/>
      <c r="AF88" s="1048">
        <v>8903</v>
      </c>
      <c r="AG88" s="1048"/>
      <c r="AH88" s="1048"/>
      <c r="AI88" s="1048"/>
      <c r="AJ88" s="1048"/>
      <c r="AK88" s="1052"/>
      <c r="AL88" s="1052"/>
      <c r="AM88" s="1052"/>
      <c r="AN88" s="1052"/>
      <c r="AO88" s="1052"/>
      <c r="AP88" s="1048">
        <v>6430</v>
      </c>
      <c r="AQ88" s="1048"/>
      <c r="AR88" s="1048"/>
      <c r="AS88" s="1048"/>
      <c r="AT88" s="1048"/>
      <c r="AU88" s="1048">
        <v>2236</v>
      </c>
      <c r="AV88" s="1048"/>
      <c r="AW88" s="1048"/>
      <c r="AX88" s="1048"/>
      <c r="AY88" s="1048"/>
      <c r="AZ88" s="1049"/>
      <c r="BA88" s="1049"/>
      <c r="BB88" s="1049"/>
      <c r="BC88" s="1049"/>
      <c r="BD88" s="1050"/>
      <c r="BE88" s="265"/>
      <c r="BF88" s="265"/>
      <c r="BG88" s="265"/>
      <c r="BH88" s="265"/>
      <c r="BI88" s="265"/>
      <c r="BJ88" s="265"/>
      <c r="BK88" s="265"/>
      <c r="BL88" s="265"/>
      <c r="BM88" s="265"/>
      <c r="BN88" s="265"/>
      <c r="BO88" s="265"/>
      <c r="BP88" s="265"/>
      <c r="BQ88" s="262">
        <v>82</v>
      </c>
      <c r="BR88" s="267"/>
      <c r="BS88" s="1042"/>
      <c r="BT88" s="1043"/>
      <c r="BU88" s="1043"/>
      <c r="BV88" s="1043"/>
      <c r="BW88" s="1043"/>
      <c r="BX88" s="1043"/>
      <c r="BY88" s="1043"/>
      <c r="BZ88" s="1043"/>
      <c r="CA88" s="1043"/>
      <c r="CB88" s="1043"/>
      <c r="CC88" s="1043"/>
      <c r="CD88" s="1043"/>
      <c r="CE88" s="1043"/>
      <c r="CF88" s="1043"/>
      <c r="CG88" s="1044"/>
      <c r="CH88" s="1045"/>
      <c r="CI88" s="1046"/>
      <c r="CJ88" s="1046"/>
      <c r="CK88" s="1046"/>
      <c r="CL88" s="1047"/>
      <c r="CM88" s="1045"/>
      <c r="CN88" s="1046"/>
      <c r="CO88" s="1046"/>
      <c r="CP88" s="1046"/>
      <c r="CQ88" s="1047"/>
      <c r="CR88" s="1045"/>
      <c r="CS88" s="1046"/>
      <c r="CT88" s="1046"/>
      <c r="CU88" s="1046"/>
      <c r="CV88" s="1047"/>
      <c r="CW88" s="1045"/>
      <c r="CX88" s="1046"/>
      <c r="CY88" s="1046"/>
      <c r="CZ88" s="1046"/>
      <c r="DA88" s="1047"/>
      <c r="DB88" s="1045"/>
      <c r="DC88" s="1046"/>
      <c r="DD88" s="1046"/>
      <c r="DE88" s="1046"/>
      <c r="DF88" s="1047"/>
      <c r="DG88" s="1045"/>
      <c r="DH88" s="1046"/>
      <c r="DI88" s="1046"/>
      <c r="DJ88" s="1046"/>
      <c r="DK88" s="1047"/>
      <c r="DL88" s="1045"/>
      <c r="DM88" s="1046"/>
      <c r="DN88" s="1046"/>
      <c r="DO88" s="1046"/>
      <c r="DP88" s="1047"/>
      <c r="DQ88" s="1045"/>
      <c r="DR88" s="1046"/>
      <c r="DS88" s="1046"/>
      <c r="DT88" s="1046"/>
      <c r="DU88" s="1047"/>
      <c r="DV88" s="1030"/>
      <c r="DW88" s="1031"/>
      <c r="DX88" s="1031"/>
      <c r="DY88" s="1031"/>
      <c r="DZ88" s="1032"/>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2"/>
      <c r="BT89" s="1043"/>
      <c r="BU89" s="1043"/>
      <c r="BV89" s="1043"/>
      <c r="BW89" s="1043"/>
      <c r="BX89" s="1043"/>
      <c r="BY89" s="1043"/>
      <c r="BZ89" s="1043"/>
      <c r="CA89" s="1043"/>
      <c r="CB89" s="1043"/>
      <c r="CC89" s="1043"/>
      <c r="CD89" s="1043"/>
      <c r="CE89" s="1043"/>
      <c r="CF89" s="1043"/>
      <c r="CG89" s="1044"/>
      <c r="CH89" s="1045"/>
      <c r="CI89" s="1046"/>
      <c r="CJ89" s="1046"/>
      <c r="CK89" s="1046"/>
      <c r="CL89" s="1047"/>
      <c r="CM89" s="1045"/>
      <c r="CN89" s="1046"/>
      <c r="CO89" s="1046"/>
      <c r="CP89" s="1046"/>
      <c r="CQ89" s="1047"/>
      <c r="CR89" s="1045"/>
      <c r="CS89" s="1046"/>
      <c r="CT89" s="1046"/>
      <c r="CU89" s="1046"/>
      <c r="CV89" s="1047"/>
      <c r="CW89" s="1045"/>
      <c r="CX89" s="1046"/>
      <c r="CY89" s="1046"/>
      <c r="CZ89" s="1046"/>
      <c r="DA89" s="1047"/>
      <c r="DB89" s="1045"/>
      <c r="DC89" s="1046"/>
      <c r="DD89" s="1046"/>
      <c r="DE89" s="1046"/>
      <c r="DF89" s="1047"/>
      <c r="DG89" s="1045"/>
      <c r="DH89" s="1046"/>
      <c r="DI89" s="1046"/>
      <c r="DJ89" s="1046"/>
      <c r="DK89" s="1047"/>
      <c r="DL89" s="1045"/>
      <c r="DM89" s="1046"/>
      <c r="DN89" s="1046"/>
      <c r="DO89" s="1046"/>
      <c r="DP89" s="1047"/>
      <c r="DQ89" s="1045"/>
      <c r="DR89" s="1046"/>
      <c r="DS89" s="1046"/>
      <c r="DT89" s="1046"/>
      <c r="DU89" s="1047"/>
      <c r="DV89" s="1030"/>
      <c r="DW89" s="1031"/>
      <c r="DX89" s="1031"/>
      <c r="DY89" s="1031"/>
      <c r="DZ89" s="1032"/>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2"/>
      <c r="BT90" s="1043"/>
      <c r="BU90" s="1043"/>
      <c r="BV90" s="1043"/>
      <c r="BW90" s="1043"/>
      <c r="BX90" s="1043"/>
      <c r="BY90" s="1043"/>
      <c r="BZ90" s="1043"/>
      <c r="CA90" s="1043"/>
      <c r="CB90" s="1043"/>
      <c r="CC90" s="1043"/>
      <c r="CD90" s="1043"/>
      <c r="CE90" s="1043"/>
      <c r="CF90" s="1043"/>
      <c r="CG90" s="1044"/>
      <c r="CH90" s="1045"/>
      <c r="CI90" s="1046"/>
      <c r="CJ90" s="1046"/>
      <c r="CK90" s="1046"/>
      <c r="CL90" s="1047"/>
      <c r="CM90" s="1045"/>
      <c r="CN90" s="1046"/>
      <c r="CO90" s="1046"/>
      <c r="CP90" s="1046"/>
      <c r="CQ90" s="1047"/>
      <c r="CR90" s="1045"/>
      <c r="CS90" s="1046"/>
      <c r="CT90" s="1046"/>
      <c r="CU90" s="1046"/>
      <c r="CV90" s="1047"/>
      <c r="CW90" s="1045"/>
      <c r="CX90" s="1046"/>
      <c r="CY90" s="1046"/>
      <c r="CZ90" s="1046"/>
      <c r="DA90" s="1047"/>
      <c r="DB90" s="1045"/>
      <c r="DC90" s="1046"/>
      <c r="DD90" s="1046"/>
      <c r="DE90" s="1046"/>
      <c r="DF90" s="1047"/>
      <c r="DG90" s="1045"/>
      <c r="DH90" s="1046"/>
      <c r="DI90" s="1046"/>
      <c r="DJ90" s="1046"/>
      <c r="DK90" s="1047"/>
      <c r="DL90" s="1045"/>
      <c r="DM90" s="1046"/>
      <c r="DN90" s="1046"/>
      <c r="DO90" s="1046"/>
      <c r="DP90" s="1047"/>
      <c r="DQ90" s="1045"/>
      <c r="DR90" s="1046"/>
      <c r="DS90" s="1046"/>
      <c r="DT90" s="1046"/>
      <c r="DU90" s="1047"/>
      <c r="DV90" s="1030"/>
      <c r="DW90" s="1031"/>
      <c r="DX90" s="1031"/>
      <c r="DY90" s="1031"/>
      <c r="DZ90" s="1032"/>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2"/>
      <c r="BT91" s="1043"/>
      <c r="BU91" s="1043"/>
      <c r="BV91" s="1043"/>
      <c r="BW91" s="1043"/>
      <c r="BX91" s="1043"/>
      <c r="BY91" s="1043"/>
      <c r="BZ91" s="1043"/>
      <c r="CA91" s="1043"/>
      <c r="CB91" s="1043"/>
      <c r="CC91" s="1043"/>
      <c r="CD91" s="1043"/>
      <c r="CE91" s="1043"/>
      <c r="CF91" s="1043"/>
      <c r="CG91" s="1044"/>
      <c r="CH91" s="1045"/>
      <c r="CI91" s="1046"/>
      <c r="CJ91" s="1046"/>
      <c r="CK91" s="1046"/>
      <c r="CL91" s="1047"/>
      <c r="CM91" s="1045"/>
      <c r="CN91" s="1046"/>
      <c r="CO91" s="1046"/>
      <c r="CP91" s="1046"/>
      <c r="CQ91" s="1047"/>
      <c r="CR91" s="1045"/>
      <c r="CS91" s="1046"/>
      <c r="CT91" s="1046"/>
      <c r="CU91" s="1046"/>
      <c r="CV91" s="1047"/>
      <c r="CW91" s="1045"/>
      <c r="CX91" s="1046"/>
      <c r="CY91" s="1046"/>
      <c r="CZ91" s="1046"/>
      <c r="DA91" s="1047"/>
      <c r="DB91" s="1045"/>
      <c r="DC91" s="1046"/>
      <c r="DD91" s="1046"/>
      <c r="DE91" s="1046"/>
      <c r="DF91" s="1047"/>
      <c r="DG91" s="1045"/>
      <c r="DH91" s="1046"/>
      <c r="DI91" s="1046"/>
      <c r="DJ91" s="1046"/>
      <c r="DK91" s="1047"/>
      <c r="DL91" s="1045"/>
      <c r="DM91" s="1046"/>
      <c r="DN91" s="1046"/>
      <c r="DO91" s="1046"/>
      <c r="DP91" s="1047"/>
      <c r="DQ91" s="1045"/>
      <c r="DR91" s="1046"/>
      <c r="DS91" s="1046"/>
      <c r="DT91" s="1046"/>
      <c r="DU91" s="1047"/>
      <c r="DV91" s="1030"/>
      <c r="DW91" s="1031"/>
      <c r="DX91" s="1031"/>
      <c r="DY91" s="1031"/>
      <c r="DZ91" s="1032"/>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2"/>
      <c r="BT92" s="1043"/>
      <c r="BU92" s="1043"/>
      <c r="BV92" s="1043"/>
      <c r="BW92" s="1043"/>
      <c r="BX92" s="1043"/>
      <c r="BY92" s="1043"/>
      <c r="BZ92" s="1043"/>
      <c r="CA92" s="1043"/>
      <c r="CB92" s="1043"/>
      <c r="CC92" s="1043"/>
      <c r="CD92" s="1043"/>
      <c r="CE92" s="1043"/>
      <c r="CF92" s="1043"/>
      <c r="CG92" s="1044"/>
      <c r="CH92" s="1045"/>
      <c r="CI92" s="1046"/>
      <c r="CJ92" s="1046"/>
      <c r="CK92" s="1046"/>
      <c r="CL92" s="1047"/>
      <c r="CM92" s="1045"/>
      <c r="CN92" s="1046"/>
      <c r="CO92" s="1046"/>
      <c r="CP92" s="1046"/>
      <c r="CQ92" s="1047"/>
      <c r="CR92" s="1045"/>
      <c r="CS92" s="1046"/>
      <c r="CT92" s="1046"/>
      <c r="CU92" s="1046"/>
      <c r="CV92" s="1047"/>
      <c r="CW92" s="1045"/>
      <c r="CX92" s="1046"/>
      <c r="CY92" s="1046"/>
      <c r="CZ92" s="1046"/>
      <c r="DA92" s="1047"/>
      <c r="DB92" s="1045"/>
      <c r="DC92" s="1046"/>
      <c r="DD92" s="1046"/>
      <c r="DE92" s="1046"/>
      <c r="DF92" s="1047"/>
      <c r="DG92" s="1045"/>
      <c r="DH92" s="1046"/>
      <c r="DI92" s="1046"/>
      <c r="DJ92" s="1046"/>
      <c r="DK92" s="1047"/>
      <c r="DL92" s="1045"/>
      <c r="DM92" s="1046"/>
      <c r="DN92" s="1046"/>
      <c r="DO92" s="1046"/>
      <c r="DP92" s="1047"/>
      <c r="DQ92" s="1045"/>
      <c r="DR92" s="1046"/>
      <c r="DS92" s="1046"/>
      <c r="DT92" s="1046"/>
      <c r="DU92" s="1047"/>
      <c r="DV92" s="1030"/>
      <c r="DW92" s="1031"/>
      <c r="DX92" s="1031"/>
      <c r="DY92" s="1031"/>
      <c r="DZ92" s="1032"/>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2"/>
      <c r="BT93" s="1043"/>
      <c r="BU93" s="1043"/>
      <c r="BV93" s="1043"/>
      <c r="BW93" s="1043"/>
      <c r="BX93" s="1043"/>
      <c r="BY93" s="1043"/>
      <c r="BZ93" s="1043"/>
      <c r="CA93" s="1043"/>
      <c r="CB93" s="1043"/>
      <c r="CC93" s="1043"/>
      <c r="CD93" s="1043"/>
      <c r="CE93" s="1043"/>
      <c r="CF93" s="1043"/>
      <c r="CG93" s="1044"/>
      <c r="CH93" s="1045"/>
      <c r="CI93" s="1046"/>
      <c r="CJ93" s="1046"/>
      <c r="CK93" s="1046"/>
      <c r="CL93" s="1047"/>
      <c r="CM93" s="1045"/>
      <c r="CN93" s="1046"/>
      <c r="CO93" s="1046"/>
      <c r="CP93" s="1046"/>
      <c r="CQ93" s="1047"/>
      <c r="CR93" s="1045"/>
      <c r="CS93" s="1046"/>
      <c r="CT93" s="1046"/>
      <c r="CU93" s="1046"/>
      <c r="CV93" s="1047"/>
      <c r="CW93" s="1045"/>
      <c r="CX93" s="1046"/>
      <c r="CY93" s="1046"/>
      <c r="CZ93" s="1046"/>
      <c r="DA93" s="1047"/>
      <c r="DB93" s="1045"/>
      <c r="DC93" s="1046"/>
      <c r="DD93" s="1046"/>
      <c r="DE93" s="1046"/>
      <c r="DF93" s="1047"/>
      <c r="DG93" s="1045"/>
      <c r="DH93" s="1046"/>
      <c r="DI93" s="1046"/>
      <c r="DJ93" s="1046"/>
      <c r="DK93" s="1047"/>
      <c r="DL93" s="1045"/>
      <c r="DM93" s="1046"/>
      <c r="DN93" s="1046"/>
      <c r="DO93" s="1046"/>
      <c r="DP93" s="1047"/>
      <c r="DQ93" s="1045"/>
      <c r="DR93" s="1046"/>
      <c r="DS93" s="1046"/>
      <c r="DT93" s="1046"/>
      <c r="DU93" s="1047"/>
      <c r="DV93" s="1030"/>
      <c r="DW93" s="1031"/>
      <c r="DX93" s="1031"/>
      <c r="DY93" s="1031"/>
      <c r="DZ93" s="1032"/>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2"/>
      <c r="BT94" s="1043"/>
      <c r="BU94" s="1043"/>
      <c r="BV94" s="1043"/>
      <c r="BW94" s="1043"/>
      <c r="BX94" s="1043"/>
      <c r="BY94" s="1043"/>
      <c r="BZ94" s="1043"/>
      <c r="CA94" s="1043"/>
      <c r="CB94" s="1043"/>
      <c r="CC94" s="1043"/>
      <c r="CD94" s="1043"/>
      <c r="CE94" s="1043"/>
      <c r="CF94" s="1043"/>
      <c r="CG94" s="1044"/>
      <c r="CH94" s="1045"/>
      <c r="CI94" s="1046"/>
      <c r="CJ94" s="1046"/>
      <c r="CK94" s="1046"/>
      <c r="CL94" s="1047"/>
      <c r="CM94" s="1045"/>
      <c r="CN94" s="1046"/>
      <c r="CO94" s="1046"/>
      <c r="CP94" s="1046"/>
      <c r="CQ94" s="1047"/>
      <c r="CR94" s="1045"/>
      <c r="CS94" s="1046"/>
      <c r="CT94" s="1046"/>
      <c r="CU94" s="1046"/>
      <c r="CV94" s="1047"/>
      <c r="CW94" s="1045"/>
      <c r="CX94" s="1046"/>
      <c r="CY94" s="1046"/>
      <c r="CZ94" s="1046"/>
      <c r="DA94" s="1047"/>
      <c r="DB94" s="1045"/>
      <c r="DC94" s="1046"/>
      <c r="DD94" s="1046"/>
      <c r="DE94" s="1046"/>
      <c r="DF94" s="1047"/>
      <c r="DG94" s="1045"/>
      <c r="DH94" s="1046"/>
      <c r="DI94" s="1046"/>
      <c r="DJ94" s="1046"/>
      <c r="DK94" s="1047"/>
      <c r="DL94" s="1045"/>
      <c r="DM94" s="1046"/>
      <c r="DN94" s="1046"/>
      <c r="DO94" s="1046"/>
      <c r="DP94" s="1047"/>
      <c r="DQ94" s="1045"/>
      <c r="DR94" s="1046"/>
      <c r="DS94" s="1046"/>
      <c r="DT94" s="1046"/>
      <c r="DU94" s="1047"/>
      <c r="DV94" s="1030"/>
      <c r="DW94" s="1031"/>
      <c r="DX94" s="1031"/>
      <c r="DY94" s="1031"/>
      <c r="DZ94" s="1032"/>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2"/>
      <c r="BT95" s="1043"/>
      <c r="BU95" s="1043"/>
      <c r="BV95" s="1043"/>
      <c r="BW95" s="1043"/>
      <c r="BX95" s="1043"/>
      <c r="BY95" s="1043"/>
      <c r="BZ95" s="1043"/>
      <c r="CA95" s="1043"/>
      <c r="CB95" s="1043"/>
      <c r="CC95" s="1043"/>
      <c r="CD95" s="1043"/>
      <c r="CE95" s="1043"/>
      <c r="CF95" s="1043"/>
      <c r="CG95" s="1044"/>
      <c r="CH95" s="1045"/>
      <c r="CI95" s="1046"/>
      <c r="CJ95" s="1046"/>
      <c r="CK95" s="1046"/>
      <c r="CL95" s="1047"/>
      <c r="CM95" s="1045"/>
      <c r="CN95" s="1046"/>
      <c r="CO95" s="1046"/>
      <c r="CP95" s="1046"/>
      <c r="CQ95" s="1047"/>
      <c r="CR95" s="1045"/>
      <c r="CS95" s="1046"/>
      <c r="CT95" s="1046"/>
      <c r="CU95" s="1046"/>
      <c r="CV95" s="1047"/>
      <c r="CW95" s="1045"/>
      <c r="CX95" s="1046"/>
      <c r="CY95" s="1046"/>
      <c r="CZ95" s="1046"/>
      <c r="DA95" s="1047"/>
      <c r="DB95" s="1045"/>
      <c r="DC95" s="1046"/>
      <c r="DD95" s="1046"/>
      <c r="DE95" s="1046"/>
      <c r="DF95" s="1047"/>
      <c r="DG95" s="1045"/>
      <c r="DH95" s="1046"/>
      <c r="DI95" s="1046"/>
      <c r="DJ95" s="1046"/>
      <c r="DK95" s="1047"/>
      <c r="DL95" s="1045"/>
      <c r="DM95" s="1046"/>
      <c r="DN95" s="1046"/>
      <c r="DO95" s="1046"/>
      <c r="DP95" s="1047"/>
      <c r="DQ95" s="1045"/>
      <c r="DR95" s="1046"/>
      <c r="DS95" s="1046"/>
      <c r="DT95" s="1046"/>
      <c r="DU95" s="1047"/>
      <c r="DV95" s="1030"/>
      <c r="DW95" s="1031"/>
      <c r="DX95" s="1031"/>
      <c r="DY95" s="1031"/>
      <c r="DZ95" s="1032"/>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2"/>
      <c r="BT96" s="1043"/>
      <c r="BU96" s="1043"/>
      <c r="BV96" s="1043"/>
      <c r="BW96" s="1043"/>
      <c r="BX96" s="1043"/>
      <c r="BY96" s="1043"/>
      <c r="BZ96" s="1043"/>
      <c r="CA96" s="1043"/>
      <c r="CB96" s="1043"/>
      <c r="CC96" s="1043"/>
      <c r="CD96" s="1043"/>
      <c r="CE96" s="1043"/>
      <c r="CF96" s="1043"/>
      <c r="CG96" s="1044"/>
      <c r="CH96" s="1045"/>
      <c r="CI96" s="1046"/>
      <c r="CJ96" s="1046"/>
      <c r="CK96" s="1046"/>
      <c r="CL96" s="1047"/>
      <c r="CM96" s="1045"/>
      <c r="CN96" s="1046"/>
      <c r="CO96" s="1046"/>
      <c r="CP96" s="1046"/>
      <c r="CQ96" s="1047"/>
      <c r="CR96" s="1045"/>
      <c r="CS96" s="1046"/>
      <c r="CT96" s="1046"/>
      <c r="CU96" s="1046"/>
      <c r="CV96" s="1047"/>
      <c r="CW96" s="1045"/>
      <c r="CX96" s="1046"/>
      <c r="CY96" s="1046"/>
      <c r="CZ96" s="1046"/>
      <c r="DA96" s="1047"/>
      <c r="DB96" s="1045"/>
      <c r="DC96" s="1046"/>
      <c r="DD96" s="1046"/>
      <c r="DE96" s="1046"/>
      <c r="DF96" s="1047"/>
      <c r="DG96" s="1045"/>
      <c r="DH96" s="1046"/>
      <c r="DI96" s="1046"/>
      <c r="DJ96" s="1046"/>
      <c r="DK96" s="1047"/>
      <c r="DL96" s="1045"/>
      <c r="DM96" s="1046"/>
      <c r="DN96" s="1046"/>
      <c r="DO96" s="1046"/>
      <c r="DP96" s="1047"/>
      <c r="DQ96" s="1045"/>
      <c r="DR96" s="1046"/>
      <c r="DS96" s="1046"/>
      <c r="DT96" s="1046"/>
      <c r="DU96" s="1047"/>
      <c r="DV96" s="1030"/>
      <c r="DW96" s="1031"/>
      <c r="DX96" s="1031"/>
      <c r="DY96" s="1031"/>
      <c r="DZ96" s="1032"/>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2"/>
      <c r="BT97" s="1043"/>
      <c r="BU97" s="1043"/>
      <c r="BV97" s="1043"/>
      <c r="BW97" s="1043"/>
      <c r="BX97" s="1043"/>
      <c r="BY97" s="1043"/>
      <c r="BZ97" s="1043"/>
      <c r="CA97" s="1043"/>
      <c r="CB97" s="1043"/>
      <c r="CC97" s="1043"/>
      <c r="CD97" s="1043"/>
      <c r="CE97" s="1043"/>
      <c r="CF97" s="1043"/>
      <c r="CG97" s="1044"/>
      <c r="CH97" s="1045"/>
      <c r="CI97" s="1046"/>
      <c r="CJ97" s="1046"/>
      <c r="CK97" s="1046"/>
      <c r="CL97" s="1047"/>
      <c r="CM97" s="1045"/>
      <c r="CN97" s="1046"/>
      <c r="CO97" s="1046"/>
      <c r="CP97" s="1046"/>
      <c r="CQ97" s="1047"/>
      <c r="CR97" s="1045"/>
      <c r="CS97" s="1046"/>
      <c r="CT97" s="1046"/>
      <c r="CU97" s="1046"/>
      <c r="CV97" s="1047"/>
      <c r="CW97" s="1045"/>
      <c r="CX97" s="1046"/>
      <c r="CY97" s="1046"/>
      <c r="CZ97" s="1046"/>
      <c r="DA97" s="1047"/>
      <c r="DB97" s="1045"/>
      <c r="DC97" s="1046"/>
      <c r="DD97" s="1046"/>
      <c r="DE97" s="1046"/>
      <c r="DF97" s="1047"/>
      <c r="DG97" s="1045"/>
      <c r="DH97" s="1046"/>
      <c r="DI97" s="1046"/>
      <c r="DJ97" s="1046"/>
      <c r="DK97" s="1047"/>
      <c r="DL97" s="1045"/>
      <c r="DM97" s="1046"/>
      <c r="DN97" s="1046"/>
      <c r="DO97" s="1046"/>
      <c r="DP97" s="1047"/>
      <c r="DQ97" s="1045"/>
      <c r="DR97" s="1046"/>
      <c r="DS97" s="1046"/>
      <c r="DT97" s="1046"/>
      <c r="DU97" s="1047"/>
      <c r="DV97" s="1030"/>
      <c r="DW97" s="1031"/>
      <c r="DX97" s="1031"/>
      <c r="DY97" s="1031"/>
      <c r="DZ97" s="1032"/>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2"/>
      <c r="BT98" s="1043"/>
      <c r="BU98" s="1043"/>
      <c r="BV98" s="1043"/>
      <c r="BW98" s="1043"/>
      <c r="BX98" s="1043"/>
      <c r="BY98" s="1043"/>
      <c r="BZ98" s="1043"/>
      <c r="CA98" s="1043"/>
      <c r="CB98" s="1043"/>
      <c r="CC98" s="1043"/>
      <c r="CD98" s="1043"/>
      <c r="CE98" s="1043"/>
      <c r="CF98" s="1043"/>
      <c r="CG98" s="1044"/>
      <c r="CH98" s="1045"/>
      <c r="CI98" s="1046"/>
      <c r="CJ98" s="1046"/>
      <c r="CK98" s="1046"/>
      <c r="CL98" s="1047"/>
      <c r="CM98" s="1045"/>
      <c r="CN98" s="1046"/>
      <c r="CO98" s="1046"/>
      <c r="CP98" s="1046"/>
      <c r="CQ98" s="1047"/>
      <c r="CR98" s="1045"/>
      <c r="CS98" s="1046"/>
      <c r="CT98" s="1046"/>
      <c r="CU98" s="1046"/>
      <c r="CV98" s="1047"/>
      <c r="CW98" s="1045"/>
      <c r="CX98" s="1046"/>
      <c r="CY98" s="1046"/>
      <c r="CZ98" s="1046"/>
      <c r="DA98" s="1047"/>
      <c r="DB98" s="1045"/>
      <c r="DC98" s="1046"/>
      <c r="DD98" s="1046"/>
      <c r="DE98" s="1046"/>
      <c r="DF98" s="1047"/>
      <c r="DG98" s="1045"/>
      <c r="DH98" s="1046"/>
      <c r="DI98" s="1046"/>
      <c r="DJ98" s="1046"/>
      <c r="DK98" s="1047"/>
      <c r="DL98" s="1045"/>
      <c r="DM98" s="1046"/>
      <c r="DN98" s="1046"/>
      <c r="DO98" s="1046"/>
      <c r="DP98" s="1047"/>
      <c r="DQ98" s="1045"/>
      <c r="DR98" s="1046"/>
      <c r="DS98" s="1046"/>
      <c r="DT98" s="1046"/>
      <c r="DU98" s="1047"/>
      <c r="DV98" s="1030"/>
      <c r="DW98" s="1031"/>
      <c r="DX98" s="1031"/>
      <c r="DY98" s="1031"/>
      <c r="DZ98" s="1032"/>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2"/>
      <c r="BT99" s="1043"/>
      <c r="BU99" s="1043"/>
      <c r="BV99" s="1043"/>
      <c r="BW99" s="1043"/>
      <c r="BX99" s="1043"/>
      <c r="BY99" s="1043"/>
      <c r="BZ99" s="1043"/>
      <c r="CA99" s="1043"/>
      <c r="CB99" s="1043"/>
      <c r="CC99" s="1043"/>
      <c r="CD99" s="1043"/>
      <c r="CE99" s="1043"/>
      <c r="CF99" s="1043"/>
      <c r="CG99" s="1044"/>
      <c r="CH99" s="1045"/>
      <c r="CI99" s="1046"/>
      <c r="CJ99" s="1046"/>
      <c r="CK99" s="1046"/>
      <c r="CL99" s="1047"/>
      <c r="CM99" s="1045"/>
      <c r="CN99" s="1046"/>
      <c r="CO99" s="1046"/>
      <c r="CP99" s="1046"/>
      <c r="CQ99" s="1047"/>
      <c r="CR99" s="1045"/>
      <c r="CS99" s="1046"/>
      <c r="CT99" s="1046"/>
      <c r="CU99" s="1046"/>
      <c r="CV99" s="1047"/>
      <c r="CW99" s="1045"/>
      <c r="CX99" s="1046"/>
      <c r="CY99" s="1046"/>
      <c r="CZ99" s="1046"/>
      <c r="DA99" s="1047"/>
      <c r="DB99" s="1045"/>
      <c r="DC99" s="1046"/>
      <c r="DD99" s="1046"/>
      <c r="DE99" s="1046"/>
      <c r="DF99" s="1047"/>
      <c r="DG99" s="1045"/>
      <c r="DH99" s="1046"/>
      <c r="DI99" s="1046"/>
      <c r="DJ99" s="1046"/>
      <c r="DK99" s="1047"/>
      <c r="DL99" s="1045"/>
      <c r="DM99" s="1046"/>
      <c r="DN99" s="1046"/>
      <c r="DO99" s="1046"/>
      <c r="DP99" s="1047"/>
      <c r="DQ99" s="1045"/>
      <c r="DR99" s="1046"/>
      <c r="DS99" s="1046"/>
      <c r="DT99" s="1046"/>
      <c r="DU99" s="1047"/>
      <c r="DV99" s="1030"/>
      <c r="DW99" s="1031"/>
      <c r="DX99" s="1031"/>
      <c r="DY99" s="1031"/>
      <c r="DZ99" s="1032"/>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2"/>
      <c r="BT100" s="1043"/>
      <c r="BU100" s="1043"/>
      <c r="BV100" s="1043"/>
      <c r="BW100" s="1043"/>
      <c r="BX100" s="1043"/>
      <c r="BY100" s="1043"/>
      <c r="BZ100" s="1043"/>
      <c r="CA100" s="1043"/>
      <c r="CB100" s="1043"/>
      <c r="CC100" s="1043"/>
      <c r="CD100" s="1043"/>
      <c r="CE100" s="1043"/>
      <c r="CF100" s="1043"/>
      <c r="CG100" s="1044"/>
      <c r="CH100" s="1045"/>
      <c r="CI100" s="1046"/>
      <c r="CJ100" s="1046"/>
      <c r="CK100" s="1046"/>
      <c r="CL100" s="1047"/>
      <c r="CM100" s="1045"/>
      <c r="CN100" s="1046"/>
      <c r="CO100" s="1046"/>
      <c r="CP100" s="1046"/>
      <c r="CQ100" s="1047"/>
      <c r="CR100" s="1045"/>
      <c r="CS100" s="1046"/>
      <c r="CT100" s="1046"/>
      <c r="CU100" s="1046"/>
      <c r="CV100" s="1047"/>
      <c r="CW100" s="1045"/>
      <c r="CX100" s="1046"/>
      <c r="CY100" s="1046"/>
      <c r="CZ100" s="1046"/>
      <c r="DA100" s="1047"/>
      <c r="DB100" s="1045"/>
      <c r="DC100" s="1046"/>
      <c r="DD100" s="1046"/>
      <c r="DE100" s="1046"/>
      <c r="DF100" s="1047"/>
      <c r="DG100" s="1045"/>
      <c r="DH100" s="1046"/>
      <c r="DI100" s="1046"/>
      <c r="DJ100" s="1046"/>
      <c r="DK100" s="1047"/>
      <c r="DL100" s="1045"/>
      <c r="DM100" s="1046"/>
      <c r="DN100" s="1046"/>
      <c r="DO100" s="1046"/>
      <c r="DP100" s="1047"/>
      <c r="DQ100" s="1045"/>
      <c r="DR100" s="1046"/>
      <c r="DS100" s="1046"/>
      <c r="DT100" s="1046"/>
      <c r="DU100" s="1047"/>
      <c r="DV100" s="1030"/>
      <c r="DW100" s="1031"/>
      <c r="DX100" s="1031"/>
      <c r="DY100" s="1031"/>
      <c r="DZ100" s="1032"/>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2"/>
      <c r="BT101" s="1043"/>
      <c r="BU101" s="1043"/>
      <c r="BV101" s="1043"/>
      <c r="BW101" s="1043"/>
      <c r="BX101" s="1043"/>
      <c r="BY101" s="1043"/>
      <c r="BZ101" s="1043"/>
      <c r="CA101" s="1043"/>
      <c r="CB101" s="1043"/>
      <c r="CC101" s="1043"/>
      <c r="CD101" s="1043"/>
      <c r="CE101" s="1043"/>
      <c r="CF101" s="1043"/>
      <c r="CG101" s="1044"/>
      <c r="CH101" s="1045"/>
      <c r="CI101" s="1046"/>
      <c r="CJ101" s="1046"/>
      <c r="CK101" s="1046"/>
      <c r="CL101" s="1047"/>
      <c r="CM101" s="1045"/>
      <c r="CN101" s="1046"/>
      <c r="CO101" s="1046"/>
      <c r="CP101" s="1046"/>
      <c r="CQ101" s="1047"/>
      <c r="CR101" s="1045"/>
      <c r="CS101" s="1046"/>
      <c r="CT101" s="1046"/>
      <c r="CU101" s="1046"/>
      <c r="CV101" s="1047"/>
      <c r="CW101" s="1045"/>
      <c r="CX101" s="1046"/>
      <c r="CY101" s="1046"/>
      <c r="CZ101" s="1046"/>
      <c r="DA101" s="1047"/>
      <c r="DB101" s="1045"/>
      <c r="DC101" s="1046"/>
      <c r="DD101" s="1046"/>
      <c r="DE101" s="1046"/>
      <c r="DF101" s="1047"/>
      <c r="DG101" s="1045"/>
      <c r="DH101" s="1046"/>
      <c r="DI101" s="1046"/>
      <c r="DJ101" s="1046"/>
      <c r="DK101" s="1047"/>
      <c r="DL101" s="1045"/>
      <c r="DM101" s="1046"/>
      <c r="DN101" s="1046"/>
      <c r="DO101" s="1046"/>
      <c r="DP101" s="1047"/>
      <c r="DQ101" s="1045"/>
      <c r="DR101" s="1046"/>
      <c r="DS101" s="1046"/>
      <c r="DT101" s="1046"/>
      <c r="DU101" s="1047"/>
      <c r="DV101" s="1030"/>
      <c r="DW101" s="1031"/>
      <c r="DX101" s="1031"/>
      <c r="DY101" s="1031"/>
      <c r="DZ101" s="1032"/>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383</v>
      </c>
      <c r="BR102" s="1033" t="s">
        <v>408</v>
      </c>
      <c r="BS102" s="1034"/>
      <c r="BT102" s="1034"/>
      <c r="BU102" s="1034"/>
      <c r="BV102" s="1034"/>
      <c r="BW102" s="1034"/>
      <c r="BX102" s="1034"/>
      <c r="BY102" s="1034"/>
      <c r="BZ102" s="1034"/>
      <c r="CA102" s="1034"/>
      <c r="CB102" s="1034"/>
      <c r="CC102" s="1034"/>
      <c r="CD102" s="1034"/>
      <c r="CE102" s="1034"/>
      <c r="CF102" s="1034"/>
      <c r="CG102" s="1035"/>
      <c r="CH102" s="1036"/>
      <c r="CI102" s="1037"/>
      <c r="CJ102" s="1037"/>
      <c r="CK102" s="1037"/>
      <c r="CL102" s="1038"/>
      <c r="CM102" s="1036"/>
      <c r="CN102" s="1037"/>
      <c r="CO102" s="1037"/>
      <c r="CP102" s="1037"/>
      <c r="CQ102" s="1038"/>
      <c r="CR102" s="1039">
        <v>7539</v>
      </c>
      <c r="CS102" s="1040"/>
      <c r="CT102" s="1040"/>
      <c r="CU102" s="1040"/>
      <c r="CV102" s="1041"/>
      <c r="CW102" s="1039">
        <v>501</v>
      </c>
      <c r="CX102" s="1040"/>
      <c r="CY102" s="1040"/>
      <c r="CZ102" s="1040"/>
      <c r="DA102" s="1041"/>
      <c r="DB102" s="1039">
        <v>274</v>
      </c>
      <c r="DC102" s="1040"/>
      <c r="DD102" s="1040"/>
      <c r="DE102" s="1040"/>
      <c r="DF102" s="1041"/>
      <c r="DG102" s="1039">
        <v>3683</v>
      </c>
      <c r="DH102" s="1040"/>
      <c r="DI102" s="1040"/>
      <c r="DJ102" s="1040"/>
      <c r="DK102" s="1041"/>
      <c r="DL102" s="1039">
        <v>0</v>
      </c>
      <c r="DM102" s="1040"/>
      <c r="DN102" s="1040"/>
      <c r="DO102" s="1040"/>
      <c r="DP102" s="1041"/>
      <c r="DQ102" s="1039">
        <v>0</v>
      </c>
      <c r="DR102" s="1040"/>
      <c r="DS102" s="1040"/>
      <c r="DT102" s="1040"/>
      <c r="DU102" s="1041"/>
      <c r="DV102" s="1022"/>
      <c r="DW102" s="1023"/>
      <c r="DX102" s="1023"/>
      <c r="DY102" s="1023"/>
      <c r="DZ102" s="1024"/>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5" t="s">
        <v>409</v>
      </c>
      <c r="BR103" s="1025"/>
      <c r="BS103" s="1025"/>
      <c r="BT103" s="1025"/>
      <c r="BU103" s="1025"/>
      <c r="BV103" s="1025"/>
      <c r="BW103" s="1025"/>
      <c r="BX103" s="1025"/>
      <c r="BY103" s="1025"/>
      <c r="BZ103" s="1025"/>
      <c r="CA103" s="1025"/>
      <c r="CB103" s="1025"/>
      <c r="CC103" s="1025"/>
      <c r="CD103" s="1025"/>
      <c r="CE103" s="1025"/>
      <c r="CF103" s="1025"/>
      <c r="CG103" s="1025"/>
      <c r="CH103" s="1025"/>
      <c r="CI103" s="1025"/>
      <c r="CJ103" s="1025"/>
      <c r="CK103" s="1025"/>
      <c r="CL103" s="1025"/>
      <c r="CM103" s="1025"/>
      <c r="CN103" s="1025"/>
      <c r="CO103" s="1025"/>
      <c r="CP103" s="1025"/>
      <c r="CQ103" s="1025"/>
      <c r="CR103" s="1025"/>
      <c r="CS103" s="1025"/>
      <c r="CT103" s="1025"/>
      <c r="CU103" s="1025"/>
      <c r="CV103" s="1025"/>
      <c r="CW103" s="1025"/>
      <c r="CX103" s="1025"/>
      <c r="CY103" s="1025"/>
      <c r="CZ103" s="1025"/>
      <c r="DA103" s="1025"/>
      <c r="DB103" s="1025"/>
      <c r="DC103" s="1025"/>
      <c r="DD103" s="1025"/>
      <c r="DE103" s="1025"/>
      <c r="DF103" s="1025"/>
      <c r="DG103" s="1025"/>
      <c r="DH103" s="1025"/>
      <c r="DI103" s="1025"/>
      <c r="DJ103" s="1025"/>
      <c r="DK103" s="1025"/>
      <c r="DL103" s="1025"/>
      <c r="DM103" s="1025"/>
      <c r="DN103" s="1025"/>
      <c r="DO103" s="1025"/>
      <c r="DP103" s="1025"/>
      <c r="DQ103" s="1025"/>
      <c r="DR103" s="1025"/>
      <c r="DS103" s="1025"/>
      <c r="DT103" s="1025"/>
      <c r="DU103" s="1025"/>
      <c r="DV103" s="1025"/>
      <c r="DW103" s="1025"/>
      <c r="DX103" s="1025"/>
      <c r="DY103" s="1025"/>
      <c r="DZ103" s="1025"/>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26" t="s">
        <v>410</v>
      </c>
      <c r="BR104" s="1026"/>
      <c r="BS104" s="1026"/>
      <c r="BT104" s="1026"/>
      <c r="BU104" s="1026"/>
      <c r="BV104" s="1026"/>
      <c r="BW104" s="1026"/>
      <c r="BX104" s="1026"/>
      <c r="BY104" s="1026"/>
      <c r="BZ104" s="1026"/>
      <c r="CA104" s="1026"/>
      <c r="CB104" s="1026"/>
      <c r="CC104" s="1026"/>
      <c r="CD104" s="1026"/>
      <c r="CE104" s="1026"/>
      <c r="CF104" s="1026"/>
      <c r="CG104" s="1026"/>
      <c r="CH104" s="1026"/>
      <c r="CI104" s="1026"/>
      <c r="CJ104" s="1026"/>
      <c r="CK104" s="1026"/>
      <c r="CL104" s="1026"/>
      <c r="CM104" s="1026"/>
      <c r="CN104" s="1026"/>
      <c r="CO104" s="1026"/>
      <c r="CP104" s="1026"/>
      <c r="CQ104" s="1026"/>
      <c r="CR104" s="1026"/>
      <c r="CS104" s="1026"/>
      <c r="CT104" s="1026"/>
      <c r="CU104" s="1026"/>
      <c r="CV104" s="1026"/>
      <c r="CW104" s="1026"/>
      <c r="CX104" s="1026"/>
      <c r="CY104" s="1026"/>
      <c r="CZ104" s="1026"/>
      <c r="DA104" s="1026"/>
      <c r="DB104" s="1026"/>
      <c r="DC104" s="1026"/>
      <c r="DD104" s="1026"/>
      <c r="DE104" s="1026"/>
      <c r="DF104" s="1026"/>
      <c r="DG104" s="1026"/>
      <c r="DH104" s="1026"/>
      <c r="DI104" s="1026"/>
      <c r="DJ104" s="1026"/>
      <c r="DK104" s="1026"/>
      <c r="DL104" s="1026"/>
      <c r="DM104" s="1026"/>
      <c r="DN104" s="1026"/>
      <c r="DO104" s="1026"/>
      <c r="DP104" s="1026"/>
      <c r="DQ104" s="1026"/>
      <c r="DR104" s="1026"/>
      <c r="DS104" s="1026"/>
      <c r="DT104" s="1026"/>
      <c r="DU104" s="1026"/>
      <c r="DV104" s="1026"/>
      <c r="DW104" s="1026"/>
      <c r="DX104" s="1026"/>
      <c r="DY104" s="1026"/>
      <c r="DZ104" s="1026"/>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411</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412</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27" t="s">
        <v>413</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8"/>
      <c r="AE108" s="1028"/>
      <c r="AF108" s="1028"/>
      <c r="AG108" s="1028"/>
      <c r="AH108" s="1028"/>
      <c r="AI108" s="1028"/>
      <c r="AJ108" s="1028"/>
      <c r="AK108" s="1028"/>
      <c r="AL108" s="1028"/>
      <c r="AM108" s="1028"/>
      <c r="AN108" s="1028"/>
      <c r="AO108" s="1028"/>
      <c r="AP108" s="1028"/>
      <c r="AQ108" s="1028"/>
      <c r="AR108" s="1028"/>
      <c r="AS108" s="1028"/>
      <c r="AT108" s="1029"/>
      <c r="AU108" s="1027" t="s">
        <v>414</v>
      </c>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9"/>
    </row>
    <row r="109" spans="1:131" s="246" customFormat="1" ht="26.25" customHeight="1" x14ac:dyDescent="0.15">
      <c r="A109" s="982" t="s">
        <v>415</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5" t="s">
        <v>416</v>
      </c>
      <c r="AB109" s="983"/>
      <c r="AC109" s="983"/>
      <c r="AD109" s="983"/>
      <c r="AE109" s="984"/>
      <c r="AF109" s="985" t="s">
        <v>303</v>
      </c>
      <c r="AG109" s="983"/>
      <c r="AH109" s="983"/>
      <c r="AI109" s="983"/>
      <c r="AJ109" s="984"/>
      <c r="AK109" s="985" t="s">
        <v>302</v>
      </c>
      <c r="AL109" s="983"/>
      <c r="AM109" s="983"/>
      <c r="AN109" s="983"/>
      <c r="AO109" s="984"/>
      <c r="AP109" s="985" t="s">
        <v>417</v>
      </c>
      <c r="AQ109" s="983"/>
      <c r="AR109" s="983"/>
      <c r="AS109" s="983"/>
      <c r="AT109" s="1014"/>
      <c r="AU109" s="982" t="s">
        <v>415</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5" t="s">
        <v>416</v>
      </c>
      <c r="BR109" s="983"/>
      <c r="BS109" s="983"/>
      <c r="BT109" s="983"/>
      <c r="BU109" s="984"/>
      <c r="BV109" s="985" t="s">
        <v>303</v>
      </c>
      <c r="BW109" s="983"/>
      <c r="BX109" s="983"/>
      <c r="BY109" s="983"/>
      <c r="BZ109" s="984"/>
      <c r="CA109" s="985" t="s">
        <v>302</v>
      </c>
      <c r="CB109" s="983"/>
      <c r="CC109" s="983"/>
      <c r="CD109" s="983"/>
      <c r="CE109" s="984"/>
      <c r="CF109" s="1021" t="s">
        <v>417</v>
      </c>
      <c r="CG109" s="1021"/>
      <c r="CH109" s="1021"/>
      <c r="CI109" s="1021"/>
      <c r="CJ109" s="1021"/>
      <c r="CK109" s="985" t="s">
        <v>418</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5" t="s">
        <v>416</v>
      </c>
      <c r="DH109" s="983"/>
      <c r="DI109" s="983"/>
      <c r="DJ109" s="983"/>
      <c r="DK109" s="984"/>
      <c r="DL109" s="985" t="s">
        <v>303</v>
      </c>
      <c r="DM109" s="983"/>
      <c r="DN109" s="983"/>
      <c r="DO109" s="983"/>
      <c r="DP109" s="984"/>
      <c r="DQ109" s="985" t="s">
        <v>302</v>
      </c>
      <c r="DR109" s="983"/>
      <c r="DS109" s="983"/>
      <c r="DT109" s="983"/>
      <c r="DU109" s="984"/>
      <c r="DV109" s="985" t="s">
        <v>417</v>
      </c>
      <c r="DW109" s="983"/>
      <c r="DX109" s="983"/>
      <c r="DY109" s="983"/>
      <c r="DZ109" s="1014"/>
    </row>
    <row r="110" spans="1:131" s="246" customFormat="1" ht="26.25" customHeight="1" x14ac:dyDescent="0.15">
      <c r="A110" s="885" t="s">
        <v>419</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975">
        <v>16799391</v>
      </c>
      <c r="AB110" s="976"/>
      <c r="AC110" s="976"/>
      <c r="AD110" s="976"/>
      <c r="AE110" s="977"/>
      <c r="AF110" s="978">
        <v>16378500</v>
      </c>
      <c r="AG110" s="976"/>
      <c r="AH110" s="976"/>
      <c r="AI110" s="976"/>
      <c r="AJ110" s="977"/>
      <c r="AK110" s="978">
        <v>15823468</v>
      </c>
      <c r="AL110" s="976"/>
      <c r="AM110" s="976"/>
      <c r="AN110" s="976"/>
      <c r="AO110" s="977"/>
      <c r="AP110" s="979">
        <v>27.9</v>
      </c>
      <c r="AQ110" s="980"/>
      <c r="AR110" s="980"/>
      <c r="AS110" s="980"/>
      <c r="AT110" s="981"/>
      <c r="AU110" s="1015" t="s">
        <v>73</v>
      </c>
      <c r="AV110" s="1016"/>
      <c r="AW110" s="1016"/>
      <c r="AX110" s="1016"/>
      <c r="AY110" s="1016"/>
      <c r="AZ110" s="941" t="s">
        <v>420</v>
      </c>
      <c r="BA110" s="886"/>
      <c r="BB110" s="886"/>
      <c r="BC110" s="886"/>
      <c r="BD110" s="886"/>
      <c r="BE110" s="886"/>
      <c r="BF110" s="886"/>
      <c r="BG110" s="886"/>
      <c r="BH110" s="886"/>
      <c r="BI110" s="886"/>
      <c r="BJ110" s="886"/>
      <c r="BK110" s="886"/>
      <c r="BL110" s="886"/>
      <c r="BM110" s="886"/>
      <c r="BN110" s="886"/>
      <c r="BO110" s="886"/>
      <c r="BP110" s="887"/>
      <c r="BQ110" s="942">
        <v>151191084</v>
      </c>
      <c r="BR110" s="923"/>
      <c r="BS110" s="923"/>
      <c r="BT110" s="923"/>
      <c r="BU110" s="923"/>
      <c r="BV110" s="923">
        <v>145146554</v>
      </c>
      <c r="BW110" s="923"/>
      <c r="BX110" s="923"/>
      <c r="BY110" s="923"/>
      <c r="BZ110" s="923"/>
      <c r="CA110" s="923">
        <v>139381587</v>
      </c>
      <c r="CB110" s="923"/>
      <c r="CC110" s="923"/>
      <c r="CD110" s="923"/>
      <c r="CE110" s="923"/>
      <c r="CF110" s="947">
        <v>246.2</v>
      </c>
      <c r="CG110" s="948"/>
      <c r="CH110" s="948"/>
      <c r="CI110" s="948"/>
      <c r="CJ110" s="948"/>
      <c r="CK110" s="1011" t="s">
        <v>421</v>
      </c>
      <c r="CL110" s="897"/>
      <c r="CM110" s="972" t="s">
        <v>422</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42" t="s">
        <v>423</v>
      </c>
      <c r="DH110" s="923"/>
      <c r="DI110" s="923"/>
      <c r="DJ110" s="923"/>
      <c r="DK110" s="923"/>
      <c r="DL110" s="923" t="s">
        <v>127</v>
      </c>
      <c r="DM110" s="923"/>
      <c r="DN110" s="923"/>
      <c r="DO110" s="923"/>
      <c r="DP110" s="923"/>
      <c r="DQ110" s="923" t="s">
        <v>127</v>
      </c>
      <c r="DR110" s="923"/>
      <c r="DS110" s="923"/>
      <c r="DT110" s="923"/>
      <c r="DU110" s="923"/>
      <c r="DV110" s="924" t="s">
        <v>127</v>
      </c>
      <c r="DW110" s="924"/>
      <c r="DX110" s="924"/>
      <c r="DY110" s="924"/>
      <c r="DZ110" s="925"/>
    </row>
    <row r="111" spans="1:131" s="246" customFormat="1" ht="26.25" customHeight="1" x14ac:dyDescent="0.15">
      <c r="A111" s="852" t="s">
        <v>424</v>
      </c>
      <c r="B111" s="853"/>
      <c r="C111" s="853"/>
      <c r="D111" s="853"/>
      <c r="E111" s="853"/>
      <c r="F111" s="853"/>
      <c r="G111" s="853"/>
      <c r="H111" s="853"/>
      <c r="I111" s="853"/>
      <c r="J111" s="853"/>
      <c r="K111" s="853"/>
      <c r="L111" s="853"/>
      <c r="M111" s="853"/>
      <c r="N111" s="853"/>
      <c r="O111" s="853"/>
      <c r="P111" s="853"/>
      <c r="Q111" s="853"/>
      <c r="R111" s="853"/>
      <c r="S111" s="853"/>
      <c r="T111" s="853"/>
      <c r="U111" s="853"/>
      <c r="V111" s="853"/>
      <c r="W111" s="853"/>
      <c r="X111" s="853"/>
      <c r="Y111" s="853"/>
      <c r="Z111" s="1010"/>
      <c r="AA111" s="1003" t="s">
        <v>127</v>
      </c>
      <c r="AB111" s="1004"/>
      <c r="AC111" s="1004"/>
      <c r="AD111" s="1004"/>
      <c r="AE111" s="1005"/>
      <c r="AF111" s="1006" t="s">
        <v>127</v>
      </c>
      <c r="AG111" s="1004"/>
      <c r="AH111" s="1004"/>
      <c r="AI111" s="1004"/>
      <c r="AJ111" s="1005"/>
      <c r="AK111" s="1006" t="s">
        <v>127</v>
      </c>
      <c r="AL111" s="1004"/>
      <c r="AM111" s="1004"/>
      <c r="AN111" s="1004"/>
      <c r="AO111" s="1005"/>
      <c r="AP111" s="1007" t="s">
        <v>127</v>
      </c>
      <c r="AQ111" s="1008"/>
      <c r="AR111" s="1008"/>
      <c r="AS111" s="1008"/>
      <c r="AT111" s="1009"/>
      <c r="AU111" s="1017"/>
      <c r="AV111" s="1018"/>
      <c r="AW111" s="1018"/>
      <c r="AX111" s="1018"/>
      <c r="AY111" s="1018"/>
      <c r="AZ111" s="893" t="s">
        <v>425</v>
      </c>
      <c r="BA111" s="828"/>
      <c r="BB111" s="828"/>
      <c r="BC111" s="828"/>
      <c r="BD111" s="828"/>
      <c r="BE111" s="828"/>
      <c r="BF111" s="828"/>
      <c r="BG111" s="828"/>
      <c r="BH111" s="828"/>
      <c r="BI111" s="828"/>
      <c r="BJ111" s="828"/>
      <c r="BK111" s="828"/>
      <c r="BL111" s="828"/>
      <c r="BM111" s="828"/>
      <c r="BN111" s="828"/>
      <c r="BO111" s="828"/>
      <c r="BP111" s="829"/>
      <c r="BQ111" s="894">
        <v>3744393</v>
      </c>
      <c r="BR111" s="895"/>
      <c r="BS111" s="895"/>
      <c r="BT111" s="895"/>
      <c r="BU111" s="895"/>
      <c r="BV111" s="895">
        <v>3807992</v>
      </c>
      <c r="BW111" s="895"/>
      <c r="BX111" s="895"/>
      <c r="BY111" s="895"/>
      <c r="BZ111" s="895"/>
      <c r="CA111" s="895">
        <v>3683299</v>
      </c>
      <c r="CB111" s="895"/>
      <c r="CC111" s="895"/>
      <c r="CD111" s="895"/>
      <c r="CE111" s="895"/>
      <c r="CF111" s="956">
        <v>6.5</v>
      </c>
      <c r="CG111" s="957"/>
      <c r="CH111" s="957"/>
      <c r="CI111" s="957"/>
      <c r="CJ111" s="957"/>
      <c r="CK111" s="1012"/>
      <c r="CL111" s="899"/>
      <c r="CM111" s="902" t="s">
        <v>426</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894" t="s">
        <v>427</v>
      </c>
      <c r="DH111" s="895"/>
      <c r="DI111" s="895"/>
      <c r="DJ111" s="895"/>
      <c r="DK111" s="895"/>
      <c r="DL111" s="895" t="s">
        <v>127</v>
      </c>
      <c r="DM111" s="895"/>
      <c r="DN111" s="895"/>
      <c r="DO111" s="895"/>
      <c r="DP111" s="895"/>
      <c r="DQ111" s="895" t="s">
        <v>127</v>
      </c>
      <c r="DR111" s="895"/>
      <c r="DS111" s="895"/>
      <c r="DT111" s="895"/>
      <c r="DU111" s="895"/>
      <c r="DV111" s="872" t="s">
        <v>427</v>
      </c>
      <c r="DW111" s="872"/>
      <c r="DX111" s="872"/>
      <c r="DY111" s="872"/>
      <c r="DZ111" s="873"/>
    </row>
    <row r="112" spans="1:131" s="246" customFormat="1" ht="26.25" customHeight="1" x14ac:dyDescent="0.15">
      <c r="A112" s="997" t="s">
        <v>428</v>
      </c>
      <c r="B112" s="998"/>
      <c r="C112" s="828" t="s">
        <v>429</v>
      </c>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9"/>
      <c r="AA112" s="857" t="s">
        <v>127</v>
      </c>
      <c r="AB112" s="858"/>
      <c r="AC112" s="858"/>
      <c r="AD112" s="858"/>
      <c r="AE112" s="859"/>
      <c r="AF112" s="860" t="s">
        <v>127</v>
      </c>
      <c r="AG112" s="858"/>
      <c r="AH112" s="858"/>
      <c r="AI112" s="858"/>
      <c r="AJ112" s="859"/>
      <c r="AK112" s="860" t="s">
        <v>423</v>
      </c>
      <c r="AL112" s="858"/>
      <c r="AM112" s="858"/>
      <c r="AN112" s="858"/>
      <c r="AO112" s="859"/>
      <c r="AP112" s="905" t="s">
        <v>127</v>
      </c>
      <c r="AQ112" s="906"/>
      <c r="AR112" s="906"/>
      <c r="AS112" s="906"/>
      <c r="AT112" s="907"/>
      <c r="AU112" s="1017"/>
      <c r="AV112" s="1018"/>
      <c r="AW112" s="1018"/>
      <c r="AX112" s="1018"/>
      <c r="AY112" s="1018"/>
      <c r="AZ112" s="893" t="s">
        <v>430</v>
      </c>
      <c r="BA112" s="828"/>
      <c r="BB112" s="828"/>
      <c r="BC112" s="828"/>
      <c r="BD112" s="828"/>
      <c r="BE112" s="828"/>
      <c r="BF112" s="828"/>
      <c r="BG112" s="828"/>
      <c r="BH112" s="828"/>
      <c r="BI112" s="828"/>
      <c r="BJ112" s="828"/>
      <c r="BK112" s="828"/>
      <c r="BL112" s="828"/>
      <c r="BM112" s="828"/>
      <c r="BN112" s="828"/>
      <c r="BO112" s="828"/>
      <c r="BP112" s="829"/>
      <c r="BQ112" s="894">
        <v>32135794</v>
      </c>
      <c r="BR112" s="895"/>
      <c r="BS112" s="895"/>
      <c r="BT112" s="895"/>
      <c r="BU112" s="895"/>
      <c r="BV112" s="895">
        <v>32042860</v>
      </c>
      <c r="BW112" s="895"/>
      <c r="BX112" s="895"/>
      <c r="BY112" s="895"/>
      <c r="BZ112" s="895"/>
      <c r="CA112" s="895">
        <v>31697572</v>
      </c>
      <c r="CB112" s="895"/>
      <c r="CC112" s="895"/>
      <c r="CD112" s="895"/>
      <c r="CE112" s="895"/>
      <c r="CF112" s="956">
        <v>56</v>
      </c>
      <c r="CG112" s="957"/>
      <c r="CH112" s="957"/>
      <c r="CI112" s="957"/>
      <c r="CJ112" s="957"/>
      <c r="CK112" s="1012"/>
      <c r="CL112" s="899"/>
      <c r="CM112" s="902" t="s">
        <v>431</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894" t="s">
        <v>127</v>
      </c>
      <c r="DH112" s="895"/>
      <c r="DI112" s="895"/>
      <c r="DJ112" s="895"/>
      <c r="DK112" s="895"/>
      <c r="DL112" s="895" t="s">
        <v>127</v>
      </c>
      <c r="DM112" s="895"/>
      <c r="DN112" s="895"/>
      <c r="DO112" s="895"/>
      <c r="DP112" s="895"/>
      <c r="DQ112" s="895" t="s">
        <v>127</v>
      </c>
      <c r="DR112" s="895"/>
      <c r="DS112" s="895"/>
      <c r="DT112" s="895"/>
      <c r="DU112" s="895"/>
      <c r="DV112" s="872" t="s">
        <v>127</v>
      </c>
      <c r="DW112" s="872"/>
      <c r="DX112" s="872"/>
      <c r="DY112" s="872"/>
      <c r="DZ112" s="873"/>
    </row>
    <row r="113" spans="1:130" s="246" customFormat="1" ht="26.25" customHeight="1" x14ac:dyDescent="0.15">
      <c r="A113" s="999"/>
      <c r="B113" s="1000"/>
      <c r="C113" s="828" t="s">
        <v>432</v>
      </c>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9"/>
      <c r="AA113" s="1003">
        <v>2768393</v>
      </c>
      <c r="AB113" s="1004"/>
      <c r="AC113" s="1004"/>
      <c r="AD113" s="1004"/>
      <c r="AE113" s="1005"/>
      <c r="AF113" s="1006">
        <v>2844924</v>
      </c>
      <c r="AG113" s="1004"/>
      <c r="AH113" s="1004"/>
      <c r="AI113" s="1004"/>
      <c r="AJ113" s="1005"/>
      <c r="AK113" s="1006">
        <v>2927197</v>
      </c>
      <c r="AL113" s="1004"/>
      <c r="AM113" s="1004"/>
      <c r="AN113" s="1004"/>
      <c r="AO113" s="1005"/>
      <c r="AP113" s="1007">
        <v>5.2</v>
      </c>
      <c r="AQ113" s="1008"/>
      <c r="AR113" s="1008"/>
      <c r="AS113" s="1008"/>
      <c r="AT113" s="1009"/>
      <c r="AU113" s="1017"/>
      <c r="AV113" s="1018"/>
      <c r="AW113" s="1018"/>
      <c r="AX113" s="1018"/>
      <c r="AY113" s="1018"/>
      <c r="AZ113" s="893" t="s">
        <v>433</v>
      </c>
      <c r="BA113" s="828"/>
      <c r="BB113" s="828"/>
      <c r="BC113" s="828"/>
      <c r="BD113" s="828"/>
      <c r="BE113" s="828"/>
      <c r="BF113" s="828"/>
      <c r="BG113" s="828"/>
      <c r="BH113" s="828"/>
      <c r="BI113" s="828"/>
      <c r="BJ113" s="828"/>
      <c r="BK113" s="828"/>
      <c r="BL113" s="828"/>
      <c r="BM113" s="828"/>
      <c r="BN113" s="828"/>
      <c r="BO113" s="828"/>
      <c r="BP113" s="829"/>
      <c r="BQ113" s="894">
        <v>1883199</v>
      </c>
      <c r="BR113" s="895"/>
      <c r="BS113" s="895"/>
      <c r="BT113" s="895"/>
      <c r="BU113" s="895"/>
      <c r="BV113" s="895">
        <v>1821709</v>
      </c>
      <c r="BW113" s="895"/>
      <c r="BX113" s="895"/>
      <c r="BY113" s="895"/>
      <c r="BZ113" s="895"/>
      <c r="CA113" s="895">
        <v>2235800</v>
      </c>
      <c r="CB113" s="895"/>
      <c r="CC113" s="895"/>
      <c r="CD113" s="895"/>
      <c r="CE113" s="895"/>
      <c r="CF113" s="956">
        <v>3.9</v>
      </c>
      <c r="CG113" s="957"/>
      <c r="CH113" s="957"/>
      <c r="CI113" s="957"/>
      <c r="CJ113" s="957"/>
      <c r="CK113" s="1012"/>
      <c r="CL113" s="899"/>
      <c r="CM113" s="902" t="s">
        <v>434</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857" t="s">
        <v>127</v>
      </c>
      <c r="DH113" s="858"/>
      <c r="DI113" s="858"/>
      <c r="DJ113" s="858"/>
      <c r="DK113" s="859"/>
      <c r="DL113" s="860" t="s">
        <v>127</v>
      </c>
      <c r="DM113" s="858"/>
      <c r="DN113" s="858"/>
      <c r="DO113" s="858"/>
      <c r="DP113" s="859"/>
      <c r="DQ113" s="860" t="s">
        <v>127</v>
      </c>
      <c r="DR113" s="858"/>
      <c r="DS113" s="858"/>
      <c r="DT113" s="858"/>
      <c r="DU113" s="859"/>
      <c r="DV113" s="905" t="s">
        <v>127</v>
      </c>
      <c r="DW113" s="906"/>
      <c r="DX113" s="906"/>
      <c r="DY113" s="906"/>
      <c r="DZ113" s="907"/>
    </row>
    <row r="114" spans="1:130" s="246" customFormat="1" ht="26.25" customHeight="1" x14ac:dyDescent="0.15">
      <c r="A114" s="999"/>
      <c r="B114" s="1000"/>
      <c r="C114" s="828" t="s">
        <v>435</v>
      </c>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9"/>
      <c r="AA114" s="857">
        <v>205297</v>
      </c>
      <c r="AB114" s="858"/>
      <c r="AC114" s="858"/>
      <c r="AD114" s="858"/>
      <c r="AE114" s="859"/>
      <c r="AF114" s="860">
        <v>223344</v>
      </c>
      <c r="AG114" s="858"/>
      <c r="AH114" s="858"/>
      <c r="AI114" s="858"/>
      <c r="AJ114" s="859"/>
      <c r="AK114" s="860">
        <v>212658</v>
      </c>
      <c r="AL114" s="858"/>
      <c r="AM114" s="858"/>
      <c r="AN114" s="858"/>
      <c r="AO114" s="859"/>
      <c r="AP114" s="905">
        <v>0.4</v>
      </c>
      <c r="AQ114" s="906"/>
      <c r="AR114" s="906"/>
      <c r="AS114" s="906"/>
      <c r="AT114" s="907"/>
      <c r="AU114" s="1017"/>
      <c r="AV114" s="1018"/>
      <c r="AW114" s="1018"/>
      <c r="AX114" s="1018"/>
      <c r="AY114" s="1018"/>
      <c r="AZ114" s="893" t="s">
        <v>436</v>
      </c>
      <c r="BA114" s="828"/>
      <c r="BB114" s="828"/>
      <c r="BC114" s="828"/>
      <c r="BD114" s="828"/>
      <c r="BE114" s="828"/>
      <c r="BF114" s="828"/>
      <c r="BG114" s="828"/>
      <c r="BH114" s="828"/>
      <c r="BI114" s="828"/>
      <c r="BJ114" s="828"/>
      <c r="BK114" s="828"/>
      <c r="BL114" s="828"/>
      <c r="BM114" s="828"/>
      <c r="BN114" s="828"/>
      <c r="BO114" s="828"/>
      <c r="BP114" s="829"/>
      <c r="BQ114" s="894">
        <v>13510860</v>
      </c>
      <c r="BR114" s="895"/>
      <c r="BS114" s="895"/>
      <c r="BT114" s="895"/>
      <c r="BU114" s="895"/>
      <c r="BV114" s="895">
        <v>12975929</v>
      </c>
      <c r="BW114" s="895"/>
      <c r="BX114" s="895"/>
      <c r="BY114" s="895"/>
      <c r="BZ114" s="895"/>
      <c r="CA114" s="895">
        <v>12670130</v>
      </c>
      <c r="CB114" s="895"/>
      <c r="CC114" s="895"/>
      <c r="CD114" s="895"/>
      <c r="CE114" s="895"/>
      <c r="CF114" s="956">
        <v>22.4</v>
      </c>
      <c r="CG114" s="957"/>
      <c r="CH114" s="957"/>
      <c r="CI114" s="957"/>
      <c r="CJ114" s="957"/>
      <c r="CK114" s="1012"/>
      <c r="CL114" s="899"/>
      <c r="CM114" s="902" t="s">
        <v>437</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857" t="s">
        <v>127</v>
      </c>
      <c r="DH114" s="858"/>
      <c r="DI114" s="858"/>
      <c r="DJ114" s="858"/>
      <c r="DK114" s="859"/>
      <c r="DL114" s="860" t="s">
        <v>127</v>
      </c>
      <c r="DM114" s="858"/>
      <c r="DN114" s="858"/>
      <c r="DO114" s="858"/>
      <c r="DP114" s="859"/>
      <c r="DQ114" s="860" t="s">
        <v>127</v>
      </c>
      <c r="DR114" s="858"/>
      <c r="DS114" s="858"/>
      <c r="DT114" s="858"/>
      <c r="DU114" s="859"/>
      <c r="DV114" s="905" t="s">
        <v>127</v>
      </c>
      <c r="DW114" s="906"/>
      <c r="DX114" s="906"/>
      <c r="DY114" s="906"/>
      <c r="DZ114" s="907"/>
    </row>
    <row r="115" spans="1:130" s="246" customFormat="1" ht="26.25" customHeight="1" x14ac:dyDescent="0.15">
      <c r="A115" s="999"/>
      <c r="B115" s="1000"/>
      <c r="C115" s="828" t="s">
        <v>438</v>
      </c>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9"/>
      <c r="AA115" s="1003">
        <v>96572</v>
      </c>
      <c r="AB115" s="1004"/>
      <c r="AC115" s="1004"/>
      <c r="AD115" s="1004"/>
      <c r="AE115" s="1005"/>
      <c r="AF115" s="1006">
        <v>61920</v>
      </c>
      <c r="AG115" s="1004"/>
      <c r="AH115" s="1004"/>
      <c r="AI115" s="1004"/>
      <c r="AJ115" s="1005"/>
      <c r="AK115" s="1006">
        <v>57443</v>
      </c>
      <c r="AL115" s="1004"/>
      <c r="AM115" s="1004"/>
      <c r="AN115" s="1004"/>
      <c r="AO115" s="1005"/>
      <c r="AP115" s="1007">
        <v>0.1</v>
      </c>
      <c r="AQ115" s="1008"/>
      <c r="AR115" s="1008"/>
      <c r="AS115" s="1008"/>
      <c r="AT115" s="1009"/>
      <c r="AU115" s="1017"/>
      <c r="AV115" s="1018"/>
      <c r="AW115" s="1018"/>
      <c r="AX115" s="1018"/>
      <c r="AY115" s="1018"/>
      <c r="AZ115" s="893" t="s">
        <v>439</v>
      </c>
      <c r="BA115" s="828"/>
      <c r="BB115" s="828"/>
      <c r="BC115" s="828"/>
      <c r="BD115" s="828"/>
      <c r="BE115" s="828"/>
      <c r="BF115" s="828"/>
      <c r="BG115" s="828"/>
      <c r="BH115" s="828"/>
      <c r="BI115" s="828"/>
      <c r="BJ115" s="828"/>
      <c r="BK115" s="828"/>
      <c r="BL115" s="828"/>
      <c r="BM115" s="828"/>
      <c r="BN115" s="828"/>
      <c r="BO115" s="828"/>
      <c r="BP115" s="829"/>
      <c r="BQ115" s="894" t="s">
        <v>127</v>
      </c>
      <c r="BR115" s="895"/>
      <c r="BS115" s="895"/>
      <c r="BT115" s="895"/>
      <c r="BU115" s="895"/>
      <c r="BV115" s="895" t="s">
        <v>127</v>
      </c>
      <c r="BW115" s="895"/>
      <c r="BX115" s="895"/>
      <c r="BY115" s="895"/>
      <c r="BZ115" s="895"/>
      <c r="CA115" s="895" t="s">
        <v>127</v>
      </c>
      <c r="CB115" s="895"/>
      <c r="CC115" s="895"/>
      <c r="CD115" s="895"/>
      <c r="CE115" s="895"/>
      <c r="CF115" s="956" t="s">
        <v>127</v>
      </c>
      <c r="CG115" s="957"/>
      <c r="CH115" s="957"/>
      <c r="CI115" s="957"/>
      <c r="CJ115" s="957"/>
      <c r="CK115" s="1012"/>
      <c r="CL115" s="899"/>
      <c r="CM115" s="893" t="s">
        <v>440</v>
      </c>
      <c r="CN115" s="996"/>
      <c r="CO115" s="996"/>
      <c r="CP115" s="996"/>
      <c r="CQ115" s="996"/>
      <c r="CR115" s="996"/>
      <c r="CS115" s="996"/>
      <c r="CT115" s="996"/>
      <c r="CU115" s="996"/>
      <c r="CV115" s="996"/>
      <c r="CW115" s="996"/>
      <c r="CX115" s="996"/>
      <c r="CY115" s="996"/>
      <c r="CZ115" s="996"/>
      <c r="DA115" s="996"/>
      <c r="DB115" s="996"/>
      <c r="DC115" s="996"/>
      <c r="DD115" s="996"/>
      <c r="DE115" s="996"/>
      <c r="DF115" s="829"/>
      <c r="DG115" s="857">
        <v>3744393</v>
      </c>
      <c r="DH115" s="858"/>
      <c r="DI115" s="858"/>
      <c r="DJ115" s="858"/>
      <c r="DK115" s="859"/>
      <c r="DL115" s="860">
        <v>3807992</v>
      </c>
      <c r="DM115" s="858"/>
      <c r="DN115" s="858"/>
      <c r="DO115" s="858"/>
      <c r="DP115" s="859"/>
      <c r="DQ115" s="860">
        <v>3683299</v>
      </c>
      <c r="DR115" s="858"/>
      <c r="DS115" s="858"/>
      <c r="DT115" s="858"/>
      <c r="DU115" s="859"/>
      <c r="DV115" s="905">
        <v>6.5</v>
      </c>
      <c r="DW115" s="906"/>
      <c r="DX115" s="906"/>
      <c r="DY115" s="906"/>
      <c r="DZ115" s="907"/>
    </row>
    <row r="116" spans="1:130" s="246" customFormat="1" ht="26.25" customHeight="1" x14ac:dyDescent="0.15">
      <c r="A116" s="1001"/>
      <c r="B116" s="1002"/>
      <c r="C116" s="961" t="s">
        <v>441</v>
      </c>
      <c r="D116" s="961"/>
      <c r="E116" s="961"/>
      <c r="F116" s="961"/>
      <c r="G116" s="961"/>
      <c r="H116" s="961"/>
      <c r="I116" s="961"/>
      <c r="J116" s="961"/>
      <c r="K116" s="961"/>
      <c r="L116" s="961"/>
      <c r="M116" s="961"/>
      <c r="N116" s="961"/>
      <c r="O116" s="961"/>
      <c r="P116" s="961"/>
      <c r="Q116" s="961"/>
      <c r="R116" s="961"/>
      <c r="S116" s="961"/>
      <c r="T116" s="961"/>
      <c r="U116" s="961"/>
      <c r="V116" s="961"/>
      <c r="W116" s="961"/>
      <c r="X116" s="961"/>
      <c r="Y116" s="961"/>
      <c r="Z116" s="962"/>
      <c r="AA116" s="857" t="s">
        <v>127</v>
      </c>
      <c r="AB116" s="858"/>
      <c r="AC116" s="858"/>
      <c r="AD116" s="858"/>
      <c r="AE116" s="859"/>
      <c r="AF116" s="860" t="s">
        <v>127</v>
      </c>
      <c r="AG116" s="858"/>
      <c r="AH116" s="858"/>
      <c r="AI116" s="858"/>
      <c r="AJ116" s="859"/>
      <c r="AK116" s="860" t="s">
        <v>127</v>
      </c>
      <c r="AL116" s="858"/>
      <c r="AM116" s="858"/>
      <c r="AN116" s="858"/>
      <c r="AO116" s="859"/>
      <c r="AP116" s="905" t="s">
        <v>127</v>
      </c>
      <c r="AQ116" s="906"/>
      <c r="AR116" s="906"/>
      <c r="AS116" s="906"/>
      <c r="AT116" s="907"/>
      <c r="AU116" s="1017"/>
      <c r="AV116" s="1018"/>
      <c r="AW116" s="1018"/>
      <c r="AX116" s="1018"/>
      <c r="AY116" s="1018"/>
      <c r="AZ116" s="944" t="s">
        <v>442</v>
      </c>
      <c r="BA116" s="945"/>
      <c r="BB116" s="945"/>
      <c r="BC116" s="945"/>
      <c r="BD116" s="945"/>
      <c r="BE116" s="945"/>
      <c r="BF116" s="945"/>
      <c r="BG116" s="945"/>
      <c r="BH116" s="945"/>
      <c r="BI116" s="945"/>
      <c r="BJ116" s="945"/>
      <c r="BK116" s="945"/>
      <c r="BL116" s="945"/>
      <c r="BM116" s="945"/>
      <c r="BN116" s="945"/>
      <c r="BO116" s="945"/>
      <c r="BP116" s="946"/>
      <c r="BQ116" s="894" t="s">
        <v>127</v>
      </c>
      <c r="BR116" s="895"/>
      <c r="BS116" s="895"/>
      <c r="BT116" s="895"/>
      <c r="BU116" s="895"/>
      <c r="BV116" s="895" t="s">
        <v>423</v>
      </c>
      <c r="BW116" s="895"/>
      <c r="BX116" s="895"/>
      <c r="BY116" s="895"/>
      <c r="BZ116" s="895"/>
      <c r="CA116" s="895" t="s">
        <v>127</v>
      </c>
      <c r="CB116" s="895"/>
      <c r="CC116" s="895"/>
      <c r="CD116" s="895"/>
      <c r="CE116" s="895"/>
      <c r="CF116" s="956" t="s">
        <v>127</v>
      </c>
      <c r="CG116" s="957"/>
      <c r="CH116" s="957"/>
      <c r="CI116" s="957"/>
      <c r="CJ116" s="957"/>
      <c r="CK116" s="1012"/>
      <c r="CL116" s="899"/>
      <c r="CM116" s="902" t="s">
        <v>443</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857" t="s">
        <v>427</v>
      </c>
      <c r="DH116" s="858"/>
      <c r="DI116" s="858"/>
      <c r="DJ116" s="858"/>
      <c r="DK116" s="859"/>
      <c r="DL116" s="860" t="s">
        <v>427</v>
      </c>
      <c r="DM116" s="858"/>
      <c r="DN116" s="858"/>
      <c r="DO116" s="858"/>
      <c r="DP116" s="859"/>
      <c r="DQ116" s="860" t="s">
        <v>127</v>
      </c>
      <c r="DR116" s="858"/>
      <c r="DS116" s="858"/>
      <c r="DT116" s="858"/>
      <c r="DU116" s="859"/>
      <c r="DV116" s="905" t="s">
        <v>127</v>
      </c>
      <c r="DW116" s="906"/>
      <c r="DX116" s="906"/>
      <c r="DY116" s="906"/>
      <c r="DZ116" s="907"/>
    </row>
    <row r="117" spans="1:130" s="246" customFormat="1" ht="26.25" customHeight="1" x14ac:dyDescent="0.15">
      <c r="A117" s="982" t="s">
        <v>186</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958" t="s">
        <v>444</v>
      </c>
      <c r="Z117" s="984"/>
      <c r="AA117" s="989">
        <v>19869653</v>
      </c>
      <c r="AB117" s="990"/>
      <c r="AC117" s="990"/>
      <c r="AD117" s="990"/>
      <c r="AE117" s="991"/>
      <c r="AF117" s="992">
        <v>19508688</v>
      </c>
      <c r="AG117" s="990"/>
      <c r="AH117" s="990"/>
      <c r="AI117" s="990"/>
      <c r="AJ117" s="991"/>
      <c r="AK117" s="992">
        <v>19020766</v>
      </c>
      <c r="AL117" s="990"/>
      <c r="AM117" s="990"/>
      <c r="AN117" s="990"/>
      <c r="AO117" s="991"/>
      <c r="AP117" s="993"/>
      <c r="AQ117" s="994"/>
      <c r="AR117" s="994"/>
      <c r="AS117" s="994"/>
      <c r="AT117" s="995"/>
      <c r="AU117" s="1017"/>
      <c r="AV117" s="1018"/>
      <c r="AW117" s="1018"/>
      <c r="AX117" s="1018"/>
      <c r="AY117" s="1018"/>
      <c r="AZ117" s="944" t="s">
        <v>445</v>
      </c>
      <c r="BA117" s="945"/>
      <c r="BB117" s="945"/>
      <c r="BC117" s="945"/>
      <c r="BD117" s="945"/>
      <c r="BE117" s="945"/>
      <c r="BF117" s="945"/>
      <c r="BG117" s="945"/>
      <c r="BH117" s="945"/>
      <c r="BI117" s="945"/>
      <c r="BJ117" s="945"/>
      <c r="BK117" s="945"/>
      <c r="BL117" s="945"/>
      <c r="BM117" s="945"/>
      <c r="BN117" s="945"/>
      <c r="BO117" s="945"/>
      <c r="BP117" s="946"/>
      <c r="BQ117" s="894" t="s">
        <v>423</v>
      </c>
      <c r="BR117" s="895"/>
      <c r="BS117" s="895"/>
      <c r="BT117" s="895"/>
      <c r="BU117" s="895"/>
      <c r="BV117" s="895" t="s">
        <v>127</v>
      </c>
      <c r="BW117" s="895"/>
      <c r="BX117" s="895"/>
      <c r="BY117" s="895"/>
      <c r="BZ117" s="895"/>
      <c r="CA117" s="895" t="s">
        <v>127</v>
      </c>
      <c r="CB117" s="895"/>
      <c r="CC117" s="895"/>
      <c r="CD117" s="895"/>
      <c r="CE117" s="895"/>
      <c r="CF117" s="956" t="s">
        <v>127</v>
      </c>
      <c r="CG117" s="957"/>
      <c r="CH117" s="957"/>
      <c r="CI117" s="957"/>
      <c r="CJ117" s="957"/>
      <c r="CK117" s="1012"/>
      <c r="CL117" s="899"/>
      <c r="CM117" s="902" t="s">
        <v>446</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857" t="s">
        <v>423</v>
      </c>
      <c r="DH117" s="858"/>
      <c r="DI117" s="858"/>
      <c r="DJ117" s="858"/>
      <c r="DK117" s="859"/>
      <c r="DL117" s="860" t="s">
        <v>127</v>
      </c>
      <c r="DM117" s="858"/>
      <c r="DN117" s="858"/>
      <c r="DO117" s="858"/>
      <c r="DP117" s="859"/>
      <c r="DQ117" s="860" t="s">
        <v>127</v>
      </c>
      <c r="DR117" s="858"/>
      <c r="DS117" s="858"/>
      <c r="DT117" s="858"/>
      <c r="DU117" s="859"/>
      <c r="DV117" s="905" t="s">
        <v>127</v>
      </c>
      <c r="DW117" s="906"/>
      <c r="DX117" s="906"/>
      <c r="DY117" s="906"/>
      <c r="DZ117" s="907"/>
    </row>
    <row r="118" spans="1:130" s="246" customFormat="1" ht="26.25" customHeight="1" x14ac:dyDescent="0.15">
      <c r="A118" s="982" t="s">
        <v>418</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5" t="s">
        <v>416</v>
      </c>
      <c r="AB118" s="983"/>
      <c r="AC118" s="983"/>
      <c r="AD118" s="983"/>
      <c r="AE118" s="984"/>
      <c r="AF118" s="985" t="s">
        <v>303</v>
      </c>
      <c r="AG118" s="983"/>
      <c r="AH118" s="983"/>
      <c r="AI118" s="983"/>
      <c r="AJ118" s="984"/>
      <c r="AK118" s="985" t="s">
        <v>302</v>
      </c>
      <c r="AL118" s="983"/>
      <c r="AM118" s="983"/>
      <c r="AN118" s="983"/>
      <c r="AO118" s="984"/>
      <c r="AP118" s="986" t="s">
        <v>417</v>
      </c>
      <c r="AQ118" s="987"/>
      <c r="AR118" s="987"/>
      <c r="AS118" s="987"/>
      <c r="AT118" s="988"/>
      <c r="AU118" s="1017"/>
      <c r="AV118" s="1018"/>
      <c r="AW118" s="1018"/>
      <c r="AX118" s="1018"/>
      <c r="AY118" s="1018"/>
      <c r="AZ118" s="960" t="s">
        <v>447</v>
      </c>
      <c r="BA118" s="961"/>
      <c r="BB118" s="961"/>
      <c r="BC118" s="961"/>
      <c r="BD118" s="961"/>
      <c r="BE118" s="961"/>
      <c r="BF118" s="961"/>
      <c r="BG118" s="961"/>
      <c r="BH118" s="961"/>
      <c r="BI118" s="961"/>
      <c r="BJ118" s="961"/>
      <c r="BK118" s="961"/>
      <c r="BL118" s="961"/>
      <c r="BM118" s="961"/>
      <c r="BN118" s="961"/>
      <c r="BO118" s="961"/>
      <c r="BP118" s="962"/>
      <c r="BQ118" s="963" t="s">
        <v>127</v>
      </c>
      <c r="BR118" s="926"/>
      <c r="BS118" s="926"/>
      <c r="BT118" s="926"/>
      <c r="BU118" s="926"/>
      <c r="BV118" s="926" t="s">
        <v>127</v>
      </c>
      <c r="BW118" s="926"/>
      <c r="BX118" s="926"/>
      <c r="BY118" s="926"/>
      <c r="BZ118" s="926"/>
      <c r="CA118" s="926" t="s">
        <v>127</v>
      </c>
      <c r="CB118" s="926"/>
      <c r="CC118" s="926"/>
      <c r="CD118" s="926"/>
      <c r="CE118" s="926"/>
      <c r="CF118" s="956" t="s">
        <v>127</v>
      </c>
      <c r="CG118" s="957"/>
      <c r="CH118" s="957"/>
      <c r="CI118" s="957"/>
      <c r="CJ118" s="957"/>
      <c r="CK118" s="1012"/>
      <c r="CL118" s="899"/>
      <c r="CM118" s="902" t="s">
        <v>448</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857" t="s">
        <v>423</v>
      </c>
      <c r="DH118" s="858"/>
      <c r="DI118" s="858"/>
      <c r="DJ118" s="858"/>
      <c r="DK118" s="859"/>
      <c r="DL118" s="860" t="s">
        <v>127</v>
      </c>
      <c r="DM118" s="858"/>
      <c r="DN118" s="858"/>
      <c r="DO118" s="858"/>
      <c r="DP118" s="859"/>
      <c r="DQ118" s="860" t="s">
        <v>127</v>
      </c>
      <c r="DR118" s="858"/>
      <c r="DS118" s="858"/>
      <c r="DT118" s="858"/>
      <c r="DU118" s="859"/>
      <c r="DV118" s="905" t="s">
        <v>127</v>
      </c>
      <c r="DW118" s="906"/>
      <c r="DX118" s="906"/>
      <c r="DY118" s="906"/>
      <c r="DZ118" s="907"/>
    </row>
    <row r="119" spans="1:130" s="246" customFormat="1" ht="26.25" customHeight="1" x14ac:dyDescent="0.15">
      <c r="A119" s="896" t="s">
        <v>421</v>
      </c>
      <c r="B119" s="897"/>
      <c r="C119" s="972" t="s">
        <v>422</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75" t="s">
        <v>127</v>
      </c>
      <c r="AB119" s="976"/>
      <c r="AC119" s="976"/>
      <c r="AD119" s="976"/>
      <c r="AE119" s="977"/>
      <c r="AF119" s="978" t="s">
        <v>423</v>
      </c>
      <c r="AG119" s="976"/>
      <c r="AH119" s="976"/>
      <c r="AI119" s="976"/>
      <c r="AJ119" s="977"/>
      <c r="AK119" s="978" t="s">
        <v>127</v>
      </c>
      <c r="AL119" s="976"/>
      <c r="AM119" s="976"/>
      <c r="AN119" s="976"/>
      <c r="AO119" s="977"/>
      <c r="AP119" s="979" t="s">
        <v>127</v>
      </c>
      <c r="AQ119" s="980"/>
      <c r="AR119" s="980"/>
      <c r="AS119" s="980"/>
      <c r="AT119" s="981"/>
      <c r="AU119" s="1019"/>
      <c r="AV119" s="1020"/>
      <c r="AW119" s="1020"/>
      <c r="AX119" s="1020"/>
      <c r="AY119" s="1020"/>
      <c r="AZ119" s="277" t="s">
        <v>186</v>
      </c>
      <c r="BA119" s="277"/>
      <c r="BB119" s="277"/>
      <c r="BC119" s="277"/>
      <c r="BD119" s="277"/>
      <c r="BE119" s="277"/>
      <c r="BF119" s="277"/>
      <c r="BG119" s="277"/>
      <c r="BH119" s="277"/>
      <c r="BI119" s="277"/>
      <c r="BJ119" s="277"/>
      <c r="BK119" s="277"/>
      <c r="BL119" s="277"/>
      <c r="BM119" s="277"/>
      <c r="BN119" s="277"/>
      <c r="BO119" s="958" t="s">
        <v>449</v>
      </c>
      <c r="BP119" s="959"/>
      <c r="BQ119" s="963">
        <v>202465330</v>
      </c>
      <c r="BR119" s="926"/>
      <c r="BS119" s="926"/>
      <c r="BT119" s="926"/>
      <c r="BU119" s="926"/>
      <c r="BV119" s="926">
        <v>195795044</v>
      </c>
      <c r="BW119" s="926"/>
      <c r="BX119" s="926"/>
      <c r="BY119" s="926"/>
      <c r="BZ119" s="926"/>
      <c r="CA119" s="926">
        <v>189668388</v>
      </c>
      <c r="CB119" s="926"/>
      <c r="CC119" s="926"/>
      <c r="CD119" s="926"/>
      <c r="CE119" s="926"/>
      <c r="CF119" s="824"/>
      <c r="CG119" s="825"/>
      <c r="CH119" s="825"/>
      <c r="CI119" s="825"/>
      <c r="CJ119" s="915"/>
      <c r="CK119" s="1013"/>
      <c r="CL119" s="901"/>
      <c r="CM119" s="919" t="s">
        <v>450</v>
      </c>
      <c r="CN119" s="920"/>
      <c r="CO119" s="920"/>
      <c r="CP119" s="920"/>
      <c r="CQ119" s="920"/>
      <c r="CR119" s="920"/>
      <c r="CS119" s="920"/>
      <c r="CT119" s="920"/>
      <c r="CU119" s="920"/>
      <c r="CV119" s="920"/>
      <c r="CW119" s="920"/>
      <c r="CX119" s="920"/>
      <c r="CY119" s="920"/>
      <c r="CZ119" s="920"/>
      <c r="DA119" s="920"/>
      <c r="DB119" s="920"/>
      <c r="DC119" s="920"/>
      <c r="DD119" s="920"/>
      <c r="DE119" s="920"/>
      <c r="DF119" s="921"/>
      <c r="DG119" s="840" t="s">
        <v>127</v>
      </c>
      <c r="DH119" s="841"/>
      <c r="DI119" s="841"/>
      <c r="DJ119" s="841"/>
      <c r="DK119" s="842"/>
      <c r="DL119" s="843" t="s">
        <v>427</v>
      </c>
      <c r="DM119" s="841"/>
      <c r="DN119" s="841"/>
      <c r="DO119" s="841"/>
      <c r="DP119" s="842"/>
      <c r="DQ119" s="843" t="s">
        <v>127</v>
      </c>
      <c r="DR119" s="841"/>
      <c r="DS119" s="841"/>
      <c r="DT119" s="841"/>
      <c r="DU119" s="842"/>
      <c r="DV119" s="929" t="s">
        <v>127</v>
      </c>
      <c r="DW119" s="930"/>
      <c r="DX119" s="930"/>
      <c r="DY119" s="930"/>
      <c r="DZ119" s="931"/>
    </row>
    <row r="120" spans="1:130" s="246" customFormat="1" ht="26.25" customHeight="1" x14ac:dyDescent="0.15">
      <c r="A120" s="898"/>
      <c r="B120" s="899"/>
      <c r="C120" s="902" t="s">
        <v>426</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857" t="s">
        <v>127</v>
      </c>
      <c r="AB120" s="858"/>
      <c r="AC120" s="858"/>
      <c r="AD120" s="858"/>
      <c r="AE120" s="859"/>
      <c r="AF120" s="860" t="s">
        <v>127</v>
      </c>
      <c r="AG120" s="858"/>
      <c r="AH120" s="858"/>
      <c r="AI120" s="858"/>
      <c r="AJ120" s="859"/>
      <c r="AK120" s="860" t="s">
        <v>127</v>
      </c>
      <c r="AL120" s="858"/>
      <c r="AM120" s="858"/>
      <c r="AN120" s="858"/>
      <c r="AO120" s="859"/>
      <c r="AP120" s="905" t="s">
        <v>127</v>
      </c>
      <c r="AQ120" s="906"/>
      <c r="AR120" s="906"/>
      <c r="AS120" s="906"/>
      <c r="AT120" s="907"/>
      <c r="AU120" s="964" t="s">
        <v>451</v>
      </c>
      <c r="AV120" s="965"/>
      <c r="AW120" s="965"/>
      <c r="AX120" s="965"/>
      <c r="AY120" s="966"/>
      <c r="AZ120" s="941" t="s">
        <v>452</v>
      </c>
      <c r="BA120" s="886"/>
      <c r="BB120" s="886"/>
      <c r="BC120" s="886"/>
      <c r="BD120" s="886"/>
      <c r="BE120" s="886"/>
      <c r="BF120" s="886"/>
      <c r="BG120" s="886"/>
      <c r="BH120" s="886"/>
      <c r="BI120" s="886"/>
      <c r="BJ120" s="886"/>
      <c r="BK120" s="886"/>
      <c r="BL120" s="886"/>
      <c r="BM120" s="886"/>
      <c r="BN120" s="886"/>
      <c r="BO120" s="886"/>
      <c r="BP120" s="887"/>
      <c r="BQ120" s="942">
        <v>11582834</v>
      </c>
      <c r="BR120" s="923"/>
      <c r="BS120" s="923"/>
      <c r="BT120" s="923"/>
      <c r="BU120" s="923"/>
      <c r="BV120" s="923">
        <v>11770864</v>
      </c>
      <c r="BW120" s="923"/>
      <c r="BX120" s="923"/>
      <c r="BY120" s="923"/>
      <c r="BZ120" s="923"/>
      <c r="CA120" s="923">
        <v>10793365</v>
      </c>
      <c r="CB120" s="923"/>
      <c r="CC120" s="923"/>
      <c r="CD120" s="923"/>
      <c r="CE120" s="923"/>
      <c r="CF120" s="947">
        <v>19.100000000000001</v>
      </c>
      <c r="CG120" s="948"/>
      <c r="CH120" s="948"/>
      <c r="CI120" s="948"/>
      <c r="CJ120" s="948"/>
      <c r="CK120" s="949" t="s">
        <v>453</v>
      </c>
      <c r="CL120" s="933"/>
      <c r="CM120" s="933"/>
      <c r="CN120" s="933"/>
      <c r="CO120" s="934"/>
      <c r="CP120" s="953" t="s">
        <v>396</v>
      </c>
      <c r="CQ120" s="954"/>
      <c r="CR120" s="954"/>
      <c r="CS120" s="954"/>
      <c r="CT120" s="954"/>
      <c r="CU120" s="954"/>
      <c r="CV120" s="954"/>
      <c r="CW120" s="954"/>
      <c r="CX120" s="954"/>
      <c r="CY120" s="954"/>
      <c r="CZ120" s="954"/>
      <c r="DA120" s="954"/>
      <c r="DB120" s="954"/>
      <c r="DC120" s="954"/>
      <c r="DD120" s="954"/>
      <c r="DE120" s="954"/>
      <c r="DF120" s="955"/>
      <c r="DG120" s="942">
        <v>24241130</v>
      </c>
      <c r="DH120" s="923"/>
      <c r="DI120" s="923"/>
      <c r="DJ120" s="923"/>
      <c r="DK120" s="923"/>
      <c r="DL120" s="923">
        <v>24747995</v>
      </c>
      <c r="DM120" s="923"/>
      <c r="DN120" s="923"/>
      <c r="DO120" s="923"/>
      <c r="DP120" s="923"/>
      <c r="DQ120" s="923">
        <v>24796639</v>
      </c>
      <c r="DR120" s="923"/>
      <c r="DS120" s="923"/>
      <c r="DT120" s="923"/>
      <c r="DU120" s="923"/>
      <c r="DV120" s="924">
        <v>43.8</v>
      </c>
      <c r="DW120" s="924"/>
      <c r="DX120" s="924"/>
      <c r="DY120" s="924"/>
      <c r="DZ120" s="925"/>
    </row>
    <row r="121" spans="1:130" s="246" customFormat="1" ht="26.25" customHeight="1" x14ac:dyDescent="0.15">
      <c r="A121" s="898"/>
      <c r="B121" s="899"/>
      <c r="C121" s="944" t="s">
        <v>454</v>
      </c>
      <c r="D121" s="945"/>
      <c r="E121" s="945"/>
      <c r="F121" s="945"/>
      <c r="G121" s="945"/>
      <c r="H121" s="945"/>
      <c r="I121" s="945"/>
      <c r="J121" s="945"/>
      <c r="K121" s="945"/>
      <c r="L121" s="945"/>
      <c r="M121" s="945"/>
      <c r="N121" s="945"/>
      <c r="O121" s="945"/>
      <c r="P121" s="945"/>
      <c r="Q121" s="945"/>
      <c r="R121" s="945"/>
      <c r="S121" s="945"/>
      <c r="T121" s="945"/>
      <c r="U121" s="945"/>
      <c r="V121" s="945"/>
      <c r="W121" s="945"/>
      <c r="X121" s="945"/>
      <c r="Y121" s="945"/>
      <c r="Z121" s="946"/>
      <c r="AA121" s="857" t="s">
        <v>423</v>
      </c>
      <c r="AB121" s="858"/>
      <c r="AC121" s="858"/>
      <c r="AD121" s="858"/>
      <c r="AE121" s="859"/>
      <c r="AF121" s="860" t="s">
        <v>427</v>
      </c>
      <c r="AG121" s="858"/>
      <c r="AH121" s="858"/>
      <c r="AI121" s="858"/>
      <c r="AJ121" s="859"/>
      <c r="AK121" s="860" t="s">
        <v>127</v>
      </c>
      <c r="AL121" s="858"/>
      <c r="AM121" s="858"/>
      <c r="AN121" s="858"/>
      <c r="AO121" s="859"/>
      <c r="AP121" s="905" t="s">
        <v>427</v>
      </c>
      <c r="AQ121" s="906"/>
      <c r="AR121" s="906"/>
      <c r="AS121" s="906"/>
      <c r="AT121" s="907"/>
      <c r="AU121" s="967"/>
      <c r="AV121" s="968"/>
      <c r="AW121" s="968"/>
      <c r="AX121" s="968"/>
      <c r="AY121" s="969"/>
      <c r="AZ121" s="893" t="s">
        <v>455</v>
      </c>
      <c r="BA121" s="828"/>
      <c r="BB121" s="828"/>
      <c r="BC121" s="828"/>
      <c r="BD121" s="828"/>
      <c r="BE121" s="828"/>
      <c r="BF121" s="828"/>
      <c r="BG121" s="828"/>
      <c r="BH121" s="828"/>
      <c r="BI121" s="828"/>
      <c r="BJ121" s="828"/>
      <c r="BK121" s="828"/>
      <c r="BL121" s="828"/>
      <c r="BM121" s="828"/>
      <c r="BN121" s="828"/>
      <c r="BO121" s="828"/>
      <c r="BP121" s="829"/>
      <c r="BQ121" s="894">
        <v>3911718</v>
      </c>
      <c r="BR121" s="895"/>
      <c r="BS121" s="895"/>
      <c r="BT121" s="895"/>
      <c r="BU121" s="895"/>
      <c r="BV121" s="895">
        <v>4081638</v>
      </c>
      <c r="BW121" s="895"/>
      <c r="BX121" s="895"/>
      <c r="BY121" s="895"/>
      <c r="BZ121" s="895"/>
      <c r="CA121" s="895">
        <v>4369955</v>
      </c>
      <c r="CB121" s="895"/>
      <c r="CC121" s="895"/>
      <c r="CD121" s="895"/>
      <c r="CE121" s="895"/>
      <c r="CF121" s="956">
        <v>7.7</v>
      </c>
      <c r="CG121" s="957"/>
      <c r="CH121" s="957"/>
      <c r="CI121" s="957"/>
      <c r="CJ121" s="957"/>
      <c r="CK121" s="950"/>
      <c r="CL121" s="936"/>
      <c r="CM121" s="936"/>
      <c r="CN121" s="936"/>
      <c r="CO121" s="937"/>
      <c r="CP121" s="916" t="s">
        <v>397</v>
      </c>
      <c r="CQ121" s="917"/>
      <c r="CR121" s="917"/>
      <c r="CS121" s="917"/>
      <c r="CT121" s="917"/>
      <c r="CU121" s="917"/>
      <c r="CV121" s="917"/>
      <c r="CW121" s="917"/>
      <c r="CX121" s="917"/>
      <c r="CY121" s="917"/>
      <c r="CZ121" s="917"/>
      <c r="DA121" s="917"/>
      <c r="DB121" s="917"/>
      <c r="DC121" s="917"/>
      <c r="DD121" s="917"/>
      <c r="DE121" s="917"/>
      <c r="DF121" s="918"/>
      <c r="DG121" s="894">
        <v>2862827</v>
      </c>
      <c r="DH121" s="895"/>
      <c r="DI121" s="895"/>
      <c r="DJ121" s="895"/>
      <c r="DK121" s="895"/>
      <c r="DL121" s="895">
        <v>2742090</v>
      </c>
      <c r="DM121" s="895"/>
      <c r="DN121" s="895"/>
      <c r="DO121" s="895"/>
      <c r="DP121" s="895"/>
      <c r="DQ121" s="895">
        <v>2613909</v>
      </c>
      <c r="DR121" s="895"/>
      <c r="DS121" s="895"/>
      <c r="DT121" s="895"/>
      <c r="DU121" s="895"/>
      <c r="DV121" s="872">
        <v>4.5999999999999996</v>
      </c>
      <c r="DW121" s="872"/>
      <c r="DX121" s="872"/>
      <c r="DY121" s="872"/>
      <c r="DZ121" s="873"/>
    </row>
    <row r="122" spans="1:130" s="246" customFormat="1" ht="26.25" customHeight="1" x14ac:dyDescent="0.15">
      <c r="A122" s="898"/>
      <c r="B122" s="899"/>
      <c r="C122" s="902" t="s">
        <v>437</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857" t="s">
        <v>427</v>
      </c>
      <c r="AB122" s="858"/>
      <c r="AC122" s="858"/>
      <c r="AD122" s="858"/>
      <c r="AE122" s="859"/>
      <c r="AF122" s="860" t="s">
        <v>127</v>
      </c>
      <c r="AG122" s="858"/>
      <c r="AH122" s="858"/>
      <c r="AI122" s="858"/>
      <c r="AJ122" s="859"/>
      <c r="AK122" s="860" t="s">
        <v>127</v>
      </c>
      <c r="AL122" s="858"/>
      <c r="AM122" s="858"/>
      <c r="AN122" s="858"/>
      <c r="AO122" s="859"/>
      <c r="AP122" s="905" t="s">
        <v>127</v>
      </c>
      <c r="AQ122" s="906"/>
      <c r="AR122" s="906"/>
      <c r="AS122" s="906"/>
      <c r="AT122" s="907"/>
      <c r="AU122" s="967"/>
      <c r="AV122" s="968"/>
      <c r="AW122" s="968"/>
      <c r="AX122" s="968"/>
      <c r="AY122" s="969"/>
      <c r="AZ122" s="960" t="s">
        <v>456</v>
      </c>
      <c r="BA122" s="961"/>
      <c r="BB122" s="961"/>
      <c r="BC122" s="961"/>
      <c r="BD122" s="961"/>
      <c r="BE122" s="961"/>
      <c r="BF122" s="961"/>
      <c r="BG122" s="961"/>
      <c r="BH122" s="961"/>
      <c r="BI122" s="961"/>
      <c r="BJ122" s="961"/>
      <c r="BK122" s="961"/>
      <c r="BL122" s="961"/>
      <c r="BM122" s="961"/>
      <c r="BN122" s="961"/>
      <c r="BO122" s="961"/>
      <c r="BP122" s="962"/>
      <c r="BQ122" s="963">
        <v>124077899</v>
      </c>
      <c r="BR122" s="926"/>
      <c r="BS122" s="926"/>
      <c r="BT122" s="926"/>
      <c r="BU122" s="926"/>
      <c r="BV122" s="926">
        <v>120895600</v>
      </c>
      <c r="BW122" s="926"/>
      <c r="BX122" s="926"/>
      <c r="BY122" s="926"/>
      <c r="BZ122" s="926"/>
      <c r="CA122" s="926">
        <v>119288066</v>
      </c>
      <c r="CB122" s="926"/>
      <c r="CC122" s="926"/>
      <c r="CD122" s="926"/>
      <c r="CE122" s="926"/>
      <c r="CF122" s="927">
        <v>210.7</v>
      </c>
      <c r="CG122" s="928"/>
      <c r="CH122" s="928"/>
      <c r="CI122" s="928"/>
      <c r="CJ122" s="928"/>
      <c r="CK122" s="950"/>
      <c r="CL122" s="936"/>
      <c r="CM122" s="936"/>
      <c r="CN122" s="936"/>
      <c r="CO122" s="937"/>
      <c r="CP122" s="916" t="s">
        <v>457</v>
      </c>
      <c r="CQ122" s="917"/>
      <c r="CR122" s="917"/>
      <c r="CS122" s="917"/>
      <c r="CT122" s="917"/>
      <c r="CU122" s="917"/>
      <c r="CV122" s="917"/>
      <c r="CW122" s="917"/>
      <c r="CX122" s="917"/>
      <c r="CY122" s="917"/>
      <c r="CZ122" s="917"/>
      <c r="DA122" s="917"/>
      <c r="DB122" s="917"/>
      <c r="DC122" s="917"/>
      <c r="DD122" s="917"/>
      <c r="DE122" s="917"/>
      <c r="DF122" s="918"/>
      <c r="DG122" s="894">
        <v>1774690</v>
      </c>
      <c r="DH122" s="895"/>
      <c r="DI122" s="895"/>
      <c r="DJ122" s="895"/>
      <c r="DK122" s="895"/>
      <c r="DL122" s="895">
        <v>1678087</v>
      </c>
      <c r="DM122" s="895"/>
      <c r="DN122" s="895"/>
      <c r="DO122" s="895"/>
      <c r="DP122" s="895"/>
      <c r="DQ122" s="895">
        <v>1537632</v>
      </c>
      <c r="DR122" s="895"/>
      <c r="DS122" s="895"/>
      <c r="DT122" s="895"/>
      <c r="DU122" s="895"/>
      <c r="DV122" s="872">
        <v>2.7</v>
      </c>
      <c r="DW122" s="872"/>
      <c r="DX122" s="872"/>
      <c r="DY122" s="872"/>
      <c r="DZ122" s="873"/>
    </row>
    <row r="123" spans="1:130" s="246" customFormat="1" ht="26.25" customHeight="1" x14ac:dyDescent="0.15">
      <c r="A123" s="898"/>
      <c r="B123" s="899"/>
      <c r="C123" s="902" t="s">
        <v>443</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857" t="s">
        <v>127</v>
      </c>
      <c r="AB123" s="858"/>
      <c r="AC123" s="858"/>
      <c r="AD123" s="858"/>
      <c r="AE123" s="859"/>
      <c r="AF123" s="860" t="s">
        <v>127</v>
      </c>
      <c r="AG123" s="858"/>
      <c r="AH123" s="858"/>
      <c r="AI123" s="858"/>
      <c r="AJ123" s="859"/>
      <c r="AK123" s="860" t="s">
        <v>127</v>
      </c>
      <c r="AL123" s="858"/>
      <c r="AM123" s="858"/>
      <c r="AN123" s="858"/>
      <c r="AO123" s="859"/>
      <c r="AP123" s="905" t="s">
        <v>127</v>
      </c>
      <c r="AQ123" s="906"/>
      <c r="AR123" s="906"/>
      <c r="AS123" s="906"/>
      <c r="AT123" s="907"/>
      <c r="AU123" s="970"/>
      <c r="AV123" s="971"/>
      <c r="AW123" s="971"/>
      <c r="AX123" s="971"/>
      <c r="AY123" s="971"/>
      <c r="AZ123" s="277" t="s">
        <v>186</v>
      </c>
      <c r="BA123" s="277"/>
      <c r="BB123" s="277"/>
      <c r="BC123" s="277"/>
      <c r="BD123" s="277"/>
      <c r="BE123" s="277"/>
      <c r="BF123" s="277"/>
      <c r="BG123" s="277"/>
      <c r="BH123" s="277"/>
      <c r="BI123" s="277"/>
      <c r="BJ123" s="277"/>
      <c r="BK123" s="277"/>
      <c r="BL123" s="277"/>
      <c r="BM123" s="277"/>
      <c r="BN123" s="277"/>
      <c r="BO123" s="958" t="s">
        <v>458</v>
      </c>
      <c r="BP123" s="959"/>
      <c r="BQ123" s="913">
        <v>139572451</v>
      </c>
      <c r="BR123" s="914"/>
      <c r="BS123" s="914"/>
      <c r="BT123" s="914"/>
      <c r="BU123" s="914"/>
      <c r="BV123" s="914">
        <v>136748102</v>
      </c>
      <c r="BW123" s="914"/>
      <c r="BX123" s="914"/>
      <c r="BY123" s="914"/>
      <c r="BZ123" s="914"/>
      <c r="CA123" s="914">
        <v>134451386</v>
      </c>
      <c r="CB123" s="914"/>
      <c r="CC123" s="914"/>
      <c r="CD123" s="914"/>
      <c r="CE123" s="914"/>
      <c r="CF123" s="824"/>
      <c r="CG123" s="825"/>
      <c r="CH123" s="825"/>
      <c r="CI123" s="825"/>
      <c r="CJ123" s="915"/>
      <c r="CK123" s="950"/>
      <c r="CL123" s="936"/>
      <c r="CM123" s="936"/>
      <c r="CN123" s="936"/>
      <c r="CO123" s="937"/>
      <c r="CP123" s="916" t="s">
        <v>395</v>
      </c>
      <c r="CQ123" s="917"/>
      <c r="CR123" s="917"/>
      <c r="CS123" s="917"/>
      <c r="CT123" s="917"/>
      <c r="CU123" s="917"/>
      <c r="CV123" s="917"/>
      <c r="CW123" s="917"/>
      <c r="CX123" s="917"/>
      <c r="CY123" s="917"/>
      <c r="CZ123" s="917"/>
      <c r="DA123" s="917"/>
      <c r="DB123" s="917"/>
      <c r="DC123" s="917"/>
      <c r="DD123" s="917"/>
      <c r="DE123" s="917"/>
      <c r="DF123" s="918"/>
      <c r="DG123" s="857">
        <v>2004253</v>
      </c>
      <c r="DH123" s="858"/>
      <c r="DI123" s="858"/>
      <c r="DJ123" s="858"/>
      <c r="DK123" s="859"/>
      <c r="DL123" s="860">
        <v>1670629</v>
      </c>
      <c r="DM123" s="858"/>
      <c r="DN123" s="858"/>
      <c r="DO123" s="858"/>
      <c r="DP123" s="859"/>
      <c r="DQ123" s="860">
        <v>1519904</v>
      </c>
      <c r="DR123" s="858"/>
      <c r="DS123" s="858"/>
      <c r="DT123" s="858"/>
      <c r="DU123" s="859"/>
      <c r="DV123" s="905">
        <v>2.7</v>
      </c>
      <c r="DW123" s="906"/>
      <c r="DX123" s="906"/>
      <c r="DY123" s="906"/>
      <c r="DZ123" s="907"/>
    </row>
    <row r="124" spans="1:130" s="246" customFormat="1" ht="26.25" customHeight="1" thickBot="1" x14ac:dyDescent="0.2">
      <c r="A124" s="898"/>
      <c r="B124" s="899"/>
      <c r="C124" s="902" t="s">
        <v>446</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857" t="s">
        <v>127</v>
      </c>
      <c r="AB124" s="858"/>
      <c r="AC124" s="858"/>
      <c r="AD124" s="858"/>
      <c r="AE124" s="859"/>
      <c r="AF124" s="860" t="s">
        <v>127</v>
      </c>
      <c r="AG124" s="858"/>
      <c r="AH124" s="858"/>
      <c r="AI124" s="858"/>
      <c r="AJ124" s="859"/>
      <c r="AK124" s="860" t="s">
        <v>127</v>
      </c>
      <c r="AL124" s="858"/>
      <c r="AM124" s="858"/>
      <c r="AN124" s="858"/>
      <c r="AO124" s="859"/>
      <c r="AP124" s="905" t="s">
        <v>127</v>
      </c>
      <c r="AQ124" s="906"/>
      <c r="AR124" s="906"/>
      <c r="AS124" s="906"/>
      <c r="AT124" s="907"/>
      <c r="AU124" s="908" t="s">
        <v>459</v>
      </c>
      <c r="AV124" s="909"/>
      <c r="AW124" s="909"/>
      <c r="AX124" s="909"/>
      <c r="AY124" s="909"/>
      <c r="AZ124" s="909"/>
      <c r="BA124" s="909"/>
      <c r="BB124" s="909"/>
      <c r="BC124" s="909"/>
      <c r="BD124" s="909"/>
      <c r="BE124" s="909"/>
      <c r="BF124" s="909"/>
      <c r="BG124" s="909"/>
      <c r="BH124" s="909"/>
      <c r="BI124" s="909"/>
      <c r="BJ124" s="909"/>
      <c r="BK124" s="909"/>
      <c r="BL124" s="909"/>
      <c r="BM124" s="909"/>
      <c r="BN124" s="909"/>
      <c r="BO124" s="909"/>
      <c r="BP124" s="910"/>
      <c r="BQ124" s="911">
        <v>110.7</v>
      </c>
      <c r="BR124" s="912"/>
      <c r="BS124" s="912"/>
      <c r="BT124" s="912"/>
      <c r="BU124" s="912"/>
      <c r="BV124" s="912">
        <v>104.3</v>
      </c>
      <c r="BW124" s="912"/>
      <c r="BX124" s="912"/>
      <c r="BY124" s="912"/>
      <c r="BZ124" s="912"/>
      <c r="CA124" s="912">
        <v>97.5</v>
      </c>
      <c r="CB124" s="912"/>
      <c r="CC124" s="912"/>
      <c r="CD124" s="912"/>
      <c r="CE124" s="912"/>
      <c r="CF124" s="802"/>
      <c r="CG124" s="803"/>
      <c r="CH124" s="803"/>
      <c r="CI124" s="803"/>
      <c r="CJ124" s="943"/>
      <c r="CK124" s="951"/>
      <c r="CL124" s="951"/>
      <c r="CM124" s="951"/>
      <c r="CN124" s="951"/>
      <c r="CO124" s="952"/>
      <c r="CP124" s="916" t="s">
        <v>460</v>
      </c>
      <c r="CQ124" s="917"/>
      <c r="CR124" s="917"/>
      <c r="CS124" s="917"/>
      <c r="CT124" s="917"/>
      <c r="CU124" s="917"/>
      <c r="CV124" s="917"/>
      <c r="CW124" s="917"/>
      <c r="CX124" s="917"/>
      <c r="CY124" s="917"/>
      <c r="CZ124" s="917"/>
      <c r="DA124" s="917"/>
      <c r="DB124" s="917"/>
      <c r="DC124" s="917"/>
      <c r="DD124" s="917"/>
      <c r="DE124" s="917"/>
      <c r="DF124" s="918"/>
      <c r="DG124" s="840">
        <v>1252894</v>
      </c>
      <c r="DH124" s="841"/>
      <c r="DI124" s="841"/>
      <c r="DJ124" s="841"/>
      <c r="DK124" s="842"/>
      <c r="DL124" s="843">
        <v>1204059</v>
      </c>
      <c r="DM124" s="841"/>
      <c r="DN124" s="841"/>
      <c r="DO124" s="841"/>
      <c r="DP124" s="842"/>
      <c r="DQ124" s="843">
        <v>1229488</v>
      </c>
      <c r="DR124" s="841"/>
      <c r="DS124" s="841"/>
      <c r="DT124" s="841"/>
      <c r="DU124" s="842"/>
      <c r="DV124" s="929">
        <v>2.2000000000000002</v>
      </c>
      <c r="DW124" s="930"/>
      <c r="DX124" s="930"/>
      <c r="DY124" s="930"/>
      <c r="DZ124" s="931"/>
    </row>
    <row r="125" spans="1:130" s="246" customFormat="1" ht="26.25" customHeight="1" x14ac:dyDescent="0.15">
      <c r="A125" s="898"/>
      <c r="B125" s="899"/>
      <c r="C125" s="902" t="s">
        <v>448</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857" t="s">
        <v>127</v>
      </c>
      <c r="AB125" s="858"/>
      <c r="AC125" s="858"/>
      <c r="AD125" s="858"/>
      <c r="AE125" s="859"/>
      <c r="AF125" s="860" t="s">
        <v>127</v>
      </c>
      <c r="AG125" s="858"/>
      <c r="AH125" s="858"/>
      <c r="AI125" s="858"/>
      <c r="AJ125" s="859"/>
      <c r="AK125" s="860" t="s">
        <v>127</v>
      </c>
      <c r="AL125" s="858"/>
      <c r="AM125" s="858"/>
      <c r="AN125" s="858"/>
      <c r="AO125" s="859"/>
      <c r="AP125" s="905" t="s">
        <v>127</v>
      </c>
      <c r="AQ125" s="906"/>
      <c r="AR125" s="906"/>
      <c r="AS125" s="906"/>
      <c r="AT125" s="90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2" t="s">
        <v>461</v>
      </c>
      <c r="CL125" s="933"/>
      <c r="CM125" s="933"/>
      <c r="CN125" s="933"/>
      <c r="CO125" s="934"/>
      <c r="CP125" s="941" t="s">
        <v>462</v>
      </c>
      <c r="CQ125" s="886"/>
      <c r="CR125" s="886"/>
      <c r="CS125" s="886"/>
      <c r="CT125" s="886"/>
      <c r="CU125" s="886"/>
      <c r="CV125" s="886"/>
      <c r="CW125" s="886"/>
      <c r="CX125" s="886"/>
      <c r="CY125" s="886"/>
      <c r="CZ125" s="886"/>
      <c r="DA125" s="886"/>
      <c r="DB125" s="886"/>
      <c r="DC125" s="886"/>
      <c r="DD125" s="886"/>
      <c r="DE125" s="886"/>
      <c r="DF125" s="887"/>
      <c r="DG125" s="942" t="s">
        <v>127</v>
      </c>
      <c r="DH125" s="923"/>
      <c r="DI125" s="923"/>
      <c r="DJ125" s="923"/>
      <c r="DK125" s="923"/>
      <c r="DL125" s="923" t="s">
        <v>127</v>
      </c>
      <c r="DM125" s="923"/>
      <c r="DN125" s="923"/>
      <c r="DO125" s="923"/>
      <c r="DP125" s="923"/>
      <c r="DQ125" s="923" t="s">
        <v>127</v>
      </c>
      <c r="DR125" s="923"/>
      <c r="DS125" s="923"/>
      <c r="DT125" s="923"/>
      <c r="DU125" s="923"/>
      <c r="DV125" s="924" t="s">
        <v>127</v>
      </c>
      <c r="DW125" s="924"/>
      <c r="DX125" s="924"/>
      <c r="DY125" s="924"/>
      <c r="DZ125" s="925"/>
    </row>
    <row r="126" spans="1:130" s="246" customFormat="1" ht="26.25" customHeight="1" thickBot="1" x14ac:dyDescent="0.2">
      <c r="A126" s="898"/>
      <c r="B126" s="899"/>
      <c r="C126" s="902" t="s">
        <v>450</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857" t="s">
        <v>127</v>
      </c>
      <c r="AB126" s="858"/>
      <c r="AC126" s="858"/>
      <c r="AD126" s="858"/>
      <c r="AE126" s="859"/>
      <c r="AF126" s="860" t="s">
        <v>127</v>
      </c>
      <c r="AG126" s="858"/>
      <c r="AH126" s="858"/>
      <c r="AI126" s="858"/>
      <c r="AJ126" s="859"/>
      <c r="AK126" s="860" t="s">
        <v>127</v>
      </c>
      <c r="AL126" s="858"/>
      <c r="AM126" s="858"/>
      <c r="AN126" s="858"/>
      <c r="AO126" s="859"/>
      <c r="AP126" s="905" t="s">
        <v>127</v>
      </c>
      <c r="AQ126" s="906"/>
      <c r="AR126" s="906"/>
      <c r="AS126" s="906"/>
      <c r="AT126" s="90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5"/>
      <c r="CL126" s="936"/>
      <c r="CM126" s="936"/>
      <c r="CN126" s="936"/>
      <c r="CO126" s="937"/>
      <c r="CP126" s="893" t="s">
        <v>463</v>
      </c>
      <c r="CQ126" s="828"/>
      <c r="CR126" s="828"/>
      <c r="CS126" s="828"/>
      <c r="CT126" s="828"/>
      <c r="CU126" s="828"/>
      <c r="CV126" s="828"/>
      <c r="CW126" s="828"/>
      <c r="CX126" s="828"/>
      <c r="CY126" s="828"/>
      <c r="CZ126" s="828"/>
      <c r="DA126" s="828"/>
      <c r="DB126" s="828"/>
      <c r="DC126" s="828"/>
      <c r="DD126" s="828"/>
      <c r="DE126" s="828"/>
      <c r="DF126" s="829"/>
      <c r="DG126" s="894" t="s">
        <v>127</v>
      </c>
      <c r="DH126" s="895"/>
      <c r="DI126" s="895"/>
      <c r="DJ126" s="895"/>
      <c r="DK126" s="895"/>
      <c r="DL126" s="895" t="s">
        <v>127</v>
      </c>
      <c r="DM126" s="895"/>
      <c r="DN126" s="895"/>
      <c r="DO126" s="895"/>
      <c r="DP126" s="895"/>
      <c r="DQ126" s="895" t="s">
        <v>127</v>
      </c>
      <c r="DR126" s="895"/>
      <c r="DS126" s="895"/>
      <c r="DT126" s="895"/>
      <c r="DU126" s="895"/>
      <c r="DV126" s="872" t="s">
        <v>127</v>
      </c>
      <c r="DW126" s="872"/>
      <c r="DX126" s="872"/>
      <c r="DY126" s="872"/>
      <c r="DZ126" s="873"/>
    </row>
    <row r="127" spans="1:130" s="246" customFormat="1" ht="26.25" customHeight="1" x14ac:dyDescent="0.15">
      <c r="A127" s="900"/>
      <c r="B127" s="901"/>
      <c r="C127" s="919" t="s">
        <v>464</v>
      </c>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1"/>
      <c r="AA127" s="857">
        <v>96572</v>
      </c>
      <c r="AB127" s="858"/>
      <c r="AC127" s="858"/>
      <c r="AD127" s="858"/>
      <c r="AE127" s="859"/>
      <c r="AF127" s="860">
        <v>61920</v>
      </c>
      <c r="AG127" s="858"/>
      <c r="AH127" s="858"/>
      <c r="AI127" s="858"/>
      <c r="AJ127" s="859"/>
      <c r="AK127" s="860">
        <v>57443</v>
      </c>
      <c r="AL127" s="858"/>
      <c r="AM127" s="858"/>
      <c r="AN127" s="858"/>
      <c r="AO127" s="859"/>
      <c r="AP127" s="905">
        <v>0.1</v>
      </c>
      <c r="AQ127" s="906"/>
      <c r="AR127" s="906"/>
      <c r="AS127" s="906"/>
      <c r="AT127" s="907"/>
      <c r="AU127" s="282"/>
      <c r="AV127" s="282"/>
      <c r="AW127" s="282"/>
      <c r="AX127" s="922" t="s">
        <v>465</v>
      </c>
      <c r="AY127" s="890"/>
      <c r="AZ127" s="890"/>
      <c r="BA127" s="890"/>
      <c r="BB127" s="890"/>
      <c r="BC127" s="890"/>
      <c r="BD127" s="890"/>
      <c r="BE127" s="891"/>
      <c r="BF127" s="889" t="s">
        <v>466</v>
      </c>
      <c r="BG127" s="890"/>
      <c r="BH127" s="890"/>
      <c r="BI127" s="890"/>
      <c r="BJ127" s="890"/>
      <c r="BK127" s="890"/>
      <c r="BL127" s="891"/>
      <c r="BM127" s="889" t="s">
        <v>467</v>
      </c>
      <c r="BN127" s="890"/>
      <c r="BO127" s="890"/>
      <c r="BP127" s="890"/>
      <c r="BQ127" s="890"/>
      <c r="BR127" s="890"/>
      <c r="BS127" s="891"/>
      <c r="BT127" s="889" t="s">
        <v>468</v>
      </c>
      <c r="BU127" s="890"/>
      <c r="BV127" s="890"/>
      <c r="BW127" s="890"/>
      <c r="BX127" s="890"/>
      <c r="BY127" s="890"/>
      <c r="BZ127" s="892"/>
      <c r="CA127" s="282"/>
      <c r="CB127" s="282"/>
      <c r="CC127" s="282"/>
      <c r="CD127" s="283"/>
      <c r="CE127" s="283"/>
      <c r="CF127" s="283"/>
      <c r="CG127" s="280"/>
      <c r="CH127" s="280"/>
      <c r="CI127" s="280"/>
      <c r="CJ127" s="281"/>
      <c r="CK127" s="935"/>
      <c r="CL127" s="936"/>
      <c r="CM127" s="936"/>
      <c r="CN127" s="936"/>
      <c r="CO127" s="937"/>
      <c r="CP127" s="893" t="s">
        <v>469</v>
      </c>
      <c r="CQ127" s="828"/>
      <c r="CR127" s="828"/>
      <c r="CS127" s="828"/>
      <c r="CT127" s="828"/>
      <c r="CU127" s="828"/>
      <c r="CV127" s="828"/>
      <c r="CW127" s="828"/>
      <c r="CX127" s="828"/>
      <c r="CY127" s="828"/>
      <c r="CZ127" s="828"/>
      <c r="DA127" s="828"/>
      <c r="DB127" s="828"/>
      <c r="DC127" s="828"/>
      <c r="DD127" s="828"/>
      <c r="DE127" s="828"/>
      <c r="DF127" s="829"/>
      <c r="DG127" s="894" t="s">
        <v>127</v>
      </c>
      <c r="DH127" s="895"/>
      <c r="DI127" s="895"/>
      <c r="DJ127" s="895"/>
      <c r="DK127" s="895"/>
      <c r="DL127" s="895" t="s">
        <v>127</v>
      </c>
      <c r="DM127" s="895"/>
      <c r="DN127" s="895"/>
      <c r="DO127" s="895"/>
      <c r="DP127" s="895"/>
      <c r="DQ127" s="895" t="s">
        <v>127</v>
      </c>
      <c r="DR127" s="895"/>
      <c r="DS127" s="895"/>
      <c r="DT127" s="895"/>
      <c r="DU127" s="895"/>
      <c r="DV127" s="872" t="s">
        <v>127</v>
      </c>
      <c r="DW127" s="872"/>
      <c r="DX127" s="872"/>
      <c r="DY127" s="872"/>
      <c r="DZ127" s="873"/>
    </row>
    <row r="128" spans="1:130" s="246" customFormat="1" ht="26.25" customHeight="1" thickBot="1" x14ac:dyDescent="0.2">
      <c r="A128" s="874" t="s">
        <v>470</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471</v>
      </c>
      <c r="X128" s="876"/>
      <c r="Y128" s="876"/>
      <c r="Z128" s="877"/>
      <c r="AA128" s="878">
        <v>617914</v>
      </c>
      <c r="AB128" s="879"/>
      <c r="AC128" s="879"/>
      <c r="AD128" s="879"/>
      <c r="AE128" s="880"/>
      <c r="AF128" s="881">
        <v>428089</v>
      </c>
      <c r="AG128" s="879"/>
      <c r="AH128" s="879"/>
      <c r="AI128" s="879"/>
      <c r="AJ128" s="880"/>
      <c r="AK128" s="881">
        <v>466285</v>
      </c>
      <c r="AL128" s="879"/>
      <c r="AM128" s="879"/>
      <c r="AN128" s="879"/>
      <c r="AO128" s="880"/>
      <c r="AP128" s="882"/>
      <c r="AQ128" s="883"/>
      <c r="AR128" s="883"/>
      <c r="AS128" s="883"/>
      <c r="AT128" s="884"/>
      <c r="AU128" s="282"/>
      <c r="AV128" s="282"/>
      <c r="AW128" s="282"/>
      <c r="AX128" s="885" t="s">
        <v>472</v>
      </c>
      <c r="AY128" s="886"/>
      <c r="AZ128" s="886"/>
      <c r="BA128" s="886"/>
      <c r="BB128" s="886"/>
      <c r="BC128" s="886"/>
      <c r="BD128" s="886"/>
      <c r="BE128" s="887"/>
      <c r="BF128" s="864" t="s">
        <v>127</v>
      </c>
      <c r="BG128" s="865"/>
      <c r="BH128" s="865"/>
      <c r="BI128" s="865"/>
      <c r="BJ128" s="865"/>
      <c r="BK128" s="865"/>
      <c r="BL128" s="888"/>
      <c r="BM128" s="864">
        <v>11.25</v>
      </c>
      <c r="BN128" s="865"/>
      <c r="BO128" s="865"/>
      <c r="BP128" s="865"/>
      <c r="BQ128" s="865"/>
      <c r="BR128" s="865"/>
      <c r="BS128" s="888"/>
      <c r="BT128" s="864">
        <v>20</v>
      </c>
      <c r="BU128" s="865"/>
      <c r="BV128" s="865"/>
      <c r="BW128" s="865"/>
      <c r="BX128" s="865"/>
      <c r="BY128" s="865"/>
      <c r="BZ128" s="866"/>
      <c r="CA128" s="283"/>
      <c r="CB128" s="283"/>
      <c r="CC128" s="283"/>
      <c r="CD128" s="283"/>
      <c r="CE128" s="283"/>
      <c r="CF128" s="283"/>
      <c r="CG128" s="280"/>
      <c r="CH128" s="280"/>
      <c r="CI128" s="280"/>
      <c r="CJ128" s="281"/>
      <c r="CK128" s="938"/>
      <c r="CL128" s="939"/>
      <c r="CM128" s="939"/>
      <c r="CN128" s="939"/>
      <c r="CO128" s="940"/>
      <c r="CP128" s="867" t="s">
        <v>473</v>
      </c>
      <c r="CQ128" s="806"/>
      <c r="CR128" s="806"/>
      <c r="CS128" s="806"/>
      <c r="CT128" s="806"/>
      <c r="CU128" s="806"/>
      <c r="CV128" s="806"/>
      <c r="CW128" s="806"/>
      <c r="CX128" s="806"/>
      <c r="CY128" s="806"/>
      <c r="CZ128" s="806"/>
      <c r="DA128" s="806"/>
      <c r="DB128" s="806"/>
      <c r="DC128" s="806"/>
      <c r="DD128" s="806"/>
      <c r="DE128" s="806"/>
      <c r="DF128" s="807"/>
      <c r="DG128" s="868" t="s">
        <v>127</v>
      </c>
      <c r="DH128" s="869"/>
      <c r="DI128" s="869"/>
      <c r="DJ128" s="869"/>
      <c r="DK128" s="869"/>
      <c r="DL128" s="869" t="s">
        <v>127</v>
      </c>
      <c r="DM128" s="869"/>
      <c r="DN128" s="869"/>
      <c r="DO128" s="869"/>
      <c r="DP128" s="869"/>
      <c r="DQ128" s="869" t="s">
        <v>127</v>
      </c>
      <c r="DR128" s="869"/>
      <c r="DS128" s="869"/>
      <c r="DT128" s="869"/>
      <c r="DU128" s="869"/>
      <c r="DV128" s="870" t="s">
        <v>127</v>
      </c>
      <c r="DW128" s="870"/>
      <c r="DX128" s="870"/>
      <c r="DY128" s="870"/>
      <c r="DZ128" s="871"/>
    </row>
    <row r="129" spans="1:131" s="246" customFormat="1" ht="26.25" customHeight="1" x14ac:dyDescent="0.15">
      <c r="A129" s="852" t="s">
        <v>106</v>
      </c>
      <c r="B129" s="853"/>
      <c r="C129" s="853"/>
      <c r="D129" s="853"/>
      <c r="E129" s="853"/>
      <c r="F129" s="853"/>
      <c r="G129" s="853"/>
      <c r="H129" s="853"/>
      <c r="I129" s="853"/>
      <c r="J129" s="853"/>
      <c r="K129" s="853"/>
      <c r="L129" s="853"/>
      <c r="M129" s="853"/>
      <c r="N129" s="853"/>
      <c r="O129" s="853"/>
      <c r="P129" s="853"/>
      <c r="Q129" s="853"/>
      <c r="R129" s="853"/>
      <c r="S129" s="853"/>
      <c r="T129" s="853"/>
      <c r="U129" s="853"/>
      <c r="V129" s="853"/>
      <c r="W129" s="854" t="s">
        <v>474</v>
      </c>
      <c r="X129" s="855"/>
      <c r="Y129" s="855"/>
      <c r="Z129" s="856"/>
      <c r="AA129" s="857">
        <v>67406335</v>
      </c>
      <c r="AB129" s="858"/>
      <c r="AC129" s="858"/>
      <c r="AD129" s="858"/>
      <c r="AE129" s="859"/>
      <c r="AF129" s="860">
        <v>66903372</v>
      </c>
      <c r="AG129" s="858"/>
      <c r="AH129" s="858"/>
      <c r="AI129" s="858"/>
      <c r="AJ129" s="859"/>
      <c r="AK129" s="860">
        <v>66644875</v>
      </c>
      <c r="AL129" s="858"/>
      <c r="AM129" s="858"/>
      <c r="AN129" s="858"/>
      <c r="AO129" s="859"/>
      <c r="AP129" s="861"/>
      <c r="AQ129" s="862"/>
      <c r="AR129" s="862"/>
      <c r="AS129" s="862"/>
      <c r="AT129" s="863"/>
      <c r="AU129" s="284"/>
      <c r="AV129" s="284"/>
      <c r="AW129" s="284"/>
      <c r="AX129" s="827" t="s">
        <v>475</v>
      </c>
      <c r="AY129" s="828"/>
      <c r="AZ129" s="828"/>
      <c r="BA129" s="828"/>
      <c r="BB129" s="828"/>
      <c r="BC129" s="828"/>
      <c r="BD129" s="828"/>
      <c r="BE129" s="829"/>
      <c r="BF129" s="847" t="s">
        <v>127</v>
      </c>
      <c r="BG129" s="848"/>
      <c r="BH129" s="848"/>
      <c r="BI129" s="848"/>
      <c r="BJ129" s="848"/>
      <c r="BK129" s="848"/>
      <c r="BL129" s="849"/>
      <c r="BM129" s="847">
        <v>16.25</v>
      </c>
      <c r="BN129" s="848"/>
      <c r="BO129" s="848"/>
      <c r="BP129" s="848"/>
      <c r="BQ129" s="848"/>
      <c r="BR129" s="848"/>
      <c r="BS129" s="849"/>
      <c r="BT129" s="847">
        <v>30</v>
      </c>
      <c r="BU129" s="850"/>
      <c r="BV129" s="850"/>
      <c r="BW129" s="850"/>
      <c r="BX129" s="850"/>
      <c r="BY129" s="850"/>
      <c r="BZ129" s="85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852" t="s">
        <v>476</v>
      </c>
      <c r="B130" s="853"/>
      <c r="C130" s="853"/>
      <c r="D130" s="853"/>
      <c r="E130" s="853"/>
      <c r="F130" s="853"/>
      <c r="G130" s="853"/>
      <c r="H130" s="853"/>
      <c r="I130" s="853"/>
      <c r="J130" s="853"/>
      <c r="K130" s="853"/>
      <c r="L130" s="853"/>
      <c r="M130" s="853"/>
      <c r="N130" s="853"/>
      <c r="O130" s="853"/>
      <c r="P130" s="853"/>
      <c r="Q130" s="853"/>
      <c r="R130" s="853"/>
      <c r="S130" s="853"/>
      <c r="T130" s="853"/>
      <c r="U130" s="853"/>
      <c r="V130" s="853"/>
      <c r="W130" s="854" t="s">
        <v>477</v>
      </c>
      <c r="X130" s="855"/>
      <c r="Y130" s="855"/>
      <c r="Z130" s="856"/>
      <c r="AA130" s="857">
        <v>10626694</v>
      </c>
      <c r="AB130" s="858"/>
      <c r="AC130" s="858"/>
      <c r="AD130" s="858"/>
      <c r="AE130" s="859"/>
      <c r="AF130" s="860">
        <v>10326886</v>
      </c>
      <c r="AG130" s="858"/>
      <c r="AH130" s="858"/>
      <c r="AI130" s="858"/>
      <c r="AJ130" s="859"/>
      <c r="AK130" s="860">
        <v>10027210</v>
      </c>
      <c r="AL130" s="858"/>
      <c r="AM130" s="858"/>
      <c r="AN130" s="858"/>
      <c r="AO130" s="859"/>
      <c r="AP130" s="861"/>
      <c r="AQ130" s="862"/>
      <c r="AR130" s="862"/>
      <c r="AS130" s="862"/>
      <c r="AT130" s="863"/>
      <c r="AU130" s="284"/>
      <c r="AV130" s="284"/>
      <c r="AW130" s="284"/>
      <c r="AX130" s="827" t="s">
        <v>478</v>
      </c>
      <c r="AY130" s="828"/>
      <c r="AZ130" s="828"/>
      <c r="BA130" s="828"/>
      <c r="BB130" s="828"/>
      <c r="BC130" s="828"/>
      <c r="BD130" s="828"/>
      <c r="BE130" s="829"/>
      <c r="BF130" s="830">
        <v>15.2</v>
      </c>
      <c r="BG130" s="831"/>
      <c r="BH130" s="831"/>
      <c r="BI130" s="831"/>
      <c r="BJ130" s="831"/>
      <c r="BK130" s="831"/>
      <c r="BL130" s="832"/>
      <c r="BM130" s="830">
        <v>25</v>
      </c>
      <c r="BN130" s="831"/>
      <c r="BO130" s="831"/>
      <c r="BP130" s="831"/>
      <c r="BQ130" s="831"/>
      <c r="BR130" s="831"/>
      <c r="BS130" s="832"/>
      <c r="BT130" s="830">
        <v>35</v>
      </c>
      <c r="BU130" s="833"/>
      <c r="BV130" s="833"/>
      <c r="BW130" s="833"/>
      <c r="BX130" s="833"/>
      <c r="BY130" s="833"/>
      <c r="BZ130" s="834"/>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835"/>
      <c r="B131" s="836"/>
      <c r="C131" s="836"/>
      <c r="D131" s="836"/>
      <c r="E131" s="836"/>
      <c r="F131" s="836"/>
      <c r="G131" s="836"/>
      <c r="H131" s="836"/>
      <c r="I131" s="836"/>
      <c r="J131" s="836"/>
      <c r="K131" s="836"/>
      <c r="L131" s="836"/>
      <c r="M131" s="836"/>
      <c r="N131" s="836"/>
      <c r="O131" s="836"/>
      <c r="P131" s="836"/>
      <c r="Q131" s="836"/>
      <c r="R131" s="836"/>
      <c r="S131" s="836"/>
      <c r="T131" s="836"/>
      <c r="U131" s="836"/>
      <c r="V131" s="836"/>
      <c r="W131" s="837" t="s">
        <v>479</v>
      </c>
      <c r="X131" s="838"/>
      <c r="Y131" s="838"/>
      <c r="Z131" s="839"/>
      <c r="AA131" s="840">
        <v>56779641</v>
      </c>
      <c r="AB131" s="841"/>
      <c r="AC131" s="841"/>
      <c r="AD131" s="841"/>
      <c r="AE131" s="842"/>
      <c r="AF131" s="843">
        <v>56576486</v>
      </c>
      <c r="AG131" s="841"/>
      <c r="AH131" s="841"/>
      <c r="AI131" s="841"/>
      <c r="AJ131" s="842"/>
      <c r="AK131" s="843">
        <v>56617665</v>
      </c>
      <c r="AL131" s="841"/>
      <c r="AM131" s="841"/>
      <c r="AN131" s="841"/>
      <c r="AO131" s="842"/>
      <c r="AP131" s="844"/>
      <c r="AQ131" s="845"/>
      <c r="AR131" s="845"/>
      <c r="AS131" s="845"/>
      <c r="AT131" s="846"/>
      <c r="AU131" s="284"/>
      <c r="AV131" s="284"/>
      <c r="AW131" s="284"/>
      <c r="AX131" s="805" t="s">
        <v>480</v>
      </c>
      <c r="AY131" s="806"/>
      <c r="AZ131" s="806"/>
      <c r="BA131" s="806"/>
      <c r="BB131" s="806"/>
      <c r="BC131" s="806"/>
      <c r="BD131" s="806"/>
      <c r="BE131" s="807"/>
      <c r="BF131" s="808">
        <v>97.5</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814" t="s">
        <v>481</v>
      </c>
      <c r="B132" s="815"/>
      <c r="C132" s="815"/>
      <c r="D132" s="815"/>
      <c r="E132" s="815"/>
      <c r="F132" s="815"/>
      <c r="G132" s="815"/>
      <c r="H132" s="815"/>
      <c r="I132" s="815"/>
      <c r="J132" s="815"/>
      <c r="K132" s="815"/>
      <c r="L132" s="815"/>
      <c r="M132" s="815"/>
      <c r="N132" s="815"/>
      <c r="O132" s="815"/>
      <c r="P132" s="815"/>
      <c r="Q132" s="815"/>
      <c r="R132" s="815"/>
      <c r="S132" s="815"/>
      <c r="T132" s="815"/>
      <c r="U132" s="815"/>
      <c r="V132" s="818" t="s">
        <v>482</v>
      </c>
      <c r="W132" s="818"/>
      <c r="X132" s="818"/>
      <c r="Y132" s="818"/>
      <c r="Z132" s="819"/>
      <c r="AA132" s="820">
        <v>15.19038312</v>
      </c>
      <c r="AB132" s="821"/>
      <c r="AC132" s="821"/>
      <c r="AD132" s="821"/>
      <c r="AE132" s="822"/>
      <c r="AF132" s="823">
        <v>15.472351890000001</v>
      </c>
      <c r="AG132" s="821"/>
      <c r="AH132" s="821"/>
      <c r="AI132" s="821"/>
      <c r="AJ132" s="822"/>
      <c r="AK132" s="823">
        <v>15.061149199999999</v>
      </c>
      <c r="AL132" s="821"/>
      <c r="AM132" s="821"/>
      <c r="AN132" s="821"/>
      <c r="AO132" s="822"/>
      <c r="AP132" s="824"/>
      <c r="AQ132" s="825"/>
      <c r="AR132" s="825"/>
      <c r="AS132" s="825"/>
      <c r="AT132" s="82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816"/>
      <c r="B133" s="817"/>
      <c r="C133" s="817"/>
      <c r="D133" s="817"/>
      <c r="E133" s="817"/>
      <c r="F133" s="817"/>
      <c r="G133" s="817"/>
      <c r="H133" s="817"/>
      <c r="I133" s="817"/>
      <c r="J133" s="817"/>
      <c r="K133" s="817"/>
      <c r="L133" s="817"/>
      <c r="M133" s="817"/>
      <c r="N133" s="817"/>
      <c r="O133" s="817"/>
      <c r="P133" s="817"/>
      <c r="Q133" s="817"/>
      <c r="R133" s="817"/>
      <c r="S133" s="817"/>
      <c r="T133" s="817"/>
      <c r="U133" s="817"/>
      <c r="V133" s="797" t="s">
        <v>483</v>
      </c>
      <c r="W133" s="797"/>
      <c r="X133" s="797"/>
      <c r="Y133" s="797"/>
      <c r="Z133" s="798"/>
      <c r="AA133" s="799">
        <v>14.6</v>
      </c>
      <c r="AB133" s="800"/>
      <c r="AC133" s="800"/>
      <c r="AD133" s="800"/>
      <c r="AE133" s="801"/>
      <c r="AF133" s="799">
        <v>15.2</v>
      </c>
      <c r="AG133" s="800"/>
      <c r="AH133" s="800"/>
      <c r="AI133" s="800"/>
      <c r="AJ133" s="801"/>
      <c r="AK133" s="799">
        <v>15.2</v>
      </c>
      <c r="AL133" s="800"/>
      <c r="AM133" s="800"/>
      <c r="AN133" s="800"/>
      <c r="AO133" s="801"/>
      <c r="AP133" s="802"/>
      <c r="AQ133" s="803"/>
      <c r="AR133" s="803"/>
      <c r="AS133" s="803"/>
      <c r="AT133" s="80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GWJ07SSttuk88lU35DWs8IgFwcZNrfxOOfJSxeHMgFbMw4yT2k5Uw+tZpoAzIOhl3dJGkAvyhKLDMEidBbxvnw==" saltValue="QqoScF7Q3GRDlEL0hbMG2g==" spinCount="100000" sheet="1" objects="1" scenarios="1" formatRows="0"/>
  <customSheetViews>
    <customSheetView guid="{E8838461-D6E0-4F89-B2C3-04BED219EEE4}" scale="70" fitToPage="1" hiddenRows="1" hiddenColumns="1">
      <selection activeCell="AA33" sqref="AA33:AE33"/>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customSheetView>
  </customSheetViews>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DQ110"/>
  <sheetViews>
    <sheetView showGridLines="0" view="pageBreakPreview" zoomScale="55" zoomScaleNormal="85" zoomScaleSheetLayoutView="55"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484</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2vKYK+6PbHqqXHeV319qzTYejlg8FeiWYnnWjh+mKN6wUfSGI+X/eAvgIQJNyitogDmEKM62auOVWc1VeixUwg==" saltValue="kJL9QOLY6UlIkyhBthSHSQ==" spinCount="100000" sheet="1" objects="1" scenarios="1"/>
  <dataConsolidate/>
  <customSheetViews>
    <customSheetView guid="{E8838461-D6E0-4F89-B2C3-04BED219EEE4}" scale="70" showPageBreaks="1" showGridLines="0" fitToPage="1" hiddenRows="1" hiddenColumns="1" view="pageBreakPreview">
      <selection activeCell="BY51" sqref="BY51"/>
      <pageMargins left="0" right="0" top="0" bottom="0" header="0" footer="0"/>
      <printOptions horizontalCentered="1" verticalCentered="1"/>
      <pageSetup paperSize="9" scale="44" orientation="landscape"/>
      <headerFooter alignWithMargins="0">
        <oddFooter>&amp;C&amp;P / &amp;N</oddFooter>
      </headerFooter>
    </customSheetView>
  </customSheetViews>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L103"/>
  <sheetViews>
    <sheetView showGridLines="0" zoomScale="55" zoomScaleNormal="55"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v3JuzPhr5MH/eXQvgGdmxc5QGkljbv0PWHYexoF5nww+QhL/hEN+v9nDgQL78gcD/1ckSfPNSPd0OE6WXsUohw==" saltValue="OopULAdZLT+/+4fjVswZDw==" spinCount="100000" sheet="1" objects="1" scenarios="1"/>
  <dataConsolidate/>
  <customSheetViews>
    <customSheetView guid="{E8838461-D6E0-4F89-B2C3-04BED219EEE4}" scale="70" showGridLines="0" fitToPage="1" hiddenRows="1" hiddenColumns="1" topLeftCell="AD1">
      <pageMargins left="0" right="0" top="0" bottom="0" header="0" footer="0"/>
      <printOptions horizontalCentered="1" verticalCentered="1"/>
      <pageSetup paperSize="9" scale="49" orientation="landscape" horizontalDpi="300" verticalDpi="300"/>
      <headerFooter alignWithMargins="0">
        <oddFooter>&amp;C&amp;P/&amp;N</oddFooter>
      </headerFooter>
    </customSheetView>
  </customSheetViews>
  <phoneticPr fontId="2"/>
  <printOptions horizontalCentered="1" verticalCentered="1"/>
  <pageMargins left="0" right="0" top="0" bottom="0" header="0" footer="0"/>
  <pageSetup paperSize="9" scale="49"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Z74"/>
  <sheetViews>
    <sheetView showGridLines="0" view="pageBreakPreview" zoomScale="70" zoomScaleSheetLayoutView="70"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485</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486</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2" t="s">
        <v>487</v>
      </c>
      <c r="AP7" s="303"/>
      <c r="AQ7" s="304" t="s">
        <v>488</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3"/>
      <c r="AP8" s="309" t="s">
        <v>489</v>
      </c>
      <c r="AQ8" s="310" t="s">
        <v>490</v>
      </c>
      <c r="AR8" s="311" t="s">
        <v>491</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6" t="s">
        <v>492</v>
      </c>
      <c r="AL9" s="1227"/>
      <c r="AM9" s="1227"/>
      <c r="AN9" s="1228"/>
      <c r="AO9" s="312">
        <v>11635989</v>
      </c>
      <c r="AP9" s="312">
        <v>40895</v>
      </c>
      <c r="AQ9" s="313">
        <v>57923</v>
      </c>
      <c r="AR9" s="314">
        <v>-29.4</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6" t="s">
        <v>493</v>
      </c>
      <c r="AL10" s="1227"/>
      <c r="AM10" s="1227"/>
      <c r="AN10" s="1228"/>
      <c r="AO10" s="315">
        <v>855885</v>
      </c>
      <c r="AP10" s="315">
        <v>3008</v>
      </c>
      <c r="AQ10" s="316">
        <v>2689</v>
      </c>
      <c r="AR10" s="317">
        <v>11.9</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6" t="s">
        <v>494</v>
      </c>
      <c r="AL11" s="1227"/>
      <c r="AM11" s="1227"/>
      <c r="AN11" s="1228"/>
      <c r="AO11" s="315">
        <v>2944846</v>
      </c>
      <c r="AP11" s="315">
        <v>10350</v>
      </c>
      <c r="AQ11" s="316">
        <v>1561</v>
      </c>
      <c r="AR11" s="317">
        <v>563</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6" t="s">
        <v>495</v>
      </c>
      <c r="AL12" s="1227"/>
      <c r="AM12" s="1227"/>
      <c r="AN12" s="1228"/>
      <c r="AO12" s="315">
        <v>212889</v>
      </c>
      <c r="AP12" s="315">
        <v>748</v>
      </c>
      <c r="AQ12" s="316">
        <v>539</v>
      </c>
      <c r="AR12" s="317">
        <v>38.799999999999997</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6" t="s">
        <v>496</v>
      </c>
      <c r="AL13" s="1227"/>
      <c r="AM13" s="1227"/>
      <c r="AN13" s="1228"/>
      <c r="AO13" s="315" t="s">
        <v>497</v>
      </c>
      <c r="AP13" s="315" t="s">
        <v>497</v>
      </c>
      <c r="AQ13" s="316">
        <v>13</v>
      </c>
      <c r="AR13" s="317" t="s">
        <v>497</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6" t="s">
        <v>498</v>
      </c>
      <c r="AL14" s="1227"/>
      <c r="AM14" s="1227"/>
      <c r="AN14" s="1228"/>
      <c r="AO14" s="315">
        <v>729617</v>
      </c>
      <c r="AP14" s="315">
        <v>2564</v>
      </c>
      <c r="AQ14" s="316">
        <v>1886</v>
      </c>
      <c r="AR14" s="317">
        <v>35.9</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6" t="s">
        <v>499</v>
      </c>
      <c r="AL15" s="1227"/>
      <c r="AM15" s="1227"/>
      <c r="AN15" s="1228"/>
      <c r="AO15" s="315">
        <v>398816</v>
      </c>
      <c r="AP15" s="315">
        <v>1402</v>
      </c>
      <c r="AQ15" s="316">
        <v>1251</v>
      </c>
      <c r="AR15" s="317">
        <v>12.1</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29" t="s">
        <v>500</v>
      </c>
      <c r="AL16" s="1230"/>
      <c r="AM16" s="1230"/>
      <c r="AN16" s="1231"/>
      <c r="AO16" s="315">
        <v>-846610</v>
      </c>
      <c r="AP16" s="315">
        <v>-2975</v>
      </c>
      <c r="AQ16" s="316">
        <v>-4255</v>
      </c>
      <c r="AR16" s="317">
        <v>-30.1</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29" t="s">
        <v>186</v>
      </c>
      <c r="AL17" s="1230"/>
      <c r="AM17" s="1230"/>
      <c r="AN17" s="1231"/>
      <c r="AO17" s="315">
        <v>15931432</v>
      </c>
      <c r="AP17" s="315">
        <v>55992</v>
      </c>
      <c r="AQ17" s="316">
        <v>61607</v>
      </c>
      <c r="AR17" s="317">
        <v>-9.1</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501</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502</v>
      </c>
      <c r="AP20" s="323" t="s">
        <v>503</v>
      </c>
      <c r="AQ20" s="324" t="s">
        <v>504</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3" t="s">
        <v>505</v>
      </c>
      <c r="AL21" s="1224"/>
      <c r="AM21" s="1224"/>
      <c r="AN21" s="1225"/>
      <c r="AO21" s="327">
        <v>4.92</v>
      </c>
      <c r="AP21" s="328">
        <v>6.25</v>
      </c>
      <c r="AQ21" s="329">
        <v>-1.33</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3" t="s">
        <v>506</v>
      </c>
      <c r="AL22" s="1224"/>
      <c r="AM22" s="1224"/>
      <c r="AN22" s="1225"/>
      <c r="AO22" s="332">
        <v>97.5</v>
      </c>
      <c r="AP22" s="333">
        <v>100</v>
      </c>
      <c r="AQ22" s="334">
        <v>-2.5</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507</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508</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509</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2" t="s">
        <v>487</v>
      </c>
      <c r="AP30" s="303"/>
      <c r="AQ30" s="304" t="s">
        <v>488</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3"/>
      <c r="AP31" s="309" t="s">
        <v>489</v>
      </c>
      <c r="AQ31" s="310" t="s">
        <v>490</v>
      </c>
      <c r="AR31" s="311" t="s">
        <v>491</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4" t="s">
        <v>510</v>
      </c>
      <c r="AL32" s="1215"/>
      <c r="AM32" s="1215"/>
      <c r="AN32" s="1216"/>
      <c r="AO32" s="342">
        <v>15823468</v>
      </c>
      <c r="AP32" s="342">
        <v>55612</v>
      </c>
      <c r="AQ32" s="343">
        <v>37305</v>
      </c>
      <c r="AR32" s="344">
        <v>49.1</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4" t="s">
        <v>511</v>
      </c>
      <c r="AL33" s="1215"/>
      <c r="AM33" s="1215"/>
      <c r="AN33" s="1216"/>
      <c r="AO33" s="342" t="s">
        <v>497</v>
      </c>
      <c r="AP33" s="342" t="s">
        <v>497</v>
      </c>
      <c r="AQ33" s="343">
        <v>4</v>
      </c>
      <c r="AR33" s="344" t="s">
        <v>497</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4" t="s">
        <v>512</v>
      </c>
      <c r="AL34" s="1215"/>
      <c r="AM34" s="1215"/>
      <c r="AN34" s="1216"/>
      <c r="AO34" s="342" t="s">
        <v>497</v>
      </c>
      <c r="AP34" s="342" t="s">
        <v>497</v>
      </c>
      <c r="AQ34" s="343">
        <v>89</v>
      </c>
      <c r="AR34" s="344" t="s">
        <v>497</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4" t="s">
        <v>513</v>
      </c>
      <c r="AL35" s="1215"/>
      <c r="AM35" s="1215"/>
      <c r="AN35" s="1216"/>
      <c r="AO35" s="342">
        <v>2927197</v>
      </c>
      <c r="AP35" s="342">
        <v>10288</v>
      </c>
      <c r="AQ35" s="343">
        <v>9317</v>
      </c>
      <c r="AR35" s="344">
        <v>10.4</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4" t="s">
        <v>514</v>
      </c>
      <c r="AL36" s="1215"/>
      <c r="AM36" s="1215"/>
      <c r="AN36" s="1216"/>
      <c r="AO36" s="342">
        <v>212658</v>
      </c>
      <c r="AP36" s="342">
        <v>747</v>
      </c>
      <c r="AQ36" s="343">
        <v>337</v>
      </c>
      <c r="AR36" s="344">
        <v>121.7</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4" t="s">
        <v>515</v>
      </c>
      <c r="AL37" s="1215"/>
      <c r="AM37" s="1215"/>
      <c r="AN37" s="1216"/>
      <c r="AO37" s="342">
        <v>57443</v>
      </c>
      <c r="AP37" s="342">
        <v>202</v>
      </c>
      <c r="AQ37" s="343">
        <v>969</v>
      </c>
      <c r="AR37" s="344">
        <v>-79.2</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17" t="s">
        <v>516</v>
      </c>
      <c r="AL38" s="1218"/>
      <c r="AM38" s="1218"/>
      <c r="AN38" s="1219"/>
      <c r="AO38" s="345" t="s">
        <v>497</v>
      </c>
      <c r="AP38" s="345" t="s">
        <v>497</v>
      </c>
      <c r="AQ38" s="346">
        <v>1</v>
      </c>
      <c r="AR38" s="334" t="s">
        <v>497</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17" t="s">
        <v>517</v>
      </c>
      <c r="AL39" s="1218"/>
      <c r="AM39" s="1218"/>
      <c r="AN39" s="1219"/>
      <c r="AO39" s="342">
        <v>-466285</v>
      </c>
      <c r="AP39" s="342">
        <v>-1639</v>
      </c>
      <c r="AQ39" s="343">
        <v>-8362</v>
      </c>
      <c r="AR39" s="344">
        <v>-80.400000000000006</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4" t="s">
        <v>518</v>
      </c>
      <c r="AL40" s="1215"/>
      <c r="AM40" s="1215"/>
      <c r="AN40" s="1216"/>
      <c r="AO40" s="342">
        <v>-10027210</v>
      </c>
      <c r="AP40" s="342">
        <v>-35241</v>
      </c>
      <c r="AQ40" s="343">
        <v>-29125</v>
      </c>
      <c r="AR40" s="344">
        <v>21</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0" t="s">
        <v>297</v>
      </c>
      <c r="AL41" s="1221"/>
      <c r="AM41" s="1221"/>
      <c r="AN41" s="1222"/>
      <c r="AO41" s="342">
        <v>8527271</v>
      </c>
      <c r="AP41" s="342">
        <v>29970</v>
      </c>
      <c r="AQ41" s="343">
        <v>10534</v>
      </c>
      <c r="AR41" s="344">
        <v>184.5</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519</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520</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521</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07" t="s">
        <v>487</v>
      </c>
      <c r="AN49" s="1209" t="s">
        <v>522</v>
      </c>
      <c r="AO49" s="1210"/>
      <c r="AP49" s="1210"/>
      <c r="AQ49" s="1210"/>
      <c r="AR49" s="1211"/>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08"/>
      <c r="AN50" s="358" t="s">
        <v>523</v>
      </c>
      <c r="AO50" s="359" t="s">
        <v>524</v>
      </c>
      <c r="AP50" s="360" t="s">
        <v>525</v>
      </c>
      <c r="AQ50" s="361" t="s">
        <v>526</v>
      </c>
      <c r="AR50" s="362" t="s">
        <v>527</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528</v>
      </c>
      <c r="AL51" s="355"/>
      <c r="AM51" s="363">
        <v>15137911</v>
      </c>
      <c r="AN51" s="364">
        <v>51159</v>
      </c>
      <c r="AO51" s="365">
        <v>-22.1</v>
      </c>
      <c r="AP51" s="366">
        <v>51613</v>
      </c>
      <c r="AQ51" s="367">
        <v>8.3000000000000007</v>
      </c>
      <c r="AR51" s="368">
        <v>-30.4</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529</v>
      </c>
      <c r="AM52" s="371">
        <v>8547822</v>
      </c>
      <c r="AN52" s="372">
        <v>28888</v>
      </c>
      <c r="AO52" s="373">
        <v>44.1</v>
      </c>
      <c r="AP52" s="374">
        <v>25872</v>
      </c>
      <c r="AQ52" s="375">
        <v>10.8</v>
      </c>
      <c r="AR52" s="376">
        <v>33.299999999999997</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530</v>
      </c>
      <c r="AL53" s="355"/>
      <c r="AM53" s="363">
        <v>7338320</v>
      </c>
      <c r="AN53" s="364">
        <v>25040</v>
      </c>
      <c r="AO53" s="365">
        <v>-51.1</v>
      </c>
      <c r="AP53" s="366">
        <v>50880</v>
      </c>
      <c r="AQ53" s="367">
        <v>-1.4</v>
      </c>
      <c r="AR53" s="368">
        <v>-49.7</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529</v>
      </c>
      <c r="AM54" s="371">
        <v>2393524</v>
      </c>
      <c r="AN54" s="372">
        <v>8167</v>
      </c>
      <c r="AO54" s="373">
        <v>-71.7</v>
      </c>
      <c r="AP54" s="374">
        <v>27819</v>
      </c>
      <c r="AQ54" s="375">
        <v>7.5</v>
      </c>
      <c r="AR54" s="376">
        <v>-79.2</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531</v>
      </c>
      <c r="AL55" s="355"/>
      <c r="AM55" s="363">
        <v>6214565</v>
      </c>
      <c r="AN55" s="364">
        <v>21419</v>
      </c>
      <c r="AO55" s="365">
        <v>-14.5</v>
      </c>
      <c r="AP55" s="366">
        <v>46395</v>
      </c>
      <c r="AQ55" s="367">
        <v>-8.8000000000000007</v>
      </c>
      <c r="AR55" s="368">
        <v>-5.7</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529</v>
      </c>
      <c r="AM56" s="371">
        <v>2011802</v>
      </c>
      <c r="AN56" s="372">
        <v>6934</v>
      </c>
      <c r="AO56" s="373">
        <v>-15.1</v>
      </c>
      <c r="AP56" s="374">
        <v>26304</v>
      </c>
      <c r="AQ56" s="375">
        <v>-5.4</v>
      </c>
      <c r="AR56" s="376">
        <v>-9.6999999999999993</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532</v>
      </c>
      <c r="AL57" s="355"/>
      <c r="AM57" s="363">
        <v>8225795</v>
      </c>
      <c r="AN57" s="364">
        <v>28604</v>
      </c>
      <c r="AO57" s="365">
        <v>33.5</v>
      </c>
      <c r="AP57" s="366">
        <v>48088</v>
      </c>
      <c r="AQ57" s="367">
        <v>3.6</v>
      </c>
      <c r="AR57" s="368">
        <v>29.9</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529</v>
      </c>
      <c r="AM58" s="371">
        <v>3798247</v>
      </c>
      <c r="AN58" s="372">
        <v>13208</v>
      </c>
      <c r="AO58" s="373">
        <v>90.5</v>
      </c>
      <c r="AP58" s="374">
        <v>25183</v>
      </c>
      <c r="AQ58" s="375">
        <v>-4.3</v>
      </c>
      <c r="AR58" s="376">
        <v>94.8</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533</v>
      </c>
      <c r="AL59" s="355"/>
      <c r="AM59" s="363">
        <v>7139326</v>
      </c>
      <c r="AN59" s="364">
        <v>25092</v>
      </c>
      <c r="AO59" s="365">
        <v>-12.3</v>
      </c>
      <c r="AP59" s="366">
        <v>46457</v>
      </c>
      <c r="AQ59" s="367">
        <v>-3.4</v>
      </c>
      <c r="AR59" s="368">
        <v>-8.9</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529</v>
      </c>
      <c r="AM60" s="371">
        <v>2599037</v>
      </c>
      <c r="AN60" s="372">
        <v>9134</v>
      </c>
      <c r="AO60" s="373">
        <v>-30.8</v>
      </c>
      <c r="AP60" s="374">
        <v>24020</v>
      </c>
      <c r="AQ60" s="375">
        <v>-4.5999999999999996</v>
      </c>
      <c r="AR60" s="376">
        <v>-26.2</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534</v>
      </c>
      <c r="AL61" s="377"/>
      <c r="AM61" s="378">
        <v>8811183</v>
      </c>
      <c r="AN61" s="379">
        <v>30263</v>
      </c>
      <c r="AO61" s="380">
        <v>-13.3</v>
      </c>
      <c r="AP61" s="381">
        <v>48687</v>
      </c>
      <c r="AQ61" s="382">
        <v>-0.3</v>
      </c>
      <c r="AR61" s="368">
        <v>-13</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529</v>
      </c>
      <c r="AM62" s="371">
        <v>3870086</v>
      </c>
      <c r="AN62" s="372">
        <v>13266</v>
      </c>
      <c r="AO62" s="373">
        <v>3.4</v>
      </c>
      <c r="AP62" s="374">
        <v>25840</v>
      </c>
      <c r="AQ62" s="375">
        <v>0.8</v>
      </c>
      <c r="AR62" s="376">
        <v>2.6</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wqaT74zoPnaXC/d3Nn/9W81XHz5pZEmohhnsWhnrP0auyaDWHq+JOrmOp+yizBYiWpIMGXGSy7+58iDXWACzCw==" saltValue="oImQyrFe+MSeVEYsiKe2Ww==" spinCount="100000" sheet="1" objects="1" scenarios="1"/>
  <customSheetViews>
    <customSheetView guid="{E8838461-D6E0-4F89-B2C3-04BED219EEE4}" showPageBreaks="1" showGridLines="0" fitToPage="1" hiddenRows="1" hiddenColumns="1" view="pageBreakPreview">
      <pageMargins left="0.39370078740157483" right="0.19685039370078741" top="0.39370078740157483" bottom="0.31496062992125984" header="0.51181102362204722" footer="0"/>
      <printOptions horizontalCentered="1"/>
      <pageSetup paperSize="9" scale="61" orientation="landscape"/>
      <headerFooter alignWithMargins="0">
        <oddFooter>&amp;C&amp;P/&amp;N</oddFooter>
      </headerFooter>
    </customSheetView>
  </customSheetViews>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DU132"/>
  <sheetViews>
    <sheetView showGridLines="0" zoomScale="70" zoomScaleNormal="70"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536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l4uiNmCY0JquCHfd/VMSuZ+axjzg6Eg1hztOLDnzp/AEtH3kH6CGafbe5iwNX/GXvnzQUtqD2cPgWkIC/1XI4w==" saltValue="Vrd6s8Z2/B4+9bPsaIIs/A==" spinCount="100000" sheet="1" objects="1" scenarios="1"/>
  <dataConsolidate/>
  <customSheetViews>
    <customSheetView guid="{E8838461-D6E0-4F89-B2C3-04BED219EEE4}" scale="70" showGridLines="0" fitToPage="1" hiddenRows="1" hiddenColumns="1" topLeftCell="A31">
      <pageMargins left="0" right="0" top="0.19685039370078741" bottom="0" header="0.39370078740157483" footer="0"/>
      <printOptions horizontalCentered="1" verticalCentered="1"/>
      <pageSetup paperSize="9" scale="39" orientation="landscape" horizontalDpi="300" verticalDpi="300"/>
      <headerFooter alignWithMargins="0">
        <oddFooter>&amp;C&amp;P/&amp;N</oddFooter>
      </headerFooter>
    </customSheetView>
  </customSheetViews>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EL132"/>
  <sheetViews>
    <sheetView showGridLines="0" zoomScale="70" zoomScaleNormal="7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537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qYxg8FL+UpzaPMES796QWnFI/Hm0iLthoCmp6P5k8jIySNpWaIABpFfOoIQNSc4GOR9OrAM5S+48yYTrzoOo7A==" saltValue="WbELfDUdiNUdlXPZUKkWTQ==" spinCount="100000" sheet="1" objects="1" scenarios="1"/>
  <dataConsolidate/>
  <customSheetViews>
    <customSheetView guid="{E8838461-D6E0-4F89-B2C3-04BED219EEE4}" scale="70" showGridLines="0" fitToPage="1" hiddenRows="1" hiddenColumns="1">
      <pageMargins left="0" right="0" top="0.19685039370078741" bottom="0" header="0.39370078740157483" footer="0"/>
      <printOptions horizontalCentered="1" verticalCentered="1"/>
      <pageSetup paperSize="9" scale="39" orientation="landscape" horizontalDpi="300" verticalDpi="300"/>
      <headerFooter alignWithMargins="0">
        <oddFooter>&amp;C&amp;P/&amp;N</oddFooter>
      </headerFooter>
    </customSheetView>
  </customSheetViews>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538</v>
      </c>
      <c r="G46" s="8" t="s">
        <v>539</v>
      </c>
      <c r="H46" s="8" t="s">
        <v>540</v>
      </c>
      <c r="I46" s="8" t="s">
        <v>541</v>
      </c>
      <c r="J46" s="9" t="s">
        <v>542</v>
      </c>
    </row>
    <row r="47" spans="2:10" ht="57.75" customHeight="1" x14ac:dyDescent="0.15">
      <c r="B47" s="10"/>
      <c r="C47" s="1232" t="s">
        <v>3</v>
      </c>
      <c r="D47" s="1232"/>
      <c r="E47" s="1233"/>
      <c r="F47" s="11">
        <v>4.25</v>
      </c>
      <c r="G47" s="12">
        <v>6.21</v>
      </c>
      <c r="H47" s="12">
        <v>6.34</v>
      </c>
      <c r="I47" s="12">
        <v>3.4</v>
      </c>
      <c r="J47" s="13">
        <v>3.12</v>
      </c>
    </row>
    <row r="48" spans="2:10" ht="57.75" customHeight="1" x14ac:dyDescent="0.15">
      <c r="B48" s="14"/>
      <c r="C48" s="1234" t="s">
        <v>4</v>
      </c>
      <c r="D48" s="1234"/>
      <c r="E48" s="1235"/>
      <c r="F48" s="15">
        <v>3.64</v>
      </c>
      <c r="G48" s="16">
        <v>3.77</v>
      </c>
      <c r="H48" s="16">
        <v>3.34</v>
      </c>
      <c r="I48" s="16">
        <v>3.06</v>
      </c>
      <c r="J48" s="17">
        <v>1.84</v>
      </c>
    </row>
    <row r="49" spans="2:10" ht="57.75" customHeight="1" thickBot="1" x14ac:dyDescent="0.2">
      <c r="B49" s="18"/>
      <c r="C49" s="1236" t="s">
        <v>5</v>
      </c>
      <c r="D49" s="1236"/>
      <c r="E49" s="1237"/>
      <c r="F49" s="19" t="s">
        <v>543</v>
      </c>
      <c r="G49" s="20">
        <v>0.09</v>
      </c>
      <c r="H49" s="20" t="s">
        <v>544</v>
      </c>
      <c r="I49" s="20" t="s">
        <v>545</v>
      </c>
      <c r="J49" s="21" t="s">
        <v>546</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vw9rpZ/n0WDX/Rl5aAXR0QaAhPbcs08s3OBFPvdaRWyUIolarJdhnP/yfJ31u9NywwxgD1qtlnznaO2r7YL4aA==" saltValue="6TyshSdToONa2Bi5LK3Zlw==" spinCount="100000" sheet="1" objects="1" scenarios="1"/>
  <customSheetViews>
    <customSheetView guid="{E8838461-D6E0-4F89-B2C3-04BED219EEE4}" scale="55" showGridLines="0" fitToPage="1" hiddenRows="1" hiddenColumns="1">
      <rowBreaks count="1" manualBreakCount="1">
        <brk id="51" max="15" man="1"/>
      </rowBreaks>
      <pageMargins left="0" right="0" top="0.19685039370078741" bottom="0" header="0" footer="0"/>
      <printOptions horizontalCentered="1"/>
      <pageSetup paperSize="9" scale="63" orientation="landscape" horizontalDpi="300" verticalDpi="300"/>
      <headerFooter alignWithMargins="0">
        <oddFooter>&amp;C&amp;P/&amp;N</oddFooter>
      </headerFooter>
    </customSheetView>
  </customSheetViews>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headerFooter alignWithMargins="0">
    <oddFooter>&amp;C&amp;P/&amp;N</oddFooter>
  </headerFooter>
  <rowBreaks count="1" manualBreakCount="1">
    <brk id="51" max="15" man="1"/>
  </rowBreaks>
  <drawing r:id="rId1"/>
</worksheet>
</file>