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7" rupBuild="14420"/>
  <workbookPr codeName="ThisWorkbook" filterPrivacy="1"/>
  <bookViews>
    <workbookView windowHeight="12990" windowWidth="26970" xWindow="0" yWindow="0"/>
  </bookViews>
  <sheets>
    <sheet r:id="rId1" name="勤務形態一覧表（児発・放デイ）" sheetId="129"/>
    <sheet r:id="rId2" name="選択肢" sheetId="90" state="hidden"/>
  </sheets>
  <definedNames>
    <definedName hidden="1" localSheetId="0" name="_xlnm._FilterDatabase">'勤務形態一覧表（児発・放デイ）'!$AK$5:$AK$6</definedName>
    <definedName localSheetId="0" name="_xlnm.Print_Area">'勤務形態一覧表（児発・放デイ）'!$A$1:$AT$45</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療養介護">選択肢!$B$6:$J$6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129" l="1"/>
  <c r="E43" i="129"/>
  <c r="AL43" i="129"/>
  <c r="AG43" i="129"/>
  <c r="AA43" i="129"/>
  <c r="U43" i="129"/>
  <c r="O43" i="129"/>
  <c r="I43" i="129"/>
  <c r="C43" i="129"/>
  <c r="AM43" i="129"/>
  <c r="AJ43" i="129"/>
  <c r="AD43" i="129"/>
  <c r="X43" i="129"/>
  <c r="R43" i="129"/>
  <c r="L43" i="129"/>
  <c r="F43" i="129"/>
  <c r="D43" i="129"/>
  <c r="AM42" i="129"/>
  <c r="AJ42" i="129"/>
  <c r="AD42" i="129"/>
  <c r="X42" i="129"/>
  <c r="R42" i="129"/>
  <c r="L42" i="129"/>
  <c r="F42" i="129"/>
  <c r="D42" i="129"/>
  <c r="AL42" i="129"/>
  <c r="AG42" i="129"/>
  <c r="AA42" i="129"/>
  <c r="U42" i="129"/>
  <c r="O42" i="129"/>
  <c r="I42" i="129"/>
  <c r="C42" i="129"/>
  <c r="AP34" i="129" l="1"/>
  <c r="AL40" i="129"/>
  <c r="AL44" i="129" s="1"/>
  <c r="AG40" i="129"/>
  <c r="AG44" i="129" s="1"/>
  <c r="AA40" i="129"/>
  <c r="U40" i="129"/>
  <c r="O40" i="129"/>
  <c r="I40" i="129"/>
  <c r="E40" i="129"/>
  <c r="C40" i="129"/>
  <c r="C44" i="129" s="1"/>
  <c r="AJ37" i="129"/>
  <c r="AI37" i="129"/>
  <c r="AH37" i="129"/>
  <c r="AG37" i="129"/>
  <c r="AF37" i="129"/>
  <c r="AE37" i="129"/>
  <c r="AD37" i="129"/>
  <c r="AC37" i="129"/>
  <c r="AB37" i="129"/>
  <c r="AA37" i="129"/>
  <c r="Z37" i="129"/>
  <c r="Y37" i="129"/>
  <c r="X37" i="129"/>
  <c r="W37" i="129"/>
  <c r="V37" i="129"/>
  <c r="U37" i="129"/>
  <c r="T37" i="129"/>
  <c r="S37" i="129"/>
  <c r="R37" i="129"/>
  <c r="Q37" i="129"/>
  <c r="P37" i="129"/>
  <c r="O37" i="129"/>
  <c r="N37" i="129"/>
  <c r="M37" i="129"/>
  <c r="L37" i="129"/>
  <c r="K37" i="129"/>
  <c r="J37" i="129"/>
  <c r="I37" i="129"/>
  <c r="H37" i="129"/>
  <c r="G37" i="129"/>
  <c r="F37" i="129"/>
  <c r="AJ36" i="129"/>
  <c r="AI36" i="129"/>
  <c r="AH36" i="129"/>
  <c r="AG36" i="129"/>
  <c r="AF36" i="129"/>
  <c r="AE36" i="129"/>
  <c r="AD36" i="129"/>
  <c r="AC36" i="129"/>
  <c r="AB36" i="129"/>
  <c r="AA36" i="129"/>
  <c r="Z36" i="129"/>
  <c r="Y36" i="129"/>
  <c r="X36" i="129"/>
  <c r="W36" i="129"/>
  <c r="V36" i="129"/>
  <c r="U36" i="129"/>
  <c r="T36" i="129"/>
  <c r="S36" i="129"/>
  <c r="R36" i="129"/>
  <c r="Q36" i="129"/>
  <c r="P36" i="129"/>
  <c r="O36" i="129"/>
  <c r="N36" i="129"/>
  <c r="M36" i="129"/>
  <c r="L36" i="129"/>
  <c r="K36" i="129"/>
  <c r="J36" i="129"/>
  <c r="I36" i="129"/>
  <c r="H36" i="129"/>
  <c r="G36" i="129"/>
  <c r="F36" i="129"/>
  <c r="AJ33" i="129"/>
  <c r="AI33" i="129"/>
  <c r="AH33" i="129"/>
  <c r="AG33" i="129"/>
  <c r="AF33" i="129"/>
  <c r="AE33" i="129"/>
  <c r="AD33" i="129"/>
  <c r="AC33" i="129"/>
  <c r="AB33" i="129"/>
  <c r="AA33" i="129"/>
  <c r="Z33" i="129"/>
  <c r="Y33" i="129"/>
  <c r="X33" i="129"/>
  <c r="W33" i="129"/>
  <c r="V33" i="129"/>
  <c r="U33" i="129"/>
  <c r="T33" i="129"/>
  <c r="S33" i="129"/>
  <c r="R33" i="129"/>
  <c r="Q33" i="129"/>
  <c r="P33" i="129"/>
  <c r="O33" i="129"/>
  <c r="N33" i="129"/>
  <c r="M33" i="129"/>
  <c r="L33" i="129"/>
  <c r="K33" i="129"/>
  <c r="J33" i="129"/>
  <c r="I33" i="129"/>
  <c r="H33" i="129"/>
  <c r="G33" i="129"/>
  <c r="F33" i="129"/>
  <c r="AK32" i="129"/>
  <c r="AK31" i="129"/>
  <c r="AK30" i="129"/>
  <c r="AK29" i="129"/>
  <c r="AK28" i="129"/>
  <c r="AK27" i="129"/>
  <c r="AK26" i="129"/>
  <c r="AK25" i="129"/>
  <c r="AK24" i="129"/>
  <c r="AK23" i="129"/>
  <c r="AR22" i="129"/>
  <c r="AT22" i="129" s="1"/>
  <c r="AK22" i="129"/>
  <c r="AR21" i="129"/>
  <c r="AT21" i="129" s="1"/>
  <c r="AK21" i="129"/>
  <c r="AK20" i="129"/>
  <c r="AK19" i="129"/>
  <c r="AK18" i="129"/>
  <c r="AK17" i="129"/>
  <c r="AR16" i="129"/>
  <c r="AT16" i="129" s="1"/>
  <c r="AK16" i="129"/>
  <c r="AR15" i="129"/>
  <c r="AT15" i="129" s="1"/>
  <c r="AK15" i="129"/>
  <c r="AK13" i="129"/>
  <c r="AK12" i="129"/>
  <c r="AG11" i="129"/>
  <c r="AF11" i="129"/>
  <c r="AE11" i="129"/>
  <c r="AD11" i="129"/>
  <c r="AC11" i="129"/>
  <c r="AB11" i="129"/>
  <c r="AA11" i="129"/>
  <c r="Z11" i="129"/>
  <c r="Y11" i="129"/>
  <c r="X11" i="129"/>
  <c r="W11" i="129"/>
  <c r="V11" i="129"/>
  <c r="U11" i="129"/>
  <c r="T11" i="129"/>
  <c r="S11" i="129"/>
  <c r="R11" i="129"/>
  <c r="Q11" i="129"/>
  <c r="P11" i="129"/>
  <c r="O11" i="129"/>
  <c r="N11" i="129"/>
  <c r="M11" i="129"/>
  <c r="L11" i="129"/>
  <c r="K11" i="129"/>
  <c r="J11" i="129"/>
  <c r="I11" i="129"/>
  <c r="H11" i="129"/>
  <c r="G11" i="129"/>
  <c r="F11" i="129"/>
  <c r="AH11" i="129" s="1"/>
  <c r="AG10" i="129"/>
  <c r="AF10" i="129"/>
  <c r="AE10" i="129"/>
  <c r="AD10" i="129"/>
  <c r="AC10" i="129"/>
  <c r="AB10" i="129"/>
  <c r="AA10" i="129"/>
  <c r="Z10" i="129"/>
  <c r="Y10" i="129"/>
  <c r="X10" i="129"/>
  <c r="W10" i="129"/>
  <c r="V10" i="129"/>
  <c r="U10" i="129"/>
  <c r="T10" i="129"/>
  <c r="S10" i="129"/>
  <c r="R10" i="129"/>
  <c r="Q10" i="129"/>
  <c r="P10" i="129"/>
  <c r="O10" i="129"/>
  <c r="N10" i="129"/>
  <c r="M10" i="129"/>
  <c r="L10" i="129"/>
  <c r="K10" i="129"/>
  <c r="J10" i="129"/>
  <c r="I10" i="129"/>
  <c r="H10" i="129"/>
  <c r="G10" i="129"/>
  <c r="F10" i="129"/>
  <c r="AJ10" i="129" s="1"/>
  <c r="AR20" i="129"/>
  <c r="AT20" i="129" s="1"/>
  <c r="AL13" i="129" l="1"/>
  <c r="AL24" i="129"/>
  <c r="AL26" i="129"/>
  <c r="AL15" i="129"/>
  <c r="AL17" i="129"/>
  <c r="AL20" i="129"/>
  <c r="AL22" i="129"/>
  <c r="AL31" i="129"/>
  <c r="AL18" i="129"/>
  <c r="AL25" i="129"/>
  <c r="AL27" i="129"/>
  <c r="AL29" i="129"/>
  <c r="AL32" i="129"/>
  <c r="AL12" i="129"/>
  <c r="AL16" i="129"/>
  <c r="AL19" i="129"/>
  <c r="AL21" i="129"/>
  <c r="AL23" i="129"/>
  <c r="AL30" i="129"/>
  <c r="AL28" i="129"/>
  <c r="AI11" i="129"/>
  <c r="I44" i="129"/>
  <c r="O44" i="129"/>
  <c r="AK33" i="129"/>
  <c r="AL33" i="129" s="1"/>
  <c r="U44" i="129"/>
  <c r="AI10" i="129"/>
  <c r="AJ11" i="129"/>
  <c r="AR17" i="129"/>
  <c r="AT17" i="129" s="1"/>
  <c r="E44" i="129"/>
  <c r="AA44" i="129"/>
  <c r="AH10" i="129"/>
  <c r="AR18" i="129"/>
  <c r="AT18" i="129" s="1"/>
  <c r="AR19" i="129"/>
  <c r="AT19" i="129" s="1"/>
  <c r="AT33" i="129" l="1"/>
  <c r="AT24" i="129"/>
</calcChain>
</file>

<file path=xl/sharedStrings.xml><?xml version="1.0" encoding="utf-8"?>
<sst xmlns="http://schemas.openxmlformats.org/spreadsheetml/2006/main" count="305" uniqueCount="163">
  <si>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</si>
  <si>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</si>
  <si>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</si>
  <si>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</si>
  <si>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</si>
  <si>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</si>
  <si>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</si>
  <si>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</si>
  <si>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</si>
  <si>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</si>
  <si>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</si>
  <si>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</si>
  <si>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</si>
  <si>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</si>
  <si>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</si>
  <si>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</si>
  <si>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</si>
  <si>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</si>
  <si>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</si>
  <si>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</si>
  <si>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</si>
  <si>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</si>
  <si>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</si>
  <si>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</si>
  <si>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</si>
  <si>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</si>
  <si>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</si>
  <si>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</si>
  <si>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</si>
  <si>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</si>
  <si>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</si>
  <si>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</si>
  <si>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</si>
  <si>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</si>
  <si>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</si>
  <si>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</si>
  <si>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</si>
  <si>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</si>
  <si>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</si>
  <si>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</si>
  <si>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</si>
  <si>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</si>
  <si>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</si>
  <si>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</si>
  <si>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</si>
  <si>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</si>
  <si>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</si>
  <si>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</si>
  <si>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</si>
  <si>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</si>
  <si>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</si>
  <si>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</si>
  <si>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</si>
  <si>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</si>
  <si>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</si>
  <si>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</si>
  <si>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</si>
  <si>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</si>
  <si>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</si>
  <si>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</si>
  <si>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</si>
  <si>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</si>
  <si>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</si>
  <si>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</si>
  <si>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</si>
  <si>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</si>
  <si>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</si>
  <si>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</si>
  <si>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</si>
  <si>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</si>
  <si>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</si>
  <si>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</si>
  <si>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</si>
  <si>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</si>
  <si>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</si>
  <si>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</si>
  <si>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</si>
  <si>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</si>
  <si>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</si>
  <si>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</si>
  <si>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</si>
  <si>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</si>
  <si>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</si>
  <si>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</si>
  <si>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</si>
  <si>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</si>
  <si>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</si>
  <si>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</si>
  <si>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</si>
  <si>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</si>
  <si>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</si>
  <si>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</si>
  <si>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</si>
  <si>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</si>
  <si>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</si>
  <si>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</si>
  <si>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</si>
  <si>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</si>
  <si>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</si>
  <si>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</si>
  <si>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</si>
  <si>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</si>
  <si>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</si>
  <si>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</si>
  <si>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</si>
  <si>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</si>
  <si>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</si>
  <si>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</si>
  <si>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</si>
  <si>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＜実人数集計＞</t>
    <rPh sb="1" eb="2">
      <t>ジツ</t>
    </rPh>
    <rPh sb="2" eb="4">
      <t>ニンズウ</t>
    </rPh>
    <rPh sb="4" eb="6">
      <t>シュウケイ</t>
    </rPh>
    <phoneticPr fontId="7"/>
  </si>
  <si>
    <t>　(2) 「予定」・「実績」のいずれかを選択してください。</t>
    <rPh sb="6" eb="8">
      <t>ヨテイ</t>
    </rPh>
    <rPh sb="11" eb="13">
      <t>ジッセキ</t>
    </rPh>
    <rPh sb="20" eb="22">
      <t>センタク</t>
    </rPh>
    <phoneticPr fontId="1"/>
  </si>
  <si>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</si>
  <si>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</si>
  <si>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</si>
  <si>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</si>
  <si>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</si>
  <si>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</si>
  <si>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</si>
  <si>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</si>
  <si>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</si>
  <si>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</si>
  <si>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</si>
  <si>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</si>
  <si>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</si>
  <si>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</si>
  <si>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</si>
  <si>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</si>
  <si>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</si>
  <si>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</si>
  <si>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</si>
  <si>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</si>
  <si>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</si>
  <si>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</si>
  <si>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</si>
  <si>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</si>
  <si>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</si>
  <si>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(2)-2　定員</t>
    <rPh sb="6" eb="8">
      <t>テイイン</t>
    </rPh>
    <phoneticPr fontId="3"/>
  </si>
  <si>
    <t>　(2) -2　定員数を入力してください。</t>
    <rPh sb="8" eb="11">
      <t>テイインスウ</t>
    </rPh>
    <rPh sb="12" eb="14">
      <t>ニュウリョク</t>
    </rPh>
    <phoneticPr fontId="3"/>
  </si>
  <si>
    <t>その他職員</t>
    <rPh sb="2" eb="3">
      <t>タ</t>
    </rPh>
    <rPh sb="3" eb="5">
      <t>ショクイン</t>
    </rPh>
    <phoneticPr fontId="3"/>
  </si>
  <si>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
  </si>
  <si>
    <t>児発管</t>
    <rPh sb="0" eb="1">
      <t>ジ</t>
    </rPh>
    <rPh sb="1" eb="2">
      <t>ハツ</t>
    </rPh>
    <rPh sb="2" eb="3">
      <t>カン</t>
    </rPh>
    <phoneticPr fontId="3"/>
  </si>
  <si>
    <t>利用児童数（１日あたり）</t>
    <rPh sb="0" eb="2">
      <t>リヨウ</t>
    </rPh>
    <rPh sb="2" eb="4">
      <t>ジドウ</t>
    </rPh>
    <rPh sb="4" eb="5">
      <t>スウ</t>
    </rPh>
    <rPh sb="7" eb="8">
      <t>ニチ</t>
    </rPh>
    <phoneticPr fontId="7"/>
  </si>
  <si>
    <t>必要基準人員</t>
    <rPh sb="0" eb="2">
      <t>ヒツヨウ</t>
    </rPh>
    <rPh sb="2" eb="4">
      <t>キジュン</t>
    </rPh>
    <rPh sb="4" eb="6">
      <t>ジンイン</t>
    </rPh>
    <phoneticPr fontId="7"/>
  </si>
  <si>
    <t>基準人員はサービス提供時間を通じて
配置する必要があるので注意！</t>
    <rPh sb="0" eb="2">
      <t>キジュン</t>
    </rPh>
    <rPh sb="2" eb="4">
      <t>ジンイン</t>
    </rPh>
    <rPh sb="9" eb="11">
      <t>テイキョウ</t>
    </rPh>
    <rPh sb="11" eb="13">
      <t>ジカン</t>
    </rPh>
    <rPh sb="14" eb="15">
      <t>ツウ</t>
    </rPh>
    <rPh sb="18" eb="20">
      <t>ハイチ</t>
    </rPh>
    <rPh sb="22" eb="24">
      <t>ヒツヨウ</t>
    </rPh>
    <rPh sb="29" eb="31">
      <t>チュウイ</t>
    </rPh>
    <phoneticPr fontId="3"/>
  </si>
  <si>
    <t>基本は定員以内の児童数を受入</t>
    <rPh sb="0" eb="2">
      <t>キホン</t>
    </rPh>
    <rPh sb="3" eb="5">
      <t>テイイン</t>
    </rPh>
    <rPh sb="5" eb="7">
      <t>イナイ</t>
    </rPh>
    <rPh sb="8" eb="10">
      <t>ジドウ</t>
    </rPh>
    <rPh sb="10" eb="11">
      <t>スウ</t>
    </rPh>
    <rPh sb="12" eb="14">
      <t>ウケイレ</t>
    </rPh>
    <phoneticPr fontId="3"/>
  </si>
  <si>
    <t>＝</t>
    <phoneticPr fontId="22"/>
  </si>
  <si>
    <t>加配
時間</t>
    <rPh sb="0" eb="2">
      <t>カハイ</t>
    </rPh>
    <rPh sb="3" eb="5">
      <t>ジカン</t>
    </rPh>
    <phoneticPr fontId="22"/>
  </si>
  <si>
    <t>÷</t>
    <phoneticPr fontId="22"/>
  </si>
  <si>
    <t>＝</t>
    <phoneticPr fontId="22"/>
  </si>
  <si>
    <t>÷</t>
    <phoneticPr fontId="22"/>
  </si>
  <si>
    <t>合計加配職員数</t>
    <rPh sb="0" eb="2">
      <t>ゴウケイ</t>
    </rPh>
    <rPh sb="2" eb="4">
      <t>カハイ</t>
    </rPh>
    <rPh sb="4" eb="6">
      <t>ショクイン</t>
    </rPh>
    <rPh sb="6" eb="7">
      <t>スウ</t>
    </rPh>
    <phoneticPr fontId="22"/>
  </si>
  <si>
    <t>常勤
換算</t>
    <rPh sb="0" eb="2">
      <t>ジョウキン</t>
    </rPh>
    <rPh sb="3" eb="5">
      <t>カンサン</t>
    </rPh>
    <phoneticPr fontId="22"/>
  </si>
  <si>
    <t>〇加配計算シート</t>
    <rPh sb="1" eb="3">
      <t>カハイ</t>
    </rPh>
    <rPh sb="3" eb="5">
      <t>ケイサン</t>
    </rPh>
    <phoneticPr fontId="22"/>
  </si>
  <si>
    <t>常勤時間</t>
    <rPh sb="0" eb="2">
      <t>ジョウキン</t>
    </rPh>
    <rPh sb="2" eb="4">
      <t>ジカン</t>
    </rPh>
    <phoneticPr fontId="22"/>
  </si>
  <si>
    <t>↓編集が必要</t>
    <rPh sb="1" eb="3">
      <t>ヘンシュウ</t>
    </rPh>
    <rPh sb="4" eb="6">
      <t>ヒツヨウ</t>
    </rPh>
    <phoneticPr fontId="22"/>
  </si>
  <si>
    <t>配置人員</t>
    <phoneticPr fontId="7"/>
  </si>
  <si>
    <t>訪問支援員</t>
    <rPh sb="0" eb="2">
      <t>ホウモン</t>
    </rPh>
    <rPh sb="2" eb="4">
      <t>シエン</t>
    </rPh>
    <rPh sb="4" eb="5">
      <t>イン</t>
    </rPh>
    <phoneticPr fontId="3"/>
  </si>
  <si>
    <t>常勤・専従</t>
  </si>
  <si>
    <t>常勤・専従</t>
    <rPh sb="0" eb="2">
      <t>ジョウキン</t>
    </rPh>
    <rPh sb="3" eb="5">
      <t>センジュウ</t>
    </rPh>
    <phoneticPr fontId="1"/>
  </si>
  <si>
    <t>常勤・兼務</t>
  </si>
  <si>
    <t>常勤・兼務</t>
    <rPh sb="0" eb="2">
      <t>ジョウキン</t>
    </rPh>
    <rPh sb="3" eb="5">
      <t>ケンム</t>
    </rPh>
    <phoneticPr fontId="1"/>
  </si>
  <si>
    <t>非常勤・専従</t>
    <rPh sb="0" eb="3">
      <t>ヒジョウキン</t>
    </rPh>
    <rPh sb="4" eb="6">
      <t>センジュウ</t>
    </rPh>
    <phoneticPr fontId="1"/>
  </si>
  <si>
    <t>非常勤・兼務</t>
    <rPh sb="0" eb="3">
      <t>ヒジョウキン</t>
    </rPh>
    <rPh sb="4" eb="6">
      <t>ケンム</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</si>
</sst>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0_ "/>
    <numFmt numFmtId="177" formatCode="[$-409]d;@"/>
    <numFmt numFmtId="178" formatCode="aaa"/>
  </numFmts>
  <fonts count="26"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
      <sz val="9"/>
      <color rgb="FFFF0000"/>
      <name val="ＭＳ ゴシック"/>
      <family val="3"/>
      <charset val="128"/>
    </font>
    <font>
      <sz val="6"/>
      <name val="游ゴシック"/>
      <family val="3"/>
      <charset val="128"/>
      <scheme val="minor"/>
    </font>
    <font>
      <b/>
      <sz val="12"/>
      <name val="ＭＳ ゴシック"/>
      <family val="3"/>
      <charset val="128"/>
    </font>
    <font>
      <b/>
      <sz val="11"/>
      <name val="游ゴシック"/>
      <family val="3"/>
      <charset val="128"/>
      <scheme val="minor"/>
    </font>
    <font>
      <b/>
      <sz val="12"/>
      <color rgb="FFFF0000"/>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rgb="FFFFFF00"/>
        <bgColor indexed="64"/>
      </patternFill>
    </fill>
  </fills>
  <borders count="40">
    <border>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77">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2" fillId="0" borderId="0" xfId="7" applyFont="1" applyAlignment="1">
      <alignment horizontal="left"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3" borderId="12" xfId="7" applyFont="1" applyFill="1" applyBorder="1" applyAlignment="1">
      <alignment horizontal="right"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5" fillId="2" borderId="5" xfId="7" applyFont="1" applyFill="1" applyBorder="1" applyAlignment="1">
      <alignment horizontal="left" vertical="center"/>
    </xf>
    <xf numFmtId="0" fontId="5" fillId="4" borderId="5" xfId="7" applyFont="1" applyFill="1" applyBorder="1" applyAlignment="1">
      <alignment vertical="center"/>
    </xf>
    <xf numFmtId="0" fontId="5" fillId="4" borderId="10" xfId="7" applyFont="1" applyFill="1" applyBorder="1" applyAlignment="1">
      <alignment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20" fillId="0" borderId="0" xfId="0" applyFont="1">
      <alignment vertical="center"/>
    </xf>
    <xf numFmtId="0" fontId="5" fillId="0" borderId="0" xfId="7" applyFont="1" applyFill="1" applyAlignment="1">
      <alignment horizontal="left" vertical="center"/>
    </xf>
    <xf numFmtId="0" fontId="2" fillId="0" borderId="0" xfId="0" applyFont="1">
      <alignment vertical="center"/>
    </xf>
    <xf numFmtId="0" fontId="2" fillId="0" borderId="0" xfId="0" applyFont="1" applyFill="1" applyAlignment="1">
      <alignment horizontal="right" vertical="center"/>
    </xf>
    <xf numFmtId="0" fontId="5" fillId="0" borderId="5" xfId="7" applyFont="1" applyBorder="1" applyAlignment="1">
      <alignment horizontal="center" vertical="center"/>
    </xf>
    <xf numFmtId="0" fontId="5" fillId="0" borderId="5" xfId="7" applyFont="1" applyBorder="1" applyAlignment="1">
      <alignment horizontal="center" vertical="center" wrapText="1"/>
    </xf>
    <xf numFmtId="0" fontId="5" fillId="0" borderId="10" xfId="3" applyFont="1" applyBorder="1" applyAlignment="1">
      <alignment horizontal="center" vertical="center"/>
    </xf>
    <xf numFmtId="0" fontId="5" fillId="0" borderId="5" xfId="3" applyFont="1" applyBorder="1" applyAlignment="1">
      <alignment horizontal="center" vertical="center"/>
    </xf>
    <xf numFmtId="0" fontId="5" fillId="0" borderId="0" xfId="7" applyFont="1" applyFill="1" applyBorder="1" applyAlignment="1">
      <alignment horizontal="center" vertical="center"/>
    </xf>
    <xf numFmtId="0" fontId="5" fillId="3" borderId="5" xfId="7" applyFont="1" applyFill="1" applyBorder="1" applyAlignment="1">
      <alignment horizontal="right" vertical="center"/>
    </xf>
    <xf numFmtId="0" fontId="5" fillId="2" borderId="10" xfId="7" applyFont="1" applyFill="1" applyBorder="1" applyAlignment="1">
      <alignment horizontal="center" vertical="center"/>
    </xf>
    <xf numFmtId="0" fontId="5" fillId="0" borderId="12" xfId="7" applyFont="1" applyFill="1" applyBorder="1" applyAlignment="1">
      <alignment horizontal="right" vertical="center"/>
    </xf>
    <xf numFmtId="0" fontId="2" fillId="5" borderId="5" xfId="7" applyFont="1" applyFill="1" applyBorder="1" applyAlignment="1">
      <alignment vertical="center"/>
    </xf>
    <xf numFmtId="0" fontId="5" fillId="5" borderId="5" xfId="7" applyFont="1" applyFill="1" applyBorder="1" applyAlignment="1">
      <alignment horizontal="left" vertical="center"/>
    </xf>
    <xf numFmtId="0" fontId="5" fillId="5" borderId="10" xfId="7" applyFont="1" applyFill="1" applyBorder="1" applyAlignment="1">
      <alignment horizontal="center" vertical="center"/>
    </xf>
    <xf numFmtId="0" fontId="5" fillId="5" borderId="5" xfId="7" applyFont="1" applyFill="1" applyBorder="1" applyAlignment="1">
      <alignment vertical="center"/>
    </xf>
    <xf numFmtId="0" fontId="5" fillId="5" borderId="10" xfId="7" applyFont="1" applyFill="1" applyBorder="1" applyAlignment="1">
      <alignment vertical="center"/>
    </xf>
    <xf numFmtId="0" fontId="5" fillId="5" borderId="5" xfId="7" applyFont="1" applyFill="1" applyBorder="1" applyAlignment="1">
      <alignment horizontal="right" vertical="center"/>
    </xf>
    <xf numFmtId="0" fontId="5" fillId="5" borderId="4" xfId="7" applyFont="1" applyFill="1" applyBorder="1" applyAlignment="1">
      <alignment horizontal="right" vertical="center"/>
    </xf>
    <xf numFmtId="176" fontId="5" fillId="5" borderId="5" xfId="7" applyNumberFormat="1" applyFont="1" applyFill="1" applyBorder="1" applyAlignment="1">
      <alignment horizontal="right" vertical="center"/>
    </xf>
    <xf numFmtId="177" fontId="5" fillId="0" borderId="18" xfId="7" applyNumberFormat="1" applyFont="1" applyBorder="1" applyAlignment="1">
      <alignment vertical="center"/>
    </xf>
    <xf numFmtId="177" fontId="5" fillId="0" borderId="16" xfId="7" applyNumberFormat="1" applyFont="1" applyBorder="1" applyAlignment="1">
      <alignment vertical="center"/>
    </xf>
    <xf numFmtId="178" fontId="5" fillId="0" borderId="18" xfId="7" applyNumberFormat="1" applyFont="1" applyBorder="1" applyAlignment="1">
      <alignment vertical="center"/>
    </xf>
    <xf numFmtId="178" fontId="5" fillId="0" borderId="16" xfId="7" applyNumberFormat="1" applyFont="1" applyBorder="1" applyAlignment="1">
      <alignment vertical="center"/>
    </xf>
    <xf numFmtId="0" fontId="5" fillId="3" borderId="18" xfId="7" applyFont="1" applyFill="1" applyBorder="1" applyAlignment="1">
      <alignment horizontal="right" vertical="center"/>
    </xf>
    <xf numFmtId="0" fontId="5" fillId="3" borderId="16" xfId="7" applyFont="1" applyFill="1" applyBorder="1" applyAlignment="1">
      <alignment horizontal="right" vertical="center"/>
    </xf>
    <xf numFmtId="0" fontId="5" fillId="5" borderId="18" xfId="7" applyFont="1" applyFill="1" applyBorder="1" applyAlignment="1">
      <alignment horizontal="right" vertical="center"/>
    </xf>
    <xf numFmtId="0" fontId="5" fillId="5" borderId="16" xfId="7" applyFont="1" applyFill="1" applyBorder="1" applyAlignment="1">
      <alignment horizontal="right" vertical="center"/>
    </xf>
    <xf numFmtId="0" fontId="5" fillId="0" borderId="18" xfId="7" applyFont="1" applyBorder="1" applyAlignment="1">
      <alignment horizontal="right" vertical="center"/>
    </xf>
    <xf numFmtId="0" fontId="5" fillId="0" borderId="16" xfId="7" applyFont="1" applyBorder="1" applyAlignment="1">
      <alignment horizontal="right" vertical="center"/>
    </xf>
    <xf numFmtId="0" fontId="5" fillId="3" borderId="17" xfId="7" applyFont="1" applyFill="1" applyBorder="1" applyAlignment="1">
      <alignment horizontal="right" vertical="center"/>
    </xf>
    <xf numFmtId="0" fontId="5" fillId="3" borderId="3" xfId="7" applyFont="1" applyFill="1" applyBorder="1" applyAlignment="1">
      <alignment horizontal="right" vertical="center"/>
    </xf>
    <xf numFmtId="0" fontId="5" fillId="0" borderId="17" xfId="7" applyFont="1" applyFill="1" applyBorder="1" applyAlignment="1">
      <alignment horizontal="right" vertical="center"/>
    </xf>
    <xf numFmtId="0" fontId="5" fillId="0" borderId="3" xfId="7" applyFont="1" applyFill="1" applyBorder="1" applyAlignment="1">
      <alignment horizontal="right" vertical="center"/>
    </xf>
    <xf numFmtId="0" fontId="5" fillId="0" borderId="29" xfId="7" applyFont="1" applyFill="1" applyBorder="1" applyAlignment="1">
      <alignment horizontal="right" vertical="center"/>
    </xf>
    <xf numFmtId="0" fontId="5" fillId="0" borderId="30" xfId="7" applyFont="1" applyFill="1" applyBorder="1" applyAlignment="1">
      <alignment horizontal="right" vertical="center"/>
    </xf>
    <xf numFmtId="0" fontId="5" fillId="0" borderId="31" xfId="7" applyFont="1" applyFill="1" applyBorder="1" applyAlignment="1">
      <alignment horizontal="right" vertical="center"/>
    </xf>
    <xf numFmtId="0" fontId="2" fillId="0" borderId="16" xfId="7" applyFont="1" applyBorder="1" applyAlignment="1">
      <alignment vertical="center"/>
    </xf>
    <xf numFmtId="0" fontId="2" fillId="5" borderId="16" xfId="7" applyFont="1" applyFill="1" applyBorder="1" applyAlignment="1">
      <alignment vertical="center"/>
    </xf>
    <xf numFmtId="0" fontId="2" fillId="5" borderId="18" xfId="7" applyFont="1" applyFill="1" applyBorder="1" applyAlignment="1">
      <alignment vertical="center"/>
    </xf>
    <xf numFmtId="0" fontId="5" fillId="0" borderId="0" xfId="7" applyFont="1" applyBorder="1" applyAlignment="1">
      <alignment horizontal="center" vertical="center"/>
    </xf>
    <xf numFmtId="0" fontId="0" fillId="6" borderId="0" xfId="0" applyFill="1" applyAlignment="1"/>
    <xf numFmtId="0" fontId="0" fillId="6" borderId="0" xfId="0" applyFill="1">
      <alignment vertical="center"/>
    </xf>
    <xf numFmtId="0" fontId="20" fillId="0" borderId="6" xfId="0" applyFont="1" applyFill="1" applyBorder="1">
      <alignment vertical="center"/>
    </xf>
    <xf numFmtId="0" fontId="5" fillId="4" borderId="5" xfId="7" applyFont="1" applyFill="1" applyBorder="1" applyAlignment="1">
      <alignment horizontal="left" vertical="center"/>
    </xf>
    <xf numFmtId="0" fontId="5" fillId="4" borderId="10" xfId="7" applyFont="1" applyFill="1" applyBorder="1" applyAlignment="1">
      <alignment horizontal="center" vertical="center"/>
    </xf>
    <xf numFmtId="0" fontId="5" fillId="4" borderId="16" xfId="7" applyFont="1" applyFill="1" applyBorder="1" applyAlignment="1">
      <alignment horizontal="right" vertical="center"/>
    </xf>
    <xf numFmtId="0" fontId="5" fillId="4" borderId="5" xfId="7" applyFont="1" applyFill="1" applyBorder="1" applyAlignment="1">
      <alignment horizontal="right" vertical="center"/>
    </xf>
    <xf numFmtId="0" fontId="5" fillId="4" borderId="18" xfId="7" applyFont="1" applyFill="1" applyBorder="1" applyAlignment="1">
      <alignment horizontal="right" vertical="center"/>
    </xf>
    <xf numFmtId="0" fontId="5" fillId="4" borderId="3" xfId="7" applyFont="1" applyFill="1" applyBorder="1" applyAlignment="1">
      <alignment horizontal="right" vertical="center"/>
    </xf>
    <xf numFmtId="0" fontId="5" fillId="4" borderId="12" xfId="7" applyFont="1" applyFill="1" applyBorder="1" applyAlignment="1">
      <alignment horizontal="right" vertical="center"/>
    </xf>
    <xf numFmtId="0" fontId="5" fillId="4" borderId="17" xfId="7" applyFont="1" applyFill="1" applyBorder="1" applyAlignment="1">
      <alignment horizontal="right" vertical="center"/>
    </xf>
    <xf numFmtId="0" fontId="8" fillId="0" borderId="37" xfId="7" applyFont="1" applyFill="1" applyBorder="1">
      <alignment vertical="center"/>
    </xf>
    <xf numFmtId="0" fontId="8" fillId="0" borderId="38" xfId="7" applyFont="1" applyFill="1" applyBorder="1">
      <alignment vertical="center"/>
    </xf>
    <xf numFmtId="0" fontId="23" fillId="0" borderId="36" xfId="7" applyFont="1" applyFill="1" applyBorder="1">
      <alignment vertical="center"/>
    </xf>
    <xf numFmtId="0" fontId="20" fillId="0" borderId="0" xfId="0" applyFont="1" applyFill="1" applyBorder="1">
      <alignment vertical="center"/>
    </xf>
    <xf numFmtId="0" fontId="20" fillId="0" borderId="8" xfId="0" applyFont="1" applyFill="1" applyBorder="1">
      <alignment vertical="center"/>
    </xf>
    <xf numFmtId="0" fontId="24" fillId="0" borderId="6" xfId="0" applyFont="1" applyFill="1" applyBorder="1">
      <alignment vertical="center"/>
    </xf>
    <xf numFmtId="0" fontId="8" fillId="0" borderId="6" xfId="7" applyFont="1" applyFill="1" applyBorder="1">
      <alignment vertical="center"/>
    </xf>
    <xf numFmtId="0" fontId="8" fillId="0" borderId="0" xfId="7" applyFont="1" applyFill="1" applyBorder="1">
      <alignment vertical="center"/>
    </xf>
    <xf numFmtId="0" fontId="8" fillId="0" borderId="8" xfId="7" applyFont="1" applyFill="1" applyBorder="1">
      <alignment vertical="center"/>
    </xf>
    <xf numFmtId="0" fontId="20" fillId="4" borderId="6" xfId="0" applyFont="1" applyFill="1" applyBorder="1">
      <alignment vertical="center"/>
    </xf>
    <xf numFmtId="0" fontId="15" fillId="4" borderId="12" xfId="0" applyFont="1" applyFill="1" applyBorder="1">
      <alignment vertical="center"/>
    </xf>
    <xf numFmtId="0" fontId="5" fillId="0" borderId="5" xfId="7" applyFont="1" applyBorder="1">
      <alignment vertical="center"/>
    </xf>
    <xf numFmtId="0" fontId="5" fillId="0" borderId="10" xfId="3" applyFont="1" applyBorder="1" applyAlignment="1">
      <alignment horizontal="center" vertical="center" wrapText="1"/>
    </xf>
    <xf numFmtId="0" fontId="5" fillId="0" borderId="9"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Border="1" applyAlignment="1">
      <alignment horizontal="center" vertical="center"/>
    </xf>
    <xf numFmtId="0" fontId="5" fillId="0" borderId="10" xfId="3" applyFont="1" applyBorder="1" applyAlignment="1">
      <alignment horizontal="center" vertical="center"/>
    </xf>
    <xf numFmtId="0" fontId="5" fillId="0" borderId="9" xfId="3" applyFont="1" applyBorder="1" applyAlignment="1">
      <alignment horizontal="center" vertical="center"/>
    </xf>
    <xf numFmtId="0" fontId="5" fillId="0" borderId="4" xfId="3" applyFont="1" applyBorder="1" applyAlignment="1">
      <alignment horizontal="center" vertical="center"/>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2" fillId="4" borderId="5" xfId="7" applyFont="1" applyFill="1" applyBorder="1" applyAlignment="1">
      <alignment vertical="center"/>
    </xf>
    <xf numFmtId="0" fontId="2" fillId="4" borderId="18" xfId="7" applyFont="1" applyFill="1" applyBorder="1" applyAlignment="1">
      <alignment vertical="center"/>
    </xf>
    <xf numFmtId="0" fontId="5" fillId="0" borderId="13" xfId="7" applyFont="1" applyBorder="1" applyAlignment="1">
      <alignment horizontal="center" vertical="center"/>
    </xf>
    <xf numFmtId="0" fontId="5" fillId="0" borderId="9" xfId="7" applyFont="1" applyBorder="1" applyAlignment="1">
      <alignment horizontal="center" vertical="center"/>
    </xf>
    <xf numFmtId="0" fontId="8" fillId="0" borderId="36" xfId="7" applyFont="1" applyFill="1" applyBorder="1" applyAlignment="1">
      <alignment horizontal="right" vertical="center"/>
    </xf>
    <xf numFmtId="0" fontId="8" fillId="0" borderId="37" xfId="7" applyFont="1" applyFill="1" applyBorder="1" applyAlignment="1">
      <alignment horizontal="right" vertical="center"/>
    </xf>
    <xf numFmtId="0" fontId="5" fillId="0" borderId="11" xfId="7" applyFont="1" applyBorder="1" applyAlignment="1">
      <alignment horizontal="center" vertical="center"/>
    </xf>
    <xf numFmtId="0" fontId="25" fillId="0" borderId="6" xfId="7" applyFont="1" applyFill="1" applyBorder="1" applyAlignment="1">
      <alignment horizontal="center" vertical="center" wrapText="1"/>
    </xf>
    <xf numFmtId="0" fontId="25" fillId="0" borderId="0" xfId="7" applyFont="1" applyFill="1" applyBorder="1" applyAlignment="1">
      <alignment horizontal="center" vertical="center" wrapText="1"/>
    </xf>
    <xf numFmtId="0" fontId="25" fillId="0" borderId="8" xfId="7" applyFont="1" applyFill="1" applyBorder="1" applyAlignment="1">
      <alignment horizontal="center" vertical="center" wrapText="1"/>
    </xf>
    <xf numFmtId="0" fontId="25" fillId="0" borderId="35" xfId="7" applyFont="1" applyFill="1" applyBorder="1" applyAlignment="1">
      <alignment horizontal="center" vertical="center" wrapText="1"/>
    </xf>
    <xf numFmtId="0" fontId="25" fillId="0" borderId="14" xfId="7" applyFont="1" applyFill="1" applyBorder="1" applyAlignment="1">
      <alignment horizontal="center" vertical="center" wrapText="1"/>
    </xf>
    <xf numFmtId="0" fontId="25" fillId="0" borderId="15" xfId="7" applyFont="1" applyFill="1" applyBorder="1" applyAlignment="1">
      <alignment horizontal="center" vertical="center" wrapText="1"/>
    </xf>
    <xf numFmtId="0" fontId="21" fillId="0" borderId="6" xfId="7" applyFont="1" applyBorder="1" applyAlignment="1">
      <alignment horizontal="center" vertical="center" wrapText="1"/>
    </xf>
    <xf numFmtId="0" fontId="21" fillId="0" borderId="0" xfId="7" applyFont="1" applyBorder="1" applyAlignment="1">
      <alignment horizontal="center" vertical="center"/>
    </xf>
    <xf numFmtId="0" fontId="21" fillId="0" borderId="8" xfId="7" applyFont="1" applyBorder="1" applyAlignment="1">
      <alignment horizontal="center" vertical="center"/>
    </xf>
    <xf numFmtId="0" fontId="21" fillId="0" borderId="35" xfId="7" applyFont="1" applyBorder="1" applyAlignment="1">
      <alignment horizontal="center" vertical="center"/>
    </xf>
    <xf numFmtId="0" fontId="21" fillId="0" borderId="14" xfId="7" applyFont="1" applyBorder="1" applyAlignment="1">
      <alignment horizontal="center" vertical="center"/>
    </xf>
    <xf numFmtId="0" fontId="21" fillId="0" borderId="15" xfId="7" applyFont="1" applyBorder="1" applyAlignment="1">
      <alignment horizontal="center" vertical="center"/>
    </xf>
    <xf numFmtId="0" fontId="5" fillId="0" borderId="33" xfId="7" applyFont="1" applyBorder="1" applyAlignment="1">
      <alignment horizontal="center" vertical="center"/>
    </xf>
    <xf numFmtId="0" fontId="5" fillId="0" borderId="34" xfId="7" applyFont="1" applyBorder="1" applyAlignment="1">
      <alignment horizontal="center" vertical="center"/>
    </xf>
    <xf numFmtId="0" fontId="5" fillId="0" borderId="27" xfId="7" applyFont="1" applyBorder="1" applyAlignment="1">
      <alignment horizontal="center" vertical="center"/>
    </xf>
    <xf numFmtId="0" fontId="5" fillId="0" borderId="23" xfId="7" applyFont="1" applyBorder="1" applyAlignment="1">
      <alignment horizontal="center" vertical="center"/>
    </xf>
    <xf numFmtId="0" fontId="5" fillId="0" borderId="28" xfId="7" applyFont="1" applyBorder="1" applyAlignment="1">
      <alignment horizontal="center" vertical="center"/>
    </xf>
    <xf numFmtId="0" fontId="0" fillId="6" borderId="0" xfId="0" applyFill="1" applyAlignment="1">
      <alignment horizontal="center" vertical="center" wrapText="1"/>
    </xf>
    <xf numFmtId="0" fontId="0" fillId="6" borderId="0" xfId="0" applyFill="1" applyAlignment="1">
      <alignment horizontal="center" vertical="center"/>
    </xf>
    <xf numFmtId="0" fontId="5" fillId="0" borderId="22" xfId="7" applyFont="1" applyBorder="1" applyAlignment="1">
      <alignment horizontal="center" vertical="center" wrapText="1"/>
    </xf>
    <xf numFmtId="0" fontId="5" fillId="0" borderId="4" xfId="7" applyFont="1" applyBorder="1" applyAlignment="1">
      <alignment horizontal="center" vertical="center" wrapText="1"/>
    </xf>
    <xf numFmtId="0" fontId="5" fillId="0" borderId="23" xfId="7" applyFont="1" applyBorder="1" applyAlignment="1">
      <alignment horizontal="center" vertical="center" wrapText="1"/>
    </xf>
    <xf numFmtId="0" fontId="5" fillId="0" borderId="5" xfId="7" applyFont="1" applyBorder="1" applyAlignment="1">
      <alignment horizontal="center" vertical="center" wrapText="1"/>
    </xf>
    <xf numFmtId="0" fontId="2" fillId="0" borderId="23" xfId="7" applyFont="1" applyBorder="1" applyAlignment="1">
      <alignment horizontal="center" vertical="center" wrapText="1"/>
    </xf>
    <xf numFmtId="0" fontId="2" fillId="0" borderId="28" xfId="7" applyFont="1" applyBorder="1" applyAlignment="1">
      <alignment horizontal="center" vertical="center" wrapText="1"/>
    </xf>
    <xf numFmtId="0" fontId="2" fillId="0" borderId="5" xfId="7" applyFont="1" applyBorder="1" applyAlignment="1">
      <alignment horizontal="center" vertical="center" wrapText="1"/>
    </xf>
    <xf numFmtId="0" fontId="2" fillId="0" borderId="18" xfId="7" applyFont="1" applyBorder="1" applyAlignment="1">
      <alignment horizontal="center" vertical="center" wrapText="1"/>
    </xf>
    <xf numFmtId="0" fontId="20" fillId="0" borderId="2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25"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15" xfId="0" applyFont="1" applyFill="1" applyBorder="1" applyAlignment="1">
      <alignment horizontal="center" vertical="center"/>
    </xf>
    <xf numFmtId="0" fontId="15" fillId="4" borderId="5" xfId="0" applyFont="1" applyFill="1" applyBorder="1">
      <alignment vertical="center"/>
    </xf>
    <xf numFmtId="0" fontId="2" fillId="0" borderId="27" xfId="7" applyFont="1" applyBorder="1" applyAlignment="1">
      <alignment vertical="center"/>
    </xf>
    <xf numFmtId="0" fontId="2" fillId="0" borderId="16" xfId="7" applyFont="1" applyBorder="1" applyAlignment="1">
      <alignment vertical="center"/>
    </xf>
    <xf numFmtId="0" fontId="5" fillId="0" borderId="24" xfId="7" applyFont="1" applyBorder="1" applyAlignment="1">
      <alignment horizontal="center" vertical="center" wrapText="1"/>
    </xf>
    <xf numFmtId="0" fontId="5" fillId="0" borderId="7" xfId="7" applyFont="1" applyBorder="1" applyAlignment="1">
      <alignment horizontal="center" vertical="center" wrapText="1"/>
    </xf>
    <xf numFmtId="0" fontId="5" fillId="0" borderId="1" xfId="7" applyFont="1" applyBorder="1" applyAlignment="1">
      <alignment horizontal="center" vertical="center" wrapText="1"/>
    </xf>
    <xf numFmtId="0" fontId="5" fillId="0" borderId="32" xfId="7" applyFont="1" applyBorder="1" applyAlignment="1">
      <alignment horizontal="center" vertical="center"/>
    </xf>
    <xf numFmtId="0" fontId="5" fillId="0" borderId="10" xfId="7" applyFont="1" applyBorder="1" applyAlignment="1">
      <alignment horizontal="center" vertical="center"/>
    </xf>
    <xf numFmtId="49" fontId="5" fillId="0" borderId="19" xfId="7" applyNumberFormat="1" applyFont="1" applyBorder="1" applyAlignment="1">
      <alignment horizontal="center" vertical="center"/>
    </xf>
    <xf numFmtId="49" fontId="5" fillId="0" borderId="20" xfId="7" applyNumberFormat="1" applyFont="1" applyBorder="1" applyAlignment="1">
      <alignment horizontal="center" vertical="center"/>
    </xf>
    <xf numFmtId="49" fontId="5" fillId="0" borderId="21" xfId="7" applyNumberFormat="1" applyFont="1" applyBorder="1" applyAlignment="1">
      <alignment horizontal="center" vertical="center"/>
    </xf>
    <xf numFmtId="0" fontId="20" fillId="0" borderId="39" xfId="0" applyFont="1" applyFill="1" applyBorder="1" applyAlignment="1">
      <alignment horizontal="center" vertical="center" wrapText="1"/>
    </xf>
    <xf numFmtId="0" fontId="20" fillId="0" borderId="6" xfId="0" applyFont="1" applyFill="1" applyBorder="1" applyAlignment="1">
      <alignment horizontal="center" vertical="center"/>
    </xf>
    <xf numFmtId="0" fontId="20" fillId="0" borderId="35" xfId="0" applyFont="1" applyFill="1" applyBorder="1" applyAlignment="1">
      <alignment horizontal="center" vertical="center"/>
    </xf>
    <xf numFmtId="0" fontId="2" fillId="4" borderId="5" xfId="7" applyFont="1" applyFill="1" applyBorder="1" applyAlignment="1">
      <alignment horizontal="center" vertical="center" wrapText="1"/>
    </xf>
    <xf numFmtId="0" fontId="2" fillId="4" borderId="2" xfId="7" applyFont="1" applyFill="1" applyBorder="1" applyAlignment="1">
      <alignment horizontal="center" vertical="center"/>
    </xf>
    <xf numFmtId="0" fontId="2" fillId="0" borderId="2" xfId="7" applyFont="1" applyBorder="1" applyAlignment="1">
      <alignment horizontal="center" vertical="center"/>
    </xf>
    <xf numFmtId="0" fontId="2" fillId="4" borderId="5" xfId="7" applyFont="1" applyFill="1" applyBorder="1" applyAlignment="1">
      <alignment horizontal="center" vertical="center"/>
    </xf>
  </cellXfs>
  <cellStyles count="8">
    <cellStyle name="Normal 2" xfId="1"/>
    <cellStyle name="通貨 2" xfId="2"/>
    <cellStyle name="標準" xfId="0" builtinId="0"/>
    <cellStyle name="標準 2" xfId="3"/>
    <cellStyle name="標準 2 2" xfId="4"/>
    <cellStyle name="標準 3" xfId="5"/>
    <cellStyle name="標準 4" xfId="6"/>
    <cellStyle name="標準_③-２加算様式（就労）"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74"/>
  <sheetViews>
    <sheetView showGridLines="0" tabSelected="1" view="pageBreakPreview" zoomScaleNormal="100" zoomScaleSheetLayoutView="100" workbookViewId="0">
      <selection activeCell="E13" sqref="E13"/>
    </sheetView>
  </sheetViews>
  <sheetFormatPr defaultColWidth="8.25" defaultRowHeight="21" customHeight="1" outlineLevelRow="1" outlineLevelCol="1" x14ac:dyDescent="0.4"/>
  <cols>
    <col min="1" max="1" width="2.625" style="1" customWidth="1"/>
    <col min="2" max="2" width="15.25" style="3" customWidth="1"/>
    <col min="3" max="3" width="9.75" style="1" bestFit="1" customWidth="1"/>
    <col min="4" max="4" width="7.625" style="1" customWidth="1"/>
    <col min="5" max="5" width="9" style="1" bestFit="1" customWidth="1"/>
    <col min="6" max="33" width="2.625" style="1" customWidth="1"/>
    <col min="34" max="36" width="2.625" style="1" hidden="1" customWidth="1" outlineLevel="1"/>
    <col min="37" max="37" width="6.625" style="1" customWidth="1" collapsed="1"/>
    <col min="38" max="39" width="7.625" style="1" customWidth="1"/>
    <col min="40" max="40" width="5.625" style="1" customWidth="1"/>
    <col min="41" max="41" width="1.875" style="1" customWidth="1"/>
    <col min="42" max="42" width="5.25" style="1" bestFit="1" customWidth="1"/>
    <col min="43" max="43" width="3.375" style="1" bestFit="1" customWidth="1"/>
    <col min="44" max="44" width="5.375" style="1" bestFit="1" customWidth="1"/>
    <col min="45" max="45" width="3.375" style="1" bestFit="1" customWidth="1"/>
    <col min="46" max="46" width="8.5" style="1" bestFit="1" customWidth="1"/>
    <col min="47" max="47" width="1.875" style="1" customWidth="1"/>
    <col min="48" max="16384" width="8.25" style="1"/>
  </cols>
  <sheetData>
    <row r="1" spans="1:56" ht="20.100000000000001" customHeight="1" x14ac:dyDescent="0.4">
      <c r="A1" s="34" t="s">
        <v>7</v>
      </c>
      <c r="C1" s="21"/>
      <c r="D1" s="21"/>
      <c r="E1" s="21"/>
      <c r="F1" s="21"/>
      <c r="G1" s="21"/>
      <c r="H1" s="21"/>
      <c r="I1" s="21"/>
      <c r="J1" s="21"/>
      <c r="K1" s="21"/>
      <c r="L1" s="21"/>
      <c r="M1" s="21"/>
      <c r="N1" s="21"/>
      <c r="O1" s="21"/>
      <c r="P1" s="21"/>
      <c r="Q1" s="21"/>
      <c r="R1" s="21"/>
      <c r="S1" s="21"/>
      <c r="T1" s="21"/>
      <c r="U1" s="21"/>
      <c r="V1" s="21"/>
      <c r="W1" s="21"/>
      <c r="X1" s="17"/>
      <c r="Y1" s="17"/>
      <c r="Z1" s="26"/>
      <c r="AA1" s="26"/>
      <c r="AB1" s="26"/>
      <c r="AC1" s="26"/>
      <c r="AD1" s="27"/>
      <c r="AE1" s="27"/>
      <c r="AF1" s="27"/>
      <c r="AG1" s="22" t="s">
        <v>64</v>
      </c>
      <c r="AJ1" s="22"/>
      <c r="AK1" s="173" t="s">
        <v>108</v>
      </c>
      <c r="AL1" s="173"/>
      <c r="AM1" s="173"/>
      <c r="AN1" s="173"/>
    </row>
    <row r="2" spans="1:56" ht="18" customHeight="1" x14ac:dyDescent="0.4">
      <c r="A2" s="4"/>
      <c r="B2" s="7"/>
      <c r="C2" s="7"/>
      <c r="D2" s="7"/>
      <c r="E2" s="7"/>
      <c r="F2" s="7"/>
      <c r="G2" s="7"/>
      <c r="H2" s="7"/>
      <c r="I2" s="7"/>
      <c r="J2" s="7"/>
      <c r="K2" s="35"/>
      <c r="L2" s="35"/>
      <c r="M2" s="174">
        <v>2025</v>
      </c>
      <c r="N2" s="174"/>
      <c r="O2" s="174"/>
      <c r="P2" s="174"/>
      <c r="Q2" s="175" t="s">
        <v>60</v>
      </c>
      <c r="R2" s="175"/>
      <c r="S2" s="174"/>
      <c r="T2" s="174"/>
      <c r="U2" s="175" t="s">
        <v>61</v>
      </c>
      <c r="V2" s="175"/>
      <c r="W2" s="7"/>
      <c r="X2" s="7"/>
      <c r="Y2" s="7"/>
      <c r="Z2" s="26"/>
      <c r="AA2" s="26"/>
      <c r="AC2" s="22"/>
      <c r="AD2" s="7"/>
      <c r="AE2" s="7"/>
      <c r="AF2" s="7"/>
      <c r="AG2" s="22" t="s">
        <v>65</v>
      </c>
      <c r="AJ2" s="22"/>
      <c r="AK2" s="176"/>
      <c r="AL2" s="176"/>
      <c r="AM2" s="176"/>
      <c r="AN2" s="176"/>
    </row>
    <row r="3" spans="1:56" ht="18" customHeight="1" x14ac:dyDescent="0.4">
      <c r="A3" s="23"/>
      <c r="B3" s="23"/>
      <c r="C3" s="23"/>
      <c r="D3" s="23"/>
      <c r="E3" s="23"/>
      <c r="F3" s="23"/>
      <c r="G3" s="23"/>
      <c r="H3" s="23"/>
      <c r="I3" s="23"/>
      <c r="J3" s="23"/>
      <c r="K3" s="23"/>
      <c r="L3" s="23"/>
      <c r="M3" s="23"/>
      <c r="N3" s="23"/>
      <c r="O3" s="23"/>
      <c r="P3" s="23"/>
      <c r="Q3" s="23"/>
      <c r="R3" s="23"/>
      <c r="S3" s="23"/>
      <c r="T3" s="23"/>
      <c r="U3" s="23"/>
      <c r="V3" s="23"/>
      <c r="W3" s="23"/>
      <c r="Y3" s="28"/>
      <c r="Z3" s="28"/>
      <c r="AA3" s="28"/>
      <c r="AB3" s="26"/>
      <c r="AC3" s="28"/>
      <c r="AD3" s="28"/>
      <c r="AE3" s="28"/>
      <c r="AF3" s="28"/>
      <c r="AG3" s="29" t="s">
        <v>68</v>
      </c>
      <c r="AJ3" s="22"/>
      <c r="AK3" s="176"/>
      <c r="AL3" s="176"/>
      <c r="AM3" s="176"/>
      <c r="AN3" s="176"/>
    </row>
    <row r="4" spans="1:56" ht="18" customHeight="1" x14ac:dyDescent="0.4">
      <c r="A4" s="23"/>
      <c r="B4" s="23"/>
      <c r="C4" s="23"/>
      <c r="D4" s="23"/>
      <c r="E4" s="23"/>
      <c r="F4" s="23"/>
      <c r="G4" s="23"/>
      <c r="H4" s="23"/>
      <c r="I4" s="23"/>
      <c r="J4" s="23"/>
      <c r="K4" s="23"/>
      <c r="L4" s="23"/>
      <c r="M4" s="23"/>
      <c r="N4" s="23"/>
      <c r="O4" s="23"/>
      <c r="P4" s="23"/>
      <c r="Q4" s="23"/>
      <c r="R4" s="23"/>
      <c r="S4" s="23"/>
      <c r="T4" s="23"/>
      <c r="U4" s="23"/>
      <c r="V4" s="23"/>
      <c r="W4" s="23"/>
      <c r="Y4" s="28"/>
      <c r="Z4" s="28"/>
      <c r="AA4" s="28"/>
      <c r="AB4" s="26"/>
      <c r="AC4" s="28"/>
      <c r="AD4" s="28"/>
      <c r="AE4" s="28"/>
      <c r="AF4" s="28"/>
      <c r="AG4" s="29" t="s">
        <v>69</v>
      </c>
      <c r="AJ4" s="22"/>
      <c r="AK4" s="176"/>
      <c r="AL4" s="176"/>
      <c r="AM4" s="176"/>
      <c r="AN4" s="176"/>
    </row>
    <row r="5" spans="1:56" ht="18" customHeight="1" x14ac:dyDescent="0.4">
      <c r="A5" s="23"/>
      <c r="B5" s="23"/>
      <c r="C5" s="23"/>
      <c r="D5" s="23"/>
      <c r="E5" s="23"/>
      <c r="F5" s="23"/>
      <c r="G5" s="23"/>
      <c r="H5" s="23"/>
      <c r="I5" s="23"/>
      <c r="J5" s="23"/>
      <c r="K5" s="23"/>
      <c r="L5" s="23"/>
      <c r="M5" s="23"/>
      <c r="N5" s="23"/>
      <c r="O5" s="23"/>
      <c r="P5" s="23"/>
      <c r="Q5" s="23"/>
      <c r="R5" s="23"/>
      <c r="S5" s="23"/>
      <c r="T5" s="23"/>
      <c r="U5" s="23"/>
      <c r="V5" s="23"/>
      <c r="W5" s="23"/>
      <c r="Y5" s="28"/>
      <c r="Z5" s="28"/>
      <c r="AA5" s="28"/>
      <c r="AB5" s="26"/>
      <c r="AC5" s="28"/>
      <c r="AD5" s="28"/>
      <c r="AE5" s="47"/>
      <c r="AF5" s="47"/>
      <c r="AG5" s="48" t="s">
        <v>136</v>
      </c>
      <c r="AJ5" s="22"/>
      <c r="AK5" s="176"/>
      <c r="AL5" s="176"/>
      <c r="AM5" s="176"/>
      <c r="AN5" s="176"/>
    </row>
    <row r="6" spans="1:56" ht="18" customHeight="1" x14ac:dyDescent="0.4">
      <c r="A6" s="23"/>
      <c r="B6" s="23"/>
      <c r="C6" s="23"/>
      <c r="D6" s="23"/>
      <c r="E6" s="23"/>
      <c r="F6" s="23"/>
      <c r="G6" s="23"/>
      <c r="H6" s="23"/>
      <c r="I6" s="23"/>
      <c r="J6" s="23"/>
      <c r="K6" s="23"/>
      <c r="L6" s="23"/>
      <c r="M6" s="23"/>
      <c r="N6" s="23"/>
      <c r="O6" s="23"/>
      <c r="P6" s="23"/>
      <c r="Q6" s="23"/>
      <c r="R6" s="23"/>
      <c r="S6" s="23"/>
      <c r="U6" s="23"/>
      <c r="V6" s="23"/>
      <c r="W6" s="23"/>
      <c r="Y6" s="28"/>
      <c r="Z6" s="28"/>
      <c r="AA6" s="29" t="s">
        <v>70</v>
      </c>
      <c r="AB6" s="26"/>
      <c r="AC6" s="159"/>
      <c r="AD6" s="159"/>
      <c r="AE6" s="159"/>
      <c r="AF6" s="28" t="s">
        <v>66</v>
      </c>
      <c r="AL6" s="107"/>
      <c r="AM6" s="28" t="s">
        <v>67</v>
      </c>
      <c r="AN6" s="26"/>
    </row>
    <row r="7" spans="1:56" ht="9.9499999999999993" customHeight="1" thickBot="1" x14ac:dyDescent="0.45">
      <c r="A7" s="4"/>
      <c r="B7" s="85"/>
      <c r="C7" s="85"/>
      <c r="D7" s="85"/>
      <c r="E7" s="85"/>
      <c r="F7" s="85"/>
      <c r="G7" s="85"/>
      <c r="H7" s="85"/>
      <c r="I7" s="85"/>
      <c r="J7" s="85"/>
      <c r="K7" s="85"/>
      <c r="L7" s="85"/>
      <c r="M7" s="85"/>
      <c r="N7" s="85"/>
      <c r="O7" s="85"/>
      <c r="P7" s="85"/>
      <c r="Q7" s="85"/>
      <c r="R7" s="85"/>
      <c r="S7" s="85"/>
      <c r="T7" s="85"/>
      <c r="U7" s="85"/>
      <c r="V7" s="85"/>
      <c r="W7" s="85"/>
      <c r="X7" s="5"/>
      <c r="Y7" s="5"/>
      <c r="Z7" s="5"/>
      <c r="AA7" s="5"/>
      <c r="AB7" s="5"/>
      <c r="AC7" s="5"/>
      <c r="AD7" s="5"/>
      <c r="AE7" s="5"/>
      <c r="AF7" s="5"/>
      <c r="AG7" s="5"/>
      <c r="AH7" s="5"/>
      <c r="AI7" s="5"/>
      <c r="AJ7" s="5"/>
      <c r="AK7" s="5"/>
      <c r="AL7" s="5"/>
      <c r="AM7" s="4"/>
      <c r="AN7" s="26"/>
    </row>
    <row r="8" spans="1:56" ht="15" customHeight="1" thickBot="1" x14ac:dyDescent="0.45">
      <c r="A8" s="160" t="s">
        <v>63</v>
      </c>
      <c r="B8" s="140" t="s">
        <v>71</v>
      </c>
      <c r="C8" s="162" t="s">
        <v>72</v>
      </c>
      <c r="D8" s="140" t="s">
        <v>73</v>
      </c>
      <c r="E8" s="165" t="s">
        <v>74</v>
      </c>
      <c r="F8" s="167" t="s">
        <v>101</v>
      </c>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9"/>
      <c r="AK8" s="144" t="s">
        <v>102</v>
      </c>
      <c r="AL8" s="146" t="s">
        <v>103</v>
      </c>
      <c r="AM8" s="148" t="s">
        <v>104</v>
      </c>
      <c r="AN8" s="149"/>
      <c r="AP8" s="99" t="s">
        <v>152</v>
      </c>
      <c r="AQ8" s="97"/>
      <c r="AR8" s="97"/>
      <c r="AS8" s="97"/>
      <c r="AT8" s="98"/>
      <c r="AV8" s="142"/>
      <c r="AW8" s="143"/>
      <c r="AX8" s="142"/>
      <c r="AY8" s="143"/>
      <c r="AZ8" s="142"/>
      <c r="BA8" s="143"/>
      <c r="BB8" s="143"/>
      <c r="BC8" s="143"/>
      <c r="BD8" s="143"/>
    </row>
    <row r="9" spans="1:56" ht="15" customHeight="1" x14ac:dyDescent="0.4">
      <c r="A9" s="161"/>
      <c r="B9" s="112"/>
      <c r="C9" s="163"/>
      <c r="D9" s="112"/>
      <c r="E9" s="166"/>
      <c r="F9" s="139" t="s">
        <v>14</v>
      </c>
      <c r="G9" s="140"/>
      <c r="H9" s="140"/>
      <c r="I9" s="140"/>
      <c r="J9" s="140"/>
      <c r="K9" s="140"/>
      <c r="L9" s="141"/>
      <c r="M9" s="139" t="s">
        <v>15</v>
      </c>
      <c r="N9" s="140"/>
      <c r="O9" s="140"/>
      <c r="P9" s="140"/>
      <c r="Q9" s="140"/>
      <c r="R9" s="140"/>
      <c r="S9" s="141"/>
      <c r="T9" s="139" t="s">
        <v>16</v>
      </c>
      <c r="U9" s="140"/>
      <c r="V9" s="140"/>
      <c r="W9" s="140"/>
      <c r="X9" s="140"/>
      <c r="Y9" s="140"/>
      <c r="Z9" s="141"/>
      <c r="AA9" s="139" t="s">
        <v>17</v>
      </c>
      <c r="AB9" s="140"/>
      <c r="AC9" s="140"/>
      <c r="AD9" s="140"/>
      <c r="AE9" s="140"/>
      <c r="AF9" s="140"/>
      <c r="AG9" s="141"/>
      <c r="AH9" s="139" t="s">
        <v>20</v>
      </c>
      <c r="AI9" s="140"/>
      <c r="AJ9" s="141"/>
      <c r="AK9" s="145"/>
      <c r="AL9" s="147"/>
      <c r="AM9" s="150"/>
      <c r="AN9" s="151"/>
      <c r="AP9" s="170" t="s">
        <v>146</v>
      </c>
      <c r="AQ9" s="152" t="s">
        <v>147</v>
      </c>
      <c r="AR9" s="155" t="s">
        <v>153</v>
      </c>
      <c r="AS9" s="152" t="s">
        <v>145</v>
      </c>
      <c r="AT9" s="156" t="s">
        <v>151</v>
      </c>
      <c r="AV9" s="142"/>
      <c r="AW9" s="143"/>
      <c r="AX9" s="142"/>
      <c r="AY9" s="143"/>
      <c r="AZ9" s="142"/>
      <c r="BA9" s="143"/>
      <c r="BB9" s="143"/>
      <c r="BC9" s="143"/>
      <c r="BD9" s="143"/>
    </row>
    <row r="10" spans="1:56" ht="15" customHeight="1" x14ac:dyDescent="0.4">
      <c r="A10" s="161"/>
      <c r="B10" s="112"/>
      <c r="C10" s="163"/>
      <c r="D10" s="112"/>
      <c r="E10" s="166"/>
      <c r="F10" s="66">
        <f>DATE($M$2,$S$2,1)</f>
        <v>45627</v>
      </c>
      <c r="G10" s="8">
        <f>DATE($M$2,$S$2,2)</f>
        <v>45628</v>
      </c>
      <c r="H10" s="8">
        <f>DATE($M$2,$S$2,3)</f>
        <v>45629</v>
      </c>
      <c r="I10" s="8">
        <f>DATE($M$2,$S$2,4)</f>
        <v>45630</v>
      </c>
      <c r="J10" s="8">
        <f>DATE($M$2,$S$2,5)</f>
        <v>45631</v>
      </c>
      <c r="K10" s="8">
        <f>DATE($M$2,$S$2,6)</f>
        <v>45632</v>
      </c>
      <c r="L10" s="65">
        <f>DATE($M$2,$S$2,7)</f>
        <v>45633</v>
      </c>
      <c r="M10" s="66">
        <f>DATE($M$2,$S$2,8)</f>
        <v>45634</v>
      </c>
      <c r="N10" s="8">
        <f>DATE($M$2,$S$2,9)</f>
        <v>45635</v>
      </c>
      <c r="O10" s="8">
        <f>DATE($M$2,$S$2,10)</f>
        <v>45636</v>
      </c>
      <c r="P10" s="8">
        <f>DATE($M$2,$S$2,11)</f>
        <v>45637</v>
      </c>
      <c r="Q10" s="8">
        <f>DATE($M$2,$S$2,12)</f>
        <v>45638</v>
      </c>
      <c r="R10" s="8">
        <f>DATE($M$2,$S$2,13)</f>
        <v>45639</v>
      </c>
      <c r="S10" s="65">
        <f>DATE($M$2,$S$2,14)</f>
        <v>45640</v>
      </c>
      <c r="T10" s="66">
        <f>DATE($M$2,$S$2,15)</f>
        <v>45641</v>
      </c>
      <c r="U10" s="8">
        <f>DATE($M$2,$S$2,16)</f>
        <v>45642</v>
      </c>
      <c r="V10" s="8">
        <f>DATE($M$2,$S$2,17)</f>
        <v>45643</v>
      </c>
      <c r="W10" s="8">
        <f>DATE($M$2,$S$2,18)</f>
        <v>45644</v>
      </c>
      <c r="X10" s="8">
        <f>DATE($M$2,$S$2,19)</f>
        <v>45645</v>
      </c>
      <c r="Y10" s="8">
        <f>DATE($M$2,$S$2,20)</f>
        <v>45646</v>
      </c>
      <c r="Z10" s="65">
        <f>DATE($M$2,$S$2,21)</f>
        <v>45647</v>
      </c>
      <c r="AA10" s="66">
        <f>DATE($M$2,$S$2,22)</f>
        <v>45648</v>
      </c>
      <c r="AB10" s="8">
        <f>DATE($M$2,$S$2,23)</f>
        <v>45649</v>
      </c>
      <c r="AC10" s="8">
        <f>DATE($M$2,$S$2,24)</f>
        <v>45650</v>
      </c>
      <c r="AD10" s="8">
        <f>DATE($M$2,$S$2,25)</f>
        <v>45651</v>
      </c>
      <c r="AE10" s="8">
        <f>DATE($M$2,$S$2,26)</f>
        <v>45652</v>
      </c>
      <c r="AF10" s="8">
        <f>DATE($M$2,$S$2,27)</f>
        <v>45653</v>
      </c>
      <c r="AG10" s="65">
        <f>DATE($M$2,$S$2,28)</f>
        <v>45654</v>
      </c>
      <c r="AH10" s="66">
        <f>IF(DAY(EOMONTH(F10,0))&lt;29,"",DATE($M$2,$S$2,29))</f>
        <v>45655</v>
      </c>
      <c r="AI10" s="8">
        <f>IF(DAY(EOMONTH(F10,0))&lt;30,"",DATE($M$2,$S$2,30))</f>
        <v>45656</v>
      </c>
      <c r="AJ10" s="65">
        <f>IF(DAY(EOMONTH(F10,0))&lt;31,"",DATE($M$2,$S$2,31))</f>
        <v>45657</v>
      </c>
      <c r="AK10" s="145"/>
      <c r="AL10" s="147"/>
      <c r="AM10" s="150"/>
      <c r="AN10" s="151"/>
      <c r="AP10" s="171"/>
      <c r="AQ10" s="153"/>
      <c r="AR10" s="153"/>
      <c r="AS10" s="153"/>
      <c r="AT10" s="157"/>
      <c r="AV10" s="142"/>
      <c r="AW10" s="143"/>
      <c r="AX10" s="142"/>
      <c r="AY10" s="143"/>
      <c r="AZ10" s="142"/>
      <c r="BA10" s="143"/>
      <c r="BB10" s="143"/>
      <c r="BC10" s="143"/>
      <c r="BD10" s="143"/>
    </row>
    <row r="11" spans="1:56" ht="15" customHeight="1" thickBot="1" x14ac:dyDescent="0.45">
      <c r="A11" s="161"/>
      <c r="B11" s="112"/>
      <c r="C11" s="164"/>
      <c r="D11" s="112"/>
      <c r="E11" s="166"/>
      <c r="F11" s="68">
        <f>DATE($M$2,$S$2,1)</f>
        <v>45627</v>
      </c>
      <c r="G11" s="9">
        <f>DATE($M$2,$S$2,2)</f>
        <v>45628</v>
      </c>
      <c r="H11" s="9">
        <f>DATE($M$2,$S$2,3)</f>
        <v>45629</v>
      </c>
      <c r="I11" s="9">
        <f>DATE($M$2,$S$2,4)</f>
        <v>45630</v>
      </c>
      <c r="J11" s="9">
        <f>DATE($M$2,$S$2,5)</f>
        <v>45631</v>
      </c>
      <c r="K11" s="9">
        <f>DATE($M$2,$S$2,6)</f>
        <v>45632</v>
      </c>
      <c r="L11" s="67">
        <f>DATE($M$2,$S$2,7)</f>
        <v>45633</v>
      </c>
      <c r="M11" s="68">
        <f>DATE($M$2,$S$2,8)</f>
        <v>45634</v>
      </c>
      <c r="N11" s="9">
        <f>DATE($M$2,$S$2,9)</f>
        <v>45635</v>
      </c>
      <c r="O11" s="9">
        <f>DATE($M$2,$S$2,10)</f>
        <v>45636</v>
      </c>
      <c r="P11" s="9">
        <f>DATE($M$2,$S$2,11)</f>
        <v>45637</v>
      </c>
      <c r="Q11" s="9">
        <f>DATE($M$2,$S$2,12)</f>
        <v>45638</v>
      </c>
      <c r="R11" s="9">
        <f>DATE($M$2,$S$2,13)</f>
        <v>45639</v>
      </c>
      <c r="S11" s="67">
        <f>DATE($M$2,$S$2,14)</f>
        <v>45640</v>
      </c>
      <c r="T11" s="68">
        <f>DATE($M$2,$S$2,15)</f>
        <v>45641</v>
      </c>
      <c r="U11" s="9">
        <f>DATE($M$2,$S$2,16)</f>
        <v>45642</v>
      </c>
      <c r="V11" s="9">
        <f>DATE($M$2,$S$2,17)</f>
        <v>45643</v>
      </c>
      <c r="W11" s="9">
        <f>DATE($M$2,$S$2,18)</f>
        <v>45644</v>
      </c>
      <c r="X11" s="9">
        <f>DATE($M$2,$S$2,19)</f>
        <v>45645</v>
      </c>
      <c r="Y11" s="9">
        <f>DATE($M$2,$S$2,20)</f>
        <v>45646</v>
      </c>
      <c r="Z11" s="67">
        <f>DATE($M$2,$S$2,21)</f>
        <v>45647</v>
      </c>
      <c r="AA11" s="68">
        <f>DATE($M$2,$S$2,22)</f>
        <v>45648</v>
      </c>
      <c r="AB11" s="9">
        <f>DATE($M$2,$S$2,23)</f>
        <v>45649</v>
      </c>
      <c r="AC11" s="9">
        <f>DATE($M$2,$S$2,24)</f>
        <v>45650</v>
      </c>
      <c r="AD11" s="9">
        <f>DATE($M$2,$S$2,25)</f>
        <v>45651</v>
      </c>
      <c r="AE11" s="9">
        <f>DATE($M$2,$S$2,26)</f>
        <v>45652</v>
      </c>
      <c r="AF11" s="9">
        <f>DATE($M$2,$S$2,27)</f>
        <v>45653</v>
      </c>
      <c r="AG11" s="67">
        <f>DATE($M$2,$S$2,28)</f>
        <v>45654</v>
      </c>
      <c r="AH11" s="68">
        <f>IF(DAY(EOMONTH(F11,0))&lt;29,"",DATE($M$2,$S$2,29))</f>
        <v>45655</v>
      </c>
      <c r="AI11" s="9">
        <f>IF(DAY(EOMONTH(F11,0))&lt;30,"",DATE($M$2,$S$2,30))</f>
        <v>45656</v>
      </c>
      <c r="AJ11" s="67">
        <f>IF(DAY(EOMONTH(F11,0))&lt;31,"",DATE($M$2,$S$2,31))</f>
        <v>45657</v>
      </c>
      <c r="AK11" s="145"/>
      <c r="AL11" s="147"/>
      <c r="AM11" s="150"/>
      <c r="AN11" s="151"/>
      <c r="AP11" s="172"/>
      <c r="AQ11" s="154"/>
      <c r="AR11" s="154"/>
      <c r="AS11" s="154"/>
      <c r="AT11" s="158"/>
    </row>
    <row r="12" spans="1:56" ht="18" customHeight="1" x14ac:dyDescent="0.4">
      <c r="A12" s="82">
        <v>1</v>
      </c>
      <c r="B12" s="89" t="s">
        <v>22</v>
      </c>
      <c r="C12" s="90" t="s">
        <v>159</v>
      </c>
      <c r="D12" s="40"/>
      <c r="E12" s="41"/>
      <c r="F12" s="91"/>
      <c r="G12" s="92"/>
      <c r="H12" s="92"/>
      <c r="I12" s="92"/>
      <c r="J12" s="92"/>
      <c r="K12" s="92"/>
      <c r="L12" s="93"/>
      <c r="M12" s="91"/>
      <c r="N12" s="92"/>
      <c r="O12" s="92"/>
      <c r="P12" s="92"/>
      <c r="Q12" s="92"/>
      <c r="R12" s="92"/>
      <c r="S12" s="93"/>
      <c r="T12" s="91"/>
      <c r="U12" s="92"/>
      <c r="V12" s="92"/>
      <c r="W12" s="92"/>
      <c r="X12" s="92"/>
      <c r="Y12" s="92"/>
      <c r="Z12" s="93"/>
      <c r="AA12" s="91"/>
      <c r="AB12" s="92"/>
      <c r="AC12" s="92"/>
      <c r="AD12" s="92"/>
      <c r="AE12" s="92"/>
      <c r="AF12" s="92"/>
      <c r="AG12" s="93"/>
      <c r="AH12" s="70"/>
      <c r="AI12" s="54"/>
      <c r="AJ12" s="69"/>
      <c r="AK12" s="14">
        <f>+SUM(F12:AJ12)</f>
        <v>0</v>
      </c>
      <c r="AL12" s="15">
        <f t="shared" ref="AL12:AL33" si="0">IF($AK$3="４週",AK12/4,AK12/(DAY(EOMONTH($F$10,0))/7))</f>
        <v>0</v>
      </c>
      <c r="AM12" s="118"/>
      <c r="AN12" s="119"/>
      <c r="AP12" s="88"/>
      <c r="AQ12" s="100"/>
      <c r="AR12" s="100"/>
      <c r="AS12" s="100"/>
      <c r="AT12" s="101"/>
      <c r="AV12" s="87"/>
      <c r="AW12" s="87"/>
      <c r="AX12" s="87"/>
      <c r="AY12" s="87"/>
      <c r="AZ12" s="87"/>
      <c r="BA12" s="87"/>
      <c r="BB12" s="87"/>
      <c r="BC12" s="87"/>
      <c r="BD12" s="87"/>
    </row>
    <row r="13" spans="1:56" ht="18" customHeight="1" x14ac:dyDescent="0.4">
      <c r="A13" s="82">
        <v>2</v>
      </c>
      <c r="B13" s="89" t="s">
        <v>46</v>
      </c>
      <c r="C13" s="90" t="s">
        <v>157</v>
      </c>
      <c r="D13" s="40" t="s">
        <v>140</v>
      </c>
      <c r="E13" s="41"/>
      <c r="F13" s="91"/>
      <c r="G13" s="92"/>
      <c r="H13" s="92"/>
      <c r="I13" s="92"/>
      <c r="J13" s="92"/>
      <c r="K13" s="92"/>
      <c r="L13" s="93"/>
      <c r="M13" s="91"/>
      <c r="N13" s="92"/>
      <c r="O13" s="92"/>
      <c r="P13" s="92"/>
      <c r="Q13" s="92"/>
      <c r="R13" s="92"/>
      <c r="S13" s="93"/>
      <c r="T13" s="91"/>
      <c r="U13" s="92"/>
      <c r="V13" s="92"/>
      <c r="W13" s="92"/>
      <c r="X13" s="92"/>
      <c r="Y13" s="92"/>
      <c r="Z13" s="93"/>
      <c r="AA13" s="91"/>
      <c r="AB13" s="92"/>
      <c r="AC13" s="92"/>
      <c r="AD13" s="92"/>
      <c r="AE13" s="92"/>
      <c r="AF13" s="92"/>
      <c r="AG13" s="93"/>
      <c r="AH13" s="70"/>
      <c r="AI13" s="54"/>
      <c r="AJ13" s="69"/>
      <c r="AK13" s="14">
        <f t="shared" ref="AK13:AK33" si="1">+SUM(F13:AJ13)</f>
        <v>0</v>
      </c>
      <c r="AL13" s="15">
        <f t="shared" si="0"/>
        <v>0</v>
      </c>
      <c r="AM13" s="118"/>
      <c r="AN13" s="119"/>
      <c r="AP13" s="102" t="s">
        <v>154</v>
      </c>
      <c r="AQ13" s="100"/>
      <c r="AR13" s="100"/>
      <c r="AS13" s="100"/>
      <c r="AT13" s="101"/>
      <c r="AV13" s="87"/>
      <c r="AW13" s="87"/>
      <c r="AX13" s="87"/>
      <c r="AY13" s="87"/>
      <c r="AZ13" s="87"/>
      <c r="BA13" s="87"/>
      <c r="BB13" s="87"/>
      <c r="BC13" s="87"/>
      <c r="BD13" s="87"/>
    </row>
    <row r="14" spans="1:56" ht="2.25" customHeight="1" x14ac:dyDescent="0.4">
      <c r="A14" s="83"/>
      <c r="B14" s="58"/>
      <c r="C14" s="59"/>
      <c r="D14" s="60"/>
      <c r="E14" s="61"/>
      <c r="F14" s="72"/>
      <c r="G14" s="62"/>
      <c r="H14" s="62"/>
      <c r="I14" s="62"/>
      <c r="J14" s="62"/>
      <c r="K14" s="62"/>
      <c r="L14" s="71"/>
      <c r="M14" s="72"/>
      <c r="N14" s="62"/>
      <c r="O14" s="62"/>
      <c r="P14" s="62"/>
      <c r="Q14" s="62"/>
      <c r="R14" s="62"/>
      <c r="S14" s="71"/>
      <c r="T14" s="72"/>
      <c r="U14" s="62"/>
      <c r="V14" s="62"/>
      <c r="W14" s="62"/>
      <c r="X14" s="62"/>
      <c r="Y14" s="62"/>
      <c r="Z14" s="71"/>
      <c r="AA14" s="72"/>
      <c r="AB14" s="62"/>
      <c r="AC14" s="62"/>
      <c r="AD14" s="62"/>
      <c r="AE14" s="62"/>
      <c r="AF14" s="62"/>
      <c r="AG14" s="71"/>
      <c r="AH14" s="72"/>
      <c r="AI14" s="62"/>
      <c r="AJ14" s="71"/>
      <c r="AK14" s="63"/>
      <c r="AL14" s="64"/>
      <c r="AM14" s="57"/>
      <c r="AN14" s="84"/>
      <c r="AP14" s="88"/>
      <c r="AQ14" s="100"/>
      <c r="AR14" s="100"/>
      <c r="AS14" s="100"/>
      <c r="AT14" s="101"/>
      <c r="AV14" s="87"/>
      <c r="AW14" s="87"/>
      <c r="AX14" s="87"/>
      <c r="AY14" s="87"/>
      <c r="AZ14" s="87"/>
      <c r="BA14" s="87"/>
      <c r="BB14" s="87"/>
      <c r="BC14" s="87"/>
      <c r="BD14" s="87"/>
    </row>
    <row r="15" spans="1:56" ht="18" customHeight="1" x14ac:dyDescent="0.4">
      <c r="A15" s="82">
        <v>3</v>
      </c>
      <c r="B15" s="89"/>
      <c r="C15" s="90"/>
      <c r="D15" s="40"/>
      <c r="E15" s="41"/>
      <c r="F15" s="91"/>
      <c r="G15" s="92"/>
      <c r="H15" s="92"/>
      <c r="I15" s="92"/>
      <c r="J15" s="92"/>
      <c r="K15" s="92"/>
      <c r="L15" s="93"/>
      <c r="M15" s="91"/>
      <c r="N15" s="92"/>
      <c r="O15" s="92"/>
      <c r="P15" s="92"/>
      <c r="Q15" s="92"/>
      <c r="R15" s="92"/>
      <c r="S15" s="93"/>
      <c r="T15" s="91"/>
      <c r="U15" s="92"/>
      <c r="V15" s="92"/>
      <c r="W15" s="92"/>
      <c r="X15" s="92"/>
      <c r="Y15" s="92"/>
      <c r="Z15" s="93"/>
      <c r="AA15" s="91"/>
      <c r="AB15" s="92"/>
      <c r="AC15" s="92"/>
      <c r="AD15" s="92"/>
      <c r="AE15" s="92"/>
      <c r="AF15" s="92"/>
      <c r="AG15" s="93"/>
      <c r="AH15" s="70"/>
      <c r="AI15" s="54"/>
      <c r="AJ15" s="69"/>
      <c r="AK15" s="14">
        <f t="shared" si="1"/>
        <v>0</v>
      </c>
      <c r="AL15" s="15">
        <f t="shared" si="0"/>
        <v>0</v>
      </c>
      <c r="AM15" s="118"/>
      <c r="AN15" s="119"/>
      <c r="AP15" s="106"/>
      <c r="AQ15" s="100" t="s">
        <v>149</v>
      </c>
      <c r="AR15" s="100">
        <f t="shared" ref="AR15:AR16" si="2">$AC$6*4</f>
        <v>0</v>
      </c>
      <c r="AS15" s="100" t="s">
        <v>148</v>
      </c>
      <c r="AT15" s="101" t="e">
        <f t="shared" ref="AT15:AT16" si="3">ROUND(AP15/AR15,2)</f>
        <v>#DIV/0!</v>
      </c>
      <c r="AV15" s="87"/>
      <c r="AW15" s="87"/>
      <c r="AX15" s="87"/>
      <c r="AY15" s="87"/>
      <c r="AZ15" s="87"/>
      <c r="BA15" s="87"/>
      <c r="BB15" s="87"/>
      <c r="BC15" s="87"/>
      <c r="BD15" s="87"/>
    </row>
    <row r="16" spans="1:56" ht="18" customHeight="1" x14ac:dyDescent="0.4">
      <c r="A16" s="82">
        <v>4</v>
      </c>
      <c r="B16" s="89"/>
      <c r="C16" s="90"/>
      <c r="D16" s="40"/>
      <c r="E16" s="41"/>
      <c r="F16" s="91"/>
      <c r="G16" s="92"/>
      <c r="H16" s="92"/>
      <c r="I16" s="92"/>
      <c r="J16" s="92"/>
      <c r="K16" s="92"/>
      <c r="L16" s="93"/>
      <c r="M16" s="91"/>
      <c r="N16" s="92"/>
      <c r="O16" s="92"/>
      <c r="P16" s="92"/>
      <c r="Q16" s="92"/>
      <c r="R16" s="92"/>
      <c r="S16" s="93"/>
      <c r="T16" s="91"/>
      <c r="U16" s="92"/>
      <c r="V16" s="92"/>
      <c r="W16" s="92"/>
      <c r="X16" s="92"/>
      <c r="Y16" s="92"/>
      <c r="Z16" s="93"/>
      <c r="AA16" s="91"/>
      <c r="AB16" s="92"/>
      <c r="AC16" s="92"/>
      <c r="AD16" s="92"/>
      <c r="AE16" s="92"/>
      <c r="AF16" s="92"/>
      <c r="AG16" s="93"/>
      <c r="AH16" s="70"/>
      <c r="AI16" s="54"/>
      <c r="AJ16" s="69"/>
      <c r="AK16" s="14">
        <f t="shared" si="1"/>
        <v>0</v>
      </c>
      <c r="AL16" s="15">
        <f t="shared" si="0"/>
        <v>0</v>
      </c>
      <c r="AM16" s="118"/>
      <c r="AN16" s="119"/>
      <c r="AP16" s="106"/>
      <c r="AQ16" s="100" t="s">
        <v>149</v>
      </c>
      <c r="AR16" s="100">
        <f t="shared" si="2"/>
        <v>0</v>
      </c>
      <c r="AS16" s="100" t="s">
        <v>148</v>
      </c>
      <c r="AT16" s="101" t="e">
        <f t="shared" si="3"/>
        <v>#DIV/0!</v>
      </c>
      <c r="AV16" s="87"/>
      <c r="AW16" s="87"/>
      <c r="AX16" s="87"/>
      <c r="AY16" s="87"/>
      <c r="AZ16" s="87"/>
      <c r="BA16" s="87"/>
      <c r="BB16" s="87"/>
      <c r="BC16" s="87"/>
      <c r="BD16" s="87"/>
    </row>
    <row r="17" spans="1:56" ht="18" customHeight="1" x14ac:dyDescent="0.4">
      <c r="A17" s="82">
        <v>5</v>
      </c>
      <c r="B17" s="89"/>
      <c r="C17" s="90"/>
      <c r="D17" s="40"/>
      <c r="E17" s="41"/>
      <c r="F17" s="91"/>
      <c r="G17" s="92"/>
      <c r="H17" s="92"/>
      <c r="I17" s="92"/>
      <c r="J17" s="92"/>
      <c r="K17" s="92"/>
      <c r="L17" s="93"/>
      <c r="M17" s="91"/>
      <c r="N17" s="92"/>
      <c r="O17" s="92"/>
      <c r="P17" s="92"/>
      <c r="Q17" s="92"/>
      <c r="R17" s="92"/>
      <c r="S17" s="93"/>
      <c r="T17" s="91"/>
      <c r="U17" s="92"/>
      <c r="V17" s="92"/>
      <c r="W17" s="92"/>
      <c r="X17" s="92"/>
      <c r="Y17" s="92"/>
      <c r="Z17" s="93"/>
      <c r="AA17" s="91"/>
      <c r="AB17" s="92"/>
      <c r="AC17" s="92"/>
      <c r="AD17" s="92"/>
      <c r="AE17" s="92"/>
      <c r="AF17" s="92"/>
      <c r="AG17" s="93"/>
      <c r="AH17" s="70"/>
      <c r="AI17" s="54"/>
      <c r="AJ17" s="69"/>
      <c r="AK17" s="14">
        <f t="shared" si="1"/>
        <v>0</v>
      </c>
      <c r="AL17" s="15">
        <f t="shared" si="0"/>
        <v>0</v>
      </c>
      <c r="AM17" s="118"/>
      <c r="AN17" s="119"/>
      <c r="AP17" s="106"/>
      <c r="AQ17" s="100" t="s">
        <v>149</v>
      </c>
      <c r="AR17" s="100">
        <f>$AC$6*4</f>
        <v>0</v>
      </c>
      <c r="AS17" s="100" t="s">
        <v>148</v>
      </c>
      <c r="AT17" s="101" t="e">
        <f>ROUND(AP17/AR17,2)</f>
        <v>#DIV/0!</v>
      </c>
      <c r="AV17" s="87"/>
      <c r="AW17" s="87"/>
      <c r="AX17" s="87"/>
      <c r="AY17" s="87"/>
      <c r="AZ17" s="87"/>
      <c r="BA17" s="87"/>
      <c r="BB17" s="87"/>
      <c r="BC17" s="87"/>
      <c r="BD17" s="87"/>
    </row>
    <row r="18" spans="1:56" ht="18" customHeight="1" x14ac:dyDescent="0.4">
      <c r="A18" s="82">
        <v>6</v>
      </c>
      <c r="B18" s="89"/>
      <c r="C18" s="90"/>
      <c r="D18" s="40"/>
      <c r="E18" s="41"/>
      <c r="F18" s="91"/>
      <c r="G18" s="92"/>
      <c r="H18" s="92"/>
      <c r="I18" s="92"/>
      <c r="J18" s="92"/>
      <c r="K18" s="92"/>
      <c r="L18" s="93"/>
      <c r="M18" s="91"/>
      <c r="N18" s="92"/>
      <c r="O18" s="92"/>
      <c r="P18" s="92"/>
      <c r="Q18" s="92"/>
      <c r="R18" s="92"/>
      <c r="S18" s="93"/>
      <c r="T18" s="91"/>
      <c r="U18" s="92"/>
      <c r="V18" s="92"/>
      <c r="W18" s="92"/>
      <c r="X18" s="92"/>
      <c r="Y18" s="92"/>
      <c r="Z18" s="93"/>
      <c r="AA18" s="91"/>
      <c r="AB18" s="92"/>
      <c r="AC18" s="92"/>
      <c r="AD18" s="92"/>
      <c r="AE18" s="92"/>
      <c r="AF18" s="92"/>
      <c r="AG18" s="93"/>
      <c r="AH18" s="70"/>
      <c r="AI18" s="54"/>
      <c r="AJ18" s="69"/>
      <c r="AK18" s="14">
        <f t="shared" si="1"/>
        <v>0</v>
      </c>
      <c r="AL18" s="15">
        <f t="shared" si="0"/>
        <v>0</v>
      </c>
      <c r="AM18" s="118"/>
      <c r="AN18" s="119"/>
      <c r="AP18" s="106"/>
      <c r="AQ18" s="100" t="s">
        <v>149</v>
      </c>
      <c r="AR18" s="100">
        <f t="shared" ref="AR18:AR22" si="4">$AC$6*4</f>
        <v>0</v>
      </c>
      <c r="AS18" s="100" t="s">
        <v>148</v>
      </c>
      <c r="AT18" s="101" t="e">
        <f t="shared" ref="AT18:AT22" si="5">ROUND(AP18/AR18,2)</f>
        <v>#DIV/0!</v>
      </c>
      <c r="AV18" s="86"/>
      <c r="AW18" s="87"/>
      <c r="AX18" s="87"/>
      <c r="AY18" s="87"/>
      <c r="AZ18" s="87"/>
      <c r="BA18" s="87"/>
      <c r="BB18" s="87"/>
      <c r="BC18" s="87"/>
      <c r="BD18" s="87"/>
    </row>
    <row r="19" spans="1:56" ht="18" customHeight="1" x14ac:dyDescent="0.4">
      <c r="A19" s="82">
        <v>7</v>
      </c>
      <c r="B19" s="89"/>
      <c r="C19" s="90"/>
      <c r="D19" s="40"/>
      <c r="E19" s="41"/>
      <c r="F19" s="91"/>
      <c r="G19" s="92"/>
      <c r="H19" s="92"/>
      <c r="I19" s="92"/>
      <c r="J19" s="92"/>
      <c r="K19" s="92"/>
      <c r="L19" s="93"/>
      <c r="M19" s="91"/>
      <c r="N19" s="92"/>
      <c r="O19" s="92"/>
      <c r="P19" s="92"/>
      <c r="Q19" s="92"/>
      <c r="R19" s="92"/>
      <c r="S19" s="93"/>
      <c r="T19" s="91"/>
      <c r="U19" s="92"/>
      <c r="V19" s="92"/>
      <c r="W19" s="92"/>
      <c r="X19" s="92"/>
      <c r="Y19" s="92"/>
      <c r="Z19" s="93"/>
      <c r="AA19" s="91"/>
      <c r="AB19" s="92"/>
      <c r="AC19" s="92"/>
      <c r="AD19" s="92"/>
      <c r="AE19" s="92"/>
      <c r="AF19" s="92"/>
      <c r="AG19" s="93"/>
      <c r="AH19" s="70"/>
      <c r="AI19" s="54"/>
      <c r="AJ19" s="69"/>
      <c r="AK19" s="14">
        <f t="shared" si="1"/>
        <v>0</v>
      </c>
      <c r="AL19" s="15">
        <f t="shared" si="0"/>
        <v>0</v>
      </c>
      <c r="AM19" s="118"/>
      <c r="AN19" s="119"/>
      <c r="AP19" s="106"/>
      <c r="AQ19" s="100" t="s">
        <v>149</v>
      </c>
      <c r="AR19" s="100">
        <f t="shared" si="4"/>
        <v>0</v>
      </c>
      <c r="AS19" s="100" t="s">
        <v>148</v>
      </c>
      <c r="AT19" s="101" t="e">
        <f t="shared" si="5"/>
        <v>#DIV/0!</v>
      </c>
      <c r="AV19" s="87"/>
      <c r="AW19" s="87"/>
      <c r="AX19" s="87"/>
      <c r="AY19" s="87"/>
      <c r="AZ19" s="87"/>
      <c r="BA19" s="87"/>
      <c r="BB19" s="87"/>
      <c r="BC19" s="87"/>
      <c r="BD19" s="87"/>
    </row>
    <row r="20" spans="1:56" ht="18" customHeight="1" x14ac:dyDescent="0.4">
      <c r="A20" s="82">
        <v>8</v>
      </c>
      <c r="B20" s="89"/>
      <c r="C20" s="90"/>
      <c r="D20" s="40"/>
      <c r="E20" s="41"/>
      <c r="F20" s="91"/>
      <c r="G20" s="92"/>
      <c r="H20" s="92"/>
      <c r="I20" s="92"/>
      <c r="J20" s="92"/>
      <c r="K20" s="92"/>
      <c r="L20" s="93"/>
      <c r="M20" s="91"/>
      <c r="N20" s="92"/>
      <c r="O20" s="92"/>
      <c r="P20" s="92"/>
      <c r="Q20" s="92"/>
      <c r="R20" s="92"/>
      <c r="S20" s="93"/>
      <c r="T20" s="91"/>
      <c r="U20" s="92"/>
      <c r="V20" s="92"/>
      <c r="W20" s="92"/>
      <c r="X20" s="92"/>
      <c r="Y20" s="92"/>
      <c r="Z20" s="93"/>
      <c r="AA20" s="91"/>
      <c r="AB20" s="92"/>
      <c r="AC20" s="92"/>
      <c r="AD20" s="92"/>
      <c r="AE20" s="92"/>
      <c r="AF20" s="92"/>
      <c r="AG20" s="93"/>
      <c r="AH20" s="70"/>
      <c r="AI20" s="54"/>
      <c r="AJ20" s="69"/>
      <c r="AK20" s="14">
        <f t="shared" si="1"/>
        <v>0</v>
      </c>
      <c r="AL20" s="15">
        <f t="shared" si="0"/>
        <v>0</v>
      </c>
      <c r="AM20" s="118"/>
      <c r="AN20" s="119"/>
      <c r="AP20" s="106"/>
      <c r="AQ20" s="100" t="s">
        <v>149</v>
      </c>
      <c r="AR20" s="100">
        <f t="shared" si="4"/>
        <v>0</v>
      </c>
      <c r="AS20" s="100" t="s">
        <v>148</v>
      </c>
      <c r="AT20" s="101" t="e">
        <f t="shared" si="5"/>
        <v>#DIV/0!</v>
      </c>
      <c r="AV20" s="87"/>
      <c r="AW20" s="87"/>
      <c r="AX20" s="87"/>
      <c r="AY20" s="87"/>
      <c r="AZ20" s="87"/>
      <c r="BA20" s="87"/>
      <c r="BB20" s="87"/>
      <c r="BC20" s="87"/>
      <c r="BD20" s="87"/>
    </row>
    <row r="21" spans="1:56" ht="18" customHeight="1" x14ac:dyDescent="0.4">
      <c r="A21" s="82">
        <v>9</v>
      </c>
      <c r="B21" s="89"/>
      <c r="C21" s="90"/>
      <c r="D21" s="40"/>
      <c r="E21" s="41"/>
      <c r="F21" s="91"/>
      <c r="G21" s="92"/>
      <c r="H21" s="92"/>
      <c r="I21" s="92"/>
      <c r="J21" s="92"/>
      <c r="K21" s="92"/>
      <c r="L21" s="93"/>
      <c r="M21" s="91"/>
      <c r="N21" s="92"/>
      <c r="O21" s="92"/>
      <c r="P21" s="92"/>
      <c r="Q21" s="92"/>
      <c r="R21" s="92"/>
      <c r="S21" s="93"/>
      <c r="T21" s="91"/>
      <c r="U21" s="92"/>
      <c r="V21" s="92"/>
      <c r="W21" s="92"/>
      <c r="X21" s="92"/>
      <c r="Y21" s="92"/>
      <c r="Z21" s="93"/>
      <c r="AA21" s="91"/>
      <c r="AB21" s="92"/>
      <c r="AC21" s="92"/>
      <c r="AD21" s="92"/>
      <c r="AE21" s="92"/>
      <c r="AF21" s="92"/>
      <c r="AG21" s="93"/>
      <c r="AH21" s="70"/>
      <c r="AI21" s="54"/>
      <c r="AJ21" s="69"/>
      <c r="AK21" s="14">
        <f t="shared" si="1"/>
        <v>0</v>
      </c>
      <c r="AL21" s="15">
        <f t="shared" si="0"/>
        <v>0</v>
      </c>
      <c r="AM21" s="118"/>
      <c r="AN21" s="119"/>
      <c r="AP21" s="106"/>
      <c r="AQ21" s="100" t="s">
        <v>149</v>
      </c>
      <c r="AR21" s="100">
        <f t="shared" si="4"/>
        <v>0</v>
      </c>
      <c r="AS21" s="100" t="s">
        <v>148</v>
      </c>
      <c r="AT21" s="101" t="e">
        <f t="shared" si="5"/>
        <v>#DIV/0!</v>
      </c>
      <c r="AV21" s="87"/>
      <c r="AW21" s="87"/>
      <c r="AX21" s="87"/>
      <c r="AY21" s="87"/>
      <c r="AZ21" s="87"/>
      <c r="BA21" s="87"/>
      <c r="BB21" s="87"/>
      <c r="BC21" s="87"/>
      <c r="BD21" s="87"/>
    </row>
    <row r="22" spans="1:56" ht="18" customHeight="1" thickBot="1" x14ac:dyDescent="0.45">
      <c r="A22" s="82">
        <v>10</v>
      </c>
      <c r="B22" s="89"/>
      <c r="C22" s="90"/>
      <c r="D22" s="40"/>
      <c r="E22" s="41"/>
      <c r="F22" s="91"/>
      <c r="G22" s="92"/>
      <c r="H22" s="92"/>
      <c r="I22" s="92"/>
      <c r="J22" s="92"/>
      <c r="K22" s="92"/>
      <c r="L22" s="93"/>
      <c r="M22" s="91"/>
      <c r="N22" s="92"/>
      <c r="O22" s="92"/>
      <c r="P22" s="92"/>
      <c r="Q22" s="92"/>
      <c r="R22" s="92"/>
      <c r="S22" s="93"/>
      <c r="T22" s="91"/>
      <c r="U22" s="92"/>
      <c r="V22" s="92"/>
      <c r="W22" s="92"/>
      <c r="X22" s="92"/>
      <c r="Y22" s="92"/>
      <c r="Z22" s="93"/>
      <c r="AA22" s="91"/>
      <c r="AB22" s="92"/>
      <c r="AC22" s="92"/>
      <c r="AD22" s="92"/>
      <c r="AE22" s="92"/>
      <c r="AF22" s="92"/>
      <c r="AG22" s="93"/>
      <c r="AH22" s="70"/>
      <c r="AI22" s="54"/>
      <c r="AJ22" s="69"/>
      <c r="AK22" s="14">
        <f t="shared" si="1"/>
        <v>0</v>
      </c>
      <c r="AL22" s="15">
        <f t="shared" si="0"/>
        <v>0</v>
      </c>
      <c r="AM22" s="118"/>
      <c r="AN22" s="119"/>
      <c r="AP22" s="88"/>
      <c r="AQ22" s="100" t="s">
        <v>149</v>
      </c>
      <c r="AR22" s="100">
        <f t="shared" si="4"/>
        <v>0</v>
      </c>
      <c r="AS22" s="100" t="s">
        <v>148</v>
      </c>
      <c r="AT22" s="101" t="e">
        <f t="shared" si="5"/>
        <v>#DIV/0!</v>
      </c>
      <c r="AV22" s="87"/>
      <c r="AW22" s="87"/>
      <c r="AX22" s="87"/>
      <c r="AY22" s="87"/>
      <c r="AZ22" s="87"/>
      <c r="BA22" s="87"/>
      <c r="BB22" s="87"/>
      <c r="BC22" s="87"/>
      <c r="BD22" s="87"/>
    </row>
    <row r="23" spans="1:56" ht="18" hidden="1" customHeight="1" outlineLevel="1" x14ac:dyDescent="0.4">
      <c r="A23" s="82">
        <v>11</v>
      </c>
      <c r="B23" s="39"/>
      <c r="C23" s="55"/>
      <c r="D23" s="40"/>
      <c r="E23" s="41"/>
      <c r="F23" s="70"/>
      <c r="G23" s="54"/>
      <c r="H23" s="54"/>
      <c r="I23" s="54"/>
      <c r="J23" s="54"/>
      <c r="K23" s="54"/>
      <c r="L23" s="69"/>
      <c r="M23" s="70"/>
      <c r="N23" s="54"/>
      <c r="O23" s="54"/>
      <c r="P23" s="54"/>
      <c r="Q23" s="54"/>
      <c r="R23" s="54"/>
      <c r="S23" s="69"/>
      <c r="T23" s="70"/>
      <c r="U23" s="54"/>
      <c r="V23" s="54"/>
      <c r="W23" s="54"/>
      <c r="X23" s="54"/>
      <c r="Y23" s="54"/>
      <c r="Z23" s="69"/>
      <c r="AA23" s="70"/>
      <c r="AB23" s="54"/>
      <c r="AC23" s="54"/>
      <c r="AD23" s="54"/>
      <c r="AE23" s="54"/>
      <c r="AF23" s="54"/>
      <c r="AG23" s="69"/>
      <c r="AH23" s="70"/>
      <c r="AI23" s="54"/>
      <c r="AJ23" s="69"/>
      <c r="AK23" s="14">
        <f t="shared" si="1"/>
        <v>0</v>
      </c>
      <c r="AL23" s="15">
        <f t="shared" si="0"/>
        <v>0</v>
      </c>
      <c r="AM23" s="118"/>
      <c r="AN23" s="119"/>
      <c r="AP23" s="88"/>
      <c r="AQ23" s="100"/>
      <c r="AR23" s="100"/>
      <c r="AS23" s="100"/>
      <c r="AT23" s="101"/>
      <c r="AV23" s="87"/>
      <c r="AW23" s="87"/>
      <c r="AX23" s="87"/>
      <c r="AY23" s="87"/>
      <c r="AZ23" s="87"/>
      <c r="BA23" s="87"/>
      <c r="BB23" s="87"/>
      <c r="BC23" s="87"/>
      <c r="BD23" s="87"/>
    </row>
    <row r="24" spans="1:56" ht="18" hidden="1" customHeight="1" outlineLevel="1" x14ac:dyDescent="0.4">
      <c r="A24" s="82">
        <v>12</v>
      </c>
      <c r="B24" s="39"/>
      <c r="C24" s="55"/>
      <c r="D24" s="40"/>
      <c r="E24" s="41"/>
      <c r="F24" s="70"/>
      <c r="G24" s="54"/>
      <c r="H24" s="54"/>
      <c r="I24" s="54"/>
      <c r="J24" s="54"/>
      <c r="K24" s="54"/>
      <c r="L24" s="69"/>
      <c r="M24" s="70"/>
      <c r="N24" s="54"/>
      <c r="O24" s="54"/>
      <c r="P24" s="54"/>
      <c r="Q24" s="54"/>
      <c r="R24" s="54"/>
      <c r="S24" s="69"/>
      <c r="T24" s="70"/>
      <c r="U24" s="54"/>
      <c r="V24" s="54"/>
      <c r="W24" s="54"/>
      <c r="X24" s="54"/>
      <c r="Y24" s="54"/>
      <c r="Z24" s="69"/>
      <c r="AA24" s="70"/>
      <c r="AB24" s="54"/>
      <c r="AC24" s="54"/>
      <c r="AD24" s="54"/>
      <c r="AE24" s="54"/>
      <c r="AF24" s="54"/>
      <c r="AG24" s="69"/>
      <c r="AH24" s="70"/>
      <c r="AI24" s="54"/>
      <c r="AJ24" s="69"/>
      <c r="AK24" s="14">
        <f t="shared" si="1"/>
        <v>0</v>
      </c>
      <c r="AL24" s="15">
        <f t="shared" si="0"/>
        <v>0</v>
      </c>
      <c r="AM24" s="118"/>
      <c r="AN24" s="119"/>
      <c r="AP24" s="88"/>
      <c r="AQ24" s="100"/>
      <c r="AR24" s="100"/>
      <c r="AS24" s="100"/>
      <c r="AT24" s="101" t="e">
        <f>SUM(AT7:AT23)</f>
        <v>#DIV/0!</v>
      </c>
      <c r="AV24" s="87"/>
      <c r="AW24" s="87"/>
      <c r="AX24" s="87"/>
      <c r="AY24" s="87"/>
      <c r="AZ24" s="87"/>
      <c r="BA24" s="87"/>
      <c r="BB24" s="87"/>
      <c r="BC24" s="87"/>
      <c r="BD24" s="87"/>
    </row>
    <row r="25" spans="1:56" ht="18" hidden="1" customHeight="1" outlineLevel="1" x14ac:dyDescent="0.4">
      <c r="A25" s="82">
        <v>13</v>
      </c>
      <c r="B25" s="39"/>
      <c r="C25" s="55"/>
      <c r="D25" s="40"/>
      <c r="E25" s="41"/>
      <c r="F25" s="70"/>
      <c r="G25" s="54"/>
      <c r="H25" s="54"/>
      <c r="I25" s="54"/>
      <c r="J25" s="54"/>
      <c r="K25" s="54"/>
      <c r="L25" s="69"/>
      <c r="M25" s="70"/>
      <c r="N25" s="54"/>
      <c r="O25" s="54"/>
      <c r="P25" s="54"/>
      <c r="Q25" s="54"/>
      <c r="R25" s="54"/>
      <c r="S25" s="69"/>
      <c r="T25" s="70"/>
      <c r="U25" s="54"/>
      <c r="V25" s="54"/>
      <c r="W25" s="54"/>
      <c r="X25" s="54"/>
      <c r="Y25" s="54"/>
      <c r="Z25" s="69"/>
      <c r="AA25" s="70"/>
      <c r="AB25" s="54"/>
      <c r="AC25" s="54"/>
      <c r="AD25" s="54"/>
      <c r="AE25" s="54"/>
      <c r="AF25" s="54"/>
      <c r="AG25" s="69"/>
      <c r="AH25" s="70"/>
      <c r="AI25" s="54"/>
      <c r="AJ25" s="69"/>
      <c r="AK25" s="14">
        <f t="shared" si="1"/>
        <v>0</v>
      </c>
      <c r="AL25" s="15">
        <f t="shared" si="0"/>
        <v>0</v>
      </c>
      <c r="AM25" s="118"/>
      <c r="AN25" s="119"/>
      <c r="AP25" s="103"/>
      <c r="AQ25" s="104"/>
      <c r="AR25" s="104"/>
      <c r="AS25" s="104"/>
      <c r="AT25" s="105"/>
    </row>
    <row r="26" spans="1:56" ht="18" hidden="1" customHeight="1" outlineLevel="1" x14ac:dyDescent="0.4">
      <c r="A26" s="82">
        <v>14</v>
      </c>
      <c r="B26" s="39"/>
      <c r="C26" s="55"/>
      <c r="D26" s="40"/>
      <c r="E26" s="41"/>
      <c r="F26" s="70"/>
      <c r="G26" s="54"/>
      <c r="H26" s="54"/>
      <c r="I26" s="54"/>
      <c r="J26" s="54"/>
      <c r="K26" s="54"/>
      <c r="L26" s="69"/>
      <c r="M26" s="70"/>
      <c r="N26" s="54"/>
      <c r="O26" s="54"/>
      <c r="P26" s="54"/>
      <c r="Q26" s="54"/>
      <c r="R26" s="54"/>
      <c r="S26" s="69"/>
      <c r="T26" s="70"/>
      <c r="U26" s="54"/>
      <c r="V26" s="54"/>
      <c r="W26" s="54"/>
      <c r="X26" s="54"/>
      <c r="Y26" s="54"/>
      <c r="Z26" s="69"/>
      <c r="AA26" s="70"/>
      <c r="AB26" s="54"/>
      <c r="AC26" s="54"/>
      <c r="AD26" s="54"/>
      <c r="AE26" s="54"/>
      <c r="AF26" s="54"/>
      <c r="AG26" s="69"/>
      <c r="AH26" s="70"/>
      <c r="AI26" s="54"/>
      <c r="AJ26" s="69"/>
      <c r="AK26" s="14">
        <f t="shared" si="1"/>
        <v>0</v>
      </c>
      <c r="AL26" s="15">
        <f t="shared" si="0"/>
        <v>0</v>
      </c>
      <c r="AM26" s="118"/>
      <c r="AN26" s="119"/>
      <c r="AP26" s="103"/>
      <c r="AQ26" s="104"/>
      <c r="AR26" s="104"/>
      <c r="AS26" s="104"/>
      <c r="AT26" s="105"/>
    </row>
    <row r="27" spans="1:56" ht="18" hidden="1" customHeight="1" outlineLevel="1" x14ac:dyDescent="0.4">
      <c r="A27" s="82">
        <v>15</v>
      </c>
      <c r="B27" s="39"/>
      <c r="C27" s="55"/>
      <c r="D27" s="40"/>
      <c r="E27" s="41"/>
      <c r="F27" s="70"/>
      <c r="G27" s="54"/>
      <c r="H27" s="54"/>
      <c r="I27" s="54"/>
      <c r="J27" s="54"/>
      <c r="K27" s="54"/>
      <c r="L27" s="69"/>
      <c r="M27" s="70"/>
      <c r="N27" s="54"/>
      <c r="O27" s="54"/>
      <c r="P27" s="54"/>
      <c r="Q27" s="54"/>
      <c r="R27" s="54"/>
      <c r="S27" s="69"/>
      <c r="T27" s="70"/>
      <c r="U27" s="54"/>
      <c r="V27" s="54"/>
      <c r="W27" s="54"/>
      <c r="X27" s="54"/>
      <c r="Y27" s="54"/>
      <c r="Z27" s="69"/>
      <c r="AA27" s="70"/>
      <c r="AB27" s="54"/>
      <c r="AC27" s="54"/>
      <c r="AD27" s="54"/>
      <c r="AE27" s="54"/>
      <c r="AF27" s="54"/>
      <c r="AG27" s="69"/>
      <c r="AH27" s="70"/>
      <c r="AI27" s="54"/>
      <c r="AJ27" s="69"/>
      <c r="AK27" s="14">
        <f t="shared" si="1"/>
        <v>0</v>
      </c>
      <c r="AL27" s="15">
        <f t="shared" si="0"/>
        <v>0</v>
      </c>
      <c r="AM27" s="118"/>
      <c r="AN27" s="119"/>
      <c r="AP27" s="103"/>
      <c r="AQ27" s="104"/>
      <c r="AR27" s="104"/>
      <c r="AS27" s="104"/>
      <c r="AT27" s="105"/>
    </row>
    <row r="28" spans="1:56" ht="18" hidden="1" customHeight="1" outlineLevel="1" x14ac:dyDescent="0.4">
      <c r="A28" s="82">
        <v>16</v>
      </c>
      <c r="B28" s="39"/>
      <c r="C28" s="55"/>
      <c r="D28" s="40"/>
      <c r="E28" s="41"/>
      <c r="F28" s="70"/>
      <c r="G28" s="54"/>
      <c r="H28" s="54"/>
      <c r="I28" s="54"/>
      <c r="J28" s="54"/>
      <c r="K28" s="54"/>
      <c r="L28" s="69"/>
      <c r="M28" s="70"/>
      <c r="N28" s="54"/>
      <c r="O28" s="54"/>
      <c r="P28" s="54"/>
      <c r="Q28" s="54"/>
      <c r="R28" s="54"/>
      <c r="S28" s="69"/>
      <c r="T28" s="70"/>
      <c r="U28" s="54"/>
      <c r="V28" s="54"/>
      <c r="W28" s="54"/>
      <c r="X28" s="54"/>
      <c r="Y28" s="54"/>
      <c r="Z28" s="69"/>
      <c r="AA28" s="70"/>
      <c r="AB28" s="54"/>
      <c r="AC28" s="54"/>
      <c r="AD28" s="54"/>
      <c r="AE28" s="54"/>
      <c r="AF28" s="54"/>
      <c r="AG28" s="69"/>
      <c r="AH28" s="70"/>
      <c r="AI28" s="54"/>
      <c r="AJ28" s="69"/>
      <c r="AK28" s="14">
        <f t="shared" si="1"/>
        <v>0</v>
      </c>
      <c r="AL28" s="15">
        <f t="shared" si="0"/>
        <v>0</v>
      </c>
      <c r="AM28" s="118"/>
      <c r="AN28" s="119"/>
      <c r="AP28" s="103"/>
      <c r="AQ28" s="104"/>
      <c r="AR28" s="104"/>
      <c r="AS28" s="104"/>
      <c r="AT28" s="105"/>
    </row>
    <row r="29" spans="1:56" ht="18" hidden="1" customHeight="1" outlineLevel="1" x14ac:dyDescent="0.4">
      <c r="A29" s="82">
        <v>17</v>
      </c>
      <c r="B29" s="39"/>
      <c r="C29" s="55"/>
      <c r="D29" s="40"/>
      <c r="E29" s="41"/>
      <c r="F29" s="70"/>
      <c r="G29" s="54"/>
      <c r="H29" s="54"/>
      <c r="I29" s="54"/>
      <c r="J29" s="54"/>
      <c r="K29" s="54"/>
      <c r="L29" s="69"/>
      <c r="M29" s="70"/>
      <c r="N29" s="54"/>
      <c r="O29" s="54"/>
      <c r="P29" s="54"/>
      <c r="Q29" s="54"/>
      <c r="R29" s="54"/>
      <c r="S29" s="69"/>
      <c r="T29" s="70"/>
      <c r="U29" s="54"/>
      <c r="V29" s="54"/>
      <c r="W29" s="54"/>
      <c r="X29" s="54"/>
      <c r="Y29" s="54"/>
      <c r="Z29" s="69"/>
      <c r="AA29" s="70"/>
      <c r="AB29" s="54"/>
      <c r="AC29" s="54"/>
      <c r="AD29" s="54"/>
      <c r="AE29" s="54"/>
      <c r="AF29" s="54"/>
      <c r="AG29" s="69"/>
      <c r="AH29" s="70"/>
      <c r="AI29" s="54"/>
      <c r="AJ29" s="69"/>
      <c r="AK29" s="14">
        <f t="shared" si="1"/>
        <v>0</v>
      </c>
      <c r="AL29" s="15">
        <f t="shared" si="0"/>
        <v>0</v>
      </c>
      <c r="AM29" s="118"/>
      <c r="AN29" s="119"/>
      <c r="AP29" s="103"/>
      <c r="AQ29" s="104"/>
      <c r="AR29" s="104"/>
      <c r="AS29" s="104"/>
      <c r="AT29" s="105"/>
    </row>
    <row r="30" spans="1:56" ht="18" hidden="1" customHeight="1" outlineLevel="1" x14ac:dyDescent="0.4">
      <c r="A30" s="82">
        <v>18</v>
      </c>
      <c r="B30" s="39"/>
      <c r="C30" s="55"/>
      <c r="D30" s="40"/>
      <c r="E30" s="41"/>
      <c r="F30" s="70"/>
      <c r="G30" s="54"/>
      <c r="H30" s="54"/>
      <c r="I30" s="54"/>
      <c r="J30" s="54"/>
      <c r="K30" s="54"/>
      <c r="L30" s="69"/>
      <c r="M30" s="70"/>
      <c r="N30" s="54"/>
      <c r="O30" s="54"/>
      <c r="P30" s="54"/>
      <c r="Q30" s="54"/>
      <c r="R30" s="54"/>
      <c r="S30" s="69"/>
      <c r="T30" s="70"/>
      <c r="U30" s="54"/>
      <c r="V30" s="54"/>
      <c r="W30" s="54"/>
      <c r="X30" s="54"/>
      <c r="Y30" s="54"/>
      <c r="Z30" s="69"/>
      <c r="AA30" s="70"/>
      <c r="AB30" s="54"/>
      <c r="AC30" s="54"/>
      <c r="AD30" s="54"/>
      <c r="AE30" s="54"/>
      <c r="AF30" s="54"/>
      <c r="AG30" s="69"/>
      <c r="AH30" s="70"/>
      <c r="AI30" s="54"/>
      <c r="AJ30" s="69"/>
      <c r="AK30" s="14">
        <f t="shared" si="1"/>
        <v>0</v>
      </c>
      <c r="AL30" s="15">
        <f t="shared" si="0"/>
        <v>0</v>
      </c>
      <c r="AM30" s="118"/>
      <c r="AN30" s="119"/>
      <c r="AP30" s="103"/>
      <c r="AQ30" s="104"/>
      <c r="AR30" s="104"/>
      <c r="AS30" s="104"/>
      <c r="AT30" s="105"/>
    </row>
    <row r="31" spans="1:56" ht="18" hidden="1" customHeight="1" outlineLevel="1" x14ac:dyDescent="0.4">
      <c r="A31" s="82">
        <v>19</v>
      </c>
      <c r="B31" s="39"/>
      <c r="C31" s="55"/>
      <c r="D31" s="40"/>
      <c r="E31" s="41"/>
      <c r="F31" s="70"/>
      <c r="G31" s="54"/>
      <c r="H31" s="54"/>
      <c r="I31" s="54"/>
      <c r="J31" s="54"/>
      <c r="K31" s="54"/>
      <c r="L31" s="69"/>
      <c r="M31" s="70"/>
      <c r="N31" s="54"/>
      <c r="O31" s="54"/>
      <c r="P31" s="54"/>
      <c r="Q31" s="54"/>
      <c r="R31" s="54"/>
      <c r="S31" s="69"/>
      <c r="T31" s="70"/>
      <c r="U31" s="54"/>
      <c r="V31" s="54"/>
      <c r="W31" s="54"/>
      <c r="X31" s="54"/>
      <c r="Y31" s="54"/>
      <c r="Z31" s="69"/>
      <c r="AA31" s="70"/>
      <c r="AB31" s="54"/>
      <c r="AC31" s="54"/>
      <c r="AD31" s="54"/>
      <c r="AE31" s="54"/>
      <c r="AF31" s="54"/>
      <c r="AG31" s="69"/>
      <c r="AH31" s="70"/>
      <c r="AI31" s="54"/>
      <c r="AJ31" s="69"/>
      <c r="AK31" s="14">
        <f t="shared" si="1"/>
        <v>0</v>
      </c>
      <c r="AL31" s="15">
        <f t="shared" si="0"/>
        <v>0</v>
      </c>
      <c r="AM31" s="118"/>
      <c r="AN31" s="119"/>
      <c r="AP31" s="103"/>
      <c r="AQ31" s="104"/>
      <c r="AR31" s="104"/>
      <c r="AS31" s="104"/>
      <c r="AT31" s="105"/>
    </row>
    <row r="32" spans="1:56" ht="18" hidden="1" customHeight="1" outlineLevel="1" x14ac:dyDescent="0.4">
      <c r="A32" s="82">
        <v>20</v>
      </c>
      <c r="B32" s="39"/>
      <c r="C32" s="55"/>
      <c r="D32" s="40"/>
      <c r="E32" s="41"/>
      <c r="F32" s="70"/>
      <c r="G32" s="54"/>
      <c r="H32" s="54"/>
      <c r="I32" s="54"/>
      <c r="J32" s="54"/>
      <c r="K32" s="54"/>
      <c r="L32" s="69"/>
      <c r="M32" s="70"/>
      <c r="N32" s="54"/>
      <c r="O32" s="54"/>
      <c r="P32" s="54"/>
      <c r="Q32" s="54"/>
      <c r="R32" s="54"/>
      <c r="S32" s="69"/>
      <c r="T32" s="70"/>
      <c r="U32" s="54"/>
      <c r="V32" s="54"/>
      <c r="W32" s="54"/>
      <c r="X32" s="54"/>
      <c r="Y32" s="54"/>
      <c r="Z32" s="69"/>
      <c r="AA32" s="70"/>
      <c r="AB32" s="54"/>
      <c r="AC32" s="54"/>
      <c r="AD32" s="54"/>
      <c r="AE32" s="54"/>
      <c r="AF32" s="54"/>
      <c r="AG32" s="69"/>
      <c r="AH32" s="70"/>
      <c r="AI32" s="54"/>
      <c r="AJ32" s="69"/>
      <c r="AK32" s="14">
        <f t="shared" si="1"/>
        <v>0</v>
      </c>
      <c r="AL32" s="15">
        <f t="shared" si="0"/>
        <v>0</v>
      </c>
      <c r="AM32" s="118"/>
      <c r="AN32" s="119"/>
      <c r="AP32" s="103"/>
      <c r="AQ32" s="104"/>
      <c r="AR32" s="104"/>
      <c r="AS32" s="104"/>
      <c r="AT32" s="105"/>
    </row>
    <row r="33" spans="1:46" ht="18" customHeight="1" collapsed="1" thickBot="1" x14ac:dyDescent="0.45">
      <c r="A33" s="120" t="s">
        <v>4</v>
      </c>
      <c r="B33" s="121"/>
      <c r="C33" s="121"/>
      <c r="D33" s="121"/>
      <c r="E33" s="121"/>
      <c r="F33" s="74">
        <f>+SUM(F12:F32)</f>
        <v>0</v>
      </c>
      <c r="G33" s="16">
        <f t="shared" ref="G33:AJ33" si="6">+SUM(G12:G32)</f>
        <v>0</v>
      </c>
      <c r="H33" s="16">
        <f t="shared" si="6"/>
        <v>0</v>
      </c>
      <c r="I33" s="16">
        <f t="shared" si="6"/>
        <v>0</v>
      </c>
      <c r="J33" s="16">
        <f t="shared" si="6"/>
        <v>0</v>
      </c>
      <c r="K33" s="16">
        <f t="shared" si="6"/>
        <v>0</v>
      </c>
      <c r="L33" s="73">
        <f t="shared" si="6"/>
        <v>0</v>
      </c>
      <c r="M33" s="74">
        <f t="shared" si="6"/>
        <v>0</v>
      </c>
      <c r="N33" s="16">
        <f t="shared" si="6"/>
        <v>0</v>
      </c>
      <c r="O33" s="16">
        <f t="shared" si="6"/>
        <v>0</v>
      </c>
      <c r="P33" s="16">
        <f t="shared" si="6"/>
        <v>0</v>
      </c>
      <c r="Q33" s="16">
        <f t="shared" si="6"/>
        <v>0</v>
      </c>
      <c r="R33" s="16">
        <f t="shared" si="6"/>
        <v>0</v>
      </c>
      <c r="S33" s="73">
        <f t="shared" si="6"/>
        <v>0</v>
      </c>
      <c r="T33" s="74">
        <f t="shared" si="6"/>
        <v>0</v>
      </c>
      <c r="U33" s="16">
        <f t="shared" si="6"/>
        <v>0</v>
      </c>
      <c r="V33" s="16">
        <f t="shared" si="6"/>
        <v>0</v>
      </c>
      <c r="W33" s="16">
        <f t="shared" si="6"/>
        <v>0</v>
      </c>
      <c r="X33" s="16">
        <f t="shared" si="6"/>
        <v>0</v>
      </c>
      <c r="Y33" s="16">
        <f t="shared" si="6"/>
        <v>0</v>
      </c>
      <c r="Z33" s="73">
        <f t="shared" si="6"/>
        <v>0</v>
      </c>
      <c r="AA33" s="74">
        <f t="shared" si="6"/>
        <v>0</v>
      </c>
      <c r="AB33" s="16">
        <f t="shared" si="6"/>
        <v>0</v>
      </c>
      <c r="AC33" s="16">
        <f t="shared" si="6"/>
        <v>0</v>
      </c>
      <c r="AD33" s="16">
        <f t="shared" si="6"/>
        <v>0</v>
      </c>
      <c r="AE33" s="16">
        <f t="shared" si="6"/>
        <v>0</v>
      </c>
      <c r="AF33" s="16">
        <f t="shared" si="6"/>
        <v>0</v>
      </c>
      <c r="AG33" s="73">
        <f t="shared" si="6"/>
        <v>0</v>
      </c>
      <c r="AH33" s="74">
        <f t="shared" si="6"/>
        <v>0</v>
      </c>
      <c r="AI33" s="16">
        <f t="shared" si="6"/>
        <v>0</v>
      </c>
      <c r="AJ33" s="73">
        <f t="shared" si="6"/>
        <v>0</v>
      </c>
      <c r="AK33" s="14">
        <f t="shared" si="1"/>
        <v>0</v>
      </c>
      <c r="AL33" s="15">
        <f t="shared" si="0"/>
        <v>0</v>
      </c>
      <c r="AM33" s="118"/>
      <c r="AN33" s="119"/>
      <c r="AP33" s="122" t="s">
        <v>150</v>
      </c>
      <c r="AQ33" s="123"/>
      <c r="AR33" s="123"/>
      <c r="AS33" s="123"/>
      <c r="AT33" s="98" t="e">
        <f>SUM(AT15:AT22)</f>
        <v>#DIV/0!</v>
      </c>
    </row>
    <row r="34" spans="1:46" ht="18" customHeight="1" x14ac:dyDescent="0.4">
      <c r="A34" s="120" t="s">
        <v>6</v>
      </c>
      <c r="B34" s="121"/>
      <c r="C34" s="121"/>
      <c r="D34" s="121"/>
      <c r="E34" s="121"/>
      <c r="F34" s="94"/>
      <c r="G34" s="95"/>
      <c r="H34" s="95"/>
      <c r="I34" s="95"/>
      <c r="J34" s="95"/>
      <c r="K34" s="95"/>
      <c r="L34" s="96"/>
      <c r="M34" s="94"/>
      <c r="N34" s="95"/>
      <c r="O34" s="95"/>
      <c r="P34" s="95"/>
      <c r="Q34" s="95"/>
      <c r="R34" s="95"/>
      <c r="S34" s="96"/>
      <c r="T34" s="94"/>
      <c r="U34" s="95"/>
      <c r="V34" s="95"/>
      <c r="W34" s="95"/>
      <c r="X34" s="95"/>
      <c r="Y34" s="95"/>
      <c r="Z34" s="96"/>
      <c r="AA34" s="94"/>
      <c r="AB34" s="95"/>
      <c r="AC34" s="95"/>
      <c r="AD34" s="95"/>
      <c r="AE34" s="95"/>
      <c r="AF34" s="95"/>
      <c r="AG34" s="96"/>
      <c r="AH34" s="76"/>
      <c r="AI34" s="36"/>
      <c r="AJ34" s="75"/>
      <c r="AK34" s="120"/>
      <c r="AL34" s="121"/>
      <c r="AM34" s="121"/>
      <c r="AN34" s="124"/>
      <c r="AP34" s="125" t="e">
        <f>IF(AT33&lt;1,"加配加算計上不可",IF(AT33&lt;2,"児童指導員等加配加算か専門的支援体制加算、どちらかの計上可能性あり","児童指導員等加配加算と専門的支援体制加算、両方の計上可能性あり（職種要確認）"))</f>
        <v>#DIV/0!</v>
      </c>
      <c r="AQ34" s="126"/>
      <c r="AR34" s="126"/>
      <c r="AS34" s="126"/>
      <c r="AT34" s="127"/>
    </row>
    <row r="35" spans="1:46" ht="18" customHeight="1" x14ac:dyDescent="0.4">
      <c r="A35" s="120" t="s">
        <v>141</v>
      </c>
      <c r="B35" s="121"/>
      <c r="C35" s="121"/>
      <c r="D35" s="121"/>
      <c r="E35" s="121"/>
      <c r="F35" s="94"/>
      <c r="G35" s="95"/>
      <c r="H35" s="95"/>
      <c r="I35" s="95"/>
      <c r="J35" s="95"/>
      <c r="K35" s="95"/>
      <c r="L35" s="96"/>
      <c r="M35" s="94"/>
      <c r="N35" s="95"/>
      <c r="O35" s="95"/>
      <c r="P35" s="95"/>
      <c r="Q35" s="95"/>
      <c r="R35" s="95"/>
      <c r="S35" s="96"/>
      <c r="T35" s="94"/>
      <c r="U35" s="95"/>
      <c r="V35" s="95"/>
      <c r="W35" s="95"/>
      <c r="X35" s="95"/>
      <c r="Y35" s="95"/>
      <c r="Z35" s="96"/>
      <c r="AA35" s="94"/>
      <c r="AB35" s="95"/>
      <c r="AC35" s="95"/>
      <c r="AD35" s="95"/>
      <c r="AE35" s="95"/>
      <c r="AF35" s="95"/>
      <c r="AG35" s="96"/>
      <c r="AH35" s="76"/>
      <c r="AI35" s="36"/>
      <c r="AJ35" s="75"/>
      <c r="AK35" s="120" t="s">
        <v>144</v>
      </c>
      <c r="AL35" s="121"/>
      <c r="AM35" s="121"/>
      <c r="AN35" s="124"/>
      <c r="AP35" s="125"/>
      <c r="AQ35" s="126"/>
      <c r="AR35" s="126"/>
      <c r="AS35" s="126"/>
      <c r="AT35" s="127"/>
    </row>
    <row r="36" spans="1:46" ht="18" customHeight="1" x14ac:dyDescent="0.4">
      <c r="A36" s="120" t="s">
        <v>142</v>
      </c>
      <c r="B36" s="121"/>
      <c r="C36" s="121"/>
      <c r="D36" s="121"/>
      <c r="E36" s="121"/>
      <c r="F36" s="78">
        <f>IF(F34=0,0,IF(F35&lt;11,2,3))</f>
        <v>0</v>
      </c>
      <c r="G36" s="56">
        <f t="shared" ref="G36:AJ36" si="7">IF(G34=0,0,IF(G35&lt;11,2,3))</f>
        <v>0</v>
      </c>
      <c r="H36" s="56">
        <f t="shared" si="7"/>
        <v>0</v>
      </c>
      <c r="I36" s="56">
        <f t="shared" si="7"/>
        <v>0</v>
      </c>
      <c r="J36" s="56">
        <f t="shared" si="7"/>
        <v>0</v>
      </c>
      <c r="K36" s="56">
        <f t="shared" si="7"/>
        <v>0</v>
      </c>
      <c r="L36" s="77">
        <f t="shared" si="7"/>
        <v>0</v>
      </c>
      <c r="M36" s="78">
        <f t="shared" si="7"/>
        <v>0</v>
      </c>
      <c r="N36" s="56">
        <f t="shared" si="7"/>
        <v>0</v>
      </c>
      <c r="O36" s="56">
        <f t="shared" si="7"/>
        <v>0</v>
      </c>
      <c r="P36" s="56">
        <f t="shared" si="7"/>
        <v>0</v>
      </c>
      <c r="Q36" s="56">
        <f t="shared" si="7"/>
        <v>0</v>
      </c>
      <c r="R36" s="56">
        <f t="shared" si="7"/>
        <v>0</v>
      </c>
      <c r="S36" s="77">
        <f t="shared" si="7"/>
        <v>0</v>
      </c>
      <c r="T36" s="78">
        <f t="shared" si="7"/>
        <v>0</v>
      </c>
      <c r="U36" s="56">
        <f t="shared" si="7"/>
        <v>0</v>
      </c>
      <c r="V36" s="56">
        <f t="shared" si="7"/>
        <v>0</v>
      </c>
      <c r="W36" s="56">
        <f t="shared" si="7"/>
        <v>0</v>
      </c>
      <c r="X36" s="56">
        <f t="shared" si="7"/>
        <v>0</v>
      </c>
      <c r="Y36" s="56">
        <f t="shared" si="7"/>
        <v>0</v>
      </c>
      <c r="Z36" s="77">
        <f t="shared" si="7"/>
        <v>0</v>
      </c>
      <c r="AA36" s="78">
        <f t="shared" si="7"/>
        <v>0</v>
      </c>
      <c r="AB36" s="56">
        <f t="shared" si="7"/>
        <v>0</v>
      </c>
      <c r="AC36" s="56">
        <f t="shared" si="7"/>
        <v>0</v>
      </c>
      <c r="AD36" s="56">
        <f t="shared" si="7"/>
        <v>0</v>
      </c>
      <c r="AE36" s="56">
        <f t="shared" si="7"/>
        <v>0</v>
      </c>
      <c r="AF36" s="56">
        <f t="shared" si="7"/>
        <v>0</v>
      </c>
      <c r="AG36" s="77">
        <f t="shared" si="7"/>
        <v>0</v>
      </c>
      <c r="AH36" s="78">
        <f t="shared" si="7"/>
        <v>0</v>
      </c>
      <c r="AI36" s="56">
        <f t="shared" si="7"/>
        <v>0</v>
      </c>
      <c r="AJ36" s="77">
        <f t="shared" si="7"/>
        <v>0</v>
      </c>
      <c r="AK36" s="131" t="s">
        <v>143</v>
      </c>
      <c r="AL36" s="132"/>
      <c r="AM36" s="132"/>
      <c r="AN36" s="133"/>
      <c r="AP36" s="125"/>
      <c r="AQ36" s="126"/>
      <c r="AR36" s="126"/>
      <c r="AS36" s="126"/>
      <c r="AT36" s="127"/>
    </row>
    <row r="37" spans="1:46" ht="18" customHeight="1" thickBot="1" x14ac:dyDescent="0.45">
      <c r="A37" s="137" t="s">
        <v>155</v>
      </c>
      <c r="B37" s="138"/>
      <c r="C37" s="138"/>
      <c r="D37" s="138"/>
      <c r="E37" s="138"/>
      <c r="F37" s="79">
        <f>IF(F34=0,0,COUNTIF(F15:F32,"&gt;="&amp;F34))</f>
        <v>0</v>
      </c>
      <c r="G37" s="80">
        <f t="shared" ref="G37:AJ37" si="8">IF(G34=0,0,COUNTIF(G15:G32,"&gt;="&amp;G34))</f>
        <v>0</v>
      </c>
      <c r="H37" s="80">
        <f t="shared" si="8"/>
        <v>0</v>
      </c>
      <c r="I37" s="80">
        <f t="shared" si="8"/>
        <v>0</v>
      </c>
      <c r="J37" s="80">
        <f t="shared" si="8"/>
        <v>0</v>
      </c>
      <c r="K37" s="80">
        <f t="shared" si="8"/>
        <v>0</v>
      </c>
      <c r="L37" s="81">
        <f t="shared" si="8"/>
        <v>0</v>
      </c>
      <c r="M37" s="79">
        <f t="shared" si="8"/>
        <v>0</v>
      </c>
      <c r="N37" s="80">
        <f t="shared" si="8"/>
        <v>0</v>
      </c>
      <c r="O37" s="80">
        <f t="shared" si="8"/>
        <v>0</v>
      </c>
      <c r="P37" s="80">
        <f t="shared" si="8"/>
        <v>0</v>
      </c>
      <c r="Q37" s="80">
        <f t="shared" si="8"/>
        <v>0</v>
      </c>
      <c r="R37" s="80">
        <f t="shared" si="8"/>
        <v>0</v>
      </c>
      <c r="S37" s="81">
        <f t="shared" si="8"/>
        <v>0</v>
      </c>
      <c r="T37" s="79">
        <f t="shared" si="8"/>
        <v>0</v>
      </c>
      <c r="U37" s="80">
        <f t="shared" si="8"/>
        <v>0</v>
      </c>
      <c r="V37" s="80">
        <f t="shared" si="8"/>
        <v>0</v>
      </c>
      <c r="W37" s="80">
        <f t="shared" si="8"/>
        <v>0</v>
      </c>
      <c r="X37" s="80">
        <f t="shared" si="8"/>
        <v>0</v>
      </c>
      <c r="Y37" s="80">
        <f t="shared" si="8"/>
        <v>0</v>
      </c>
      <c r="Z37" s="81">
        <f t="shared" si="8"/>
        <v>0</v>
      </c>
      <c r="AA37" s="79">
        <f t="shared" si="8"/>
        <v>0</v>
      </c>
      <c r="AB37" s="80">
        <f t="shared" si="8"/>
        <v>0</v>
      </c>
      <c r="AC37" s="80">
        <f t="shared" si="8"/>
        <v>0</v>
      </c>
      <c r="AD37" s="80">
        <f t="shared" si="8"/>
        <v>0</v>
      </c>
      <c r="AE37" s="80">
        <f t="shared" si="8"/>
        <v>0</v>
      </c>
      <c r="AF37" s="80">
        <f t="shared" si="8"/>
        <v>0</v>
      </c>
      <c r="AG37" s="81">
        <f t="shared" si="8"/>
        <v>0</v>
      </c>
      <c r="AH37" s="79">
        <f t="shared" si="8"/>
        <v>0</v>
      </c>
      <c r="AI37" s="80">
        <f t="shared" si="8"/>
        <v>0</v>
      </c>
      <c r="AJ37" s="81">
        <f t="shared" si="8"/>
        <v>0</v>
      </c>
      <c r="AK37" s="134"/>
      <c r="AL37" s="135"/>
      <c r="AM37" s="135"/>
      <c r="AN37" s="136"/>
      <c r="AP37" s="128"/>
      <c r="AQ37" s="129"/>
      <c r="AR37" s="129"/>
      <c r="AS37" s="129"/>
      <c r="AT37" s="130"/>
    </row>
    <row r="38" spans="1:46" s="12" customFormat="1" ht="5.0999999999999996" customHeight="1" x14ac:dyDescent="0.4">
      <c r="A38" s="42"/>
      <c r="B38" s="42"/>
      <c r="C38" s="42"/>
      <c r="D38" s="42"/>
      <c r="E38" s="42"/>
      <c r="F38" s="42"/>
      <c r="G38" s="42"/>
      <c r="H38" s="42"/>
      <c r="I38" s="42"/>
      <c r="J38" s="43"/>
      <c r="K38" s="43"/>
      <c r="L38" s="43"/>
      <c r="M38" s="44"/>
      <c r="N38" s="10"/>
      <c r="O38" s="10"/>
      <c r="P38" s="10"/>
      <c r="Q38"/>
      <c r="W38" s="53"/>
      <c r="X38" s="10"/>
      <c r="Y38" s="10"/>
      <c r="Z38" s="10"/>
      <c r="AA38" s="10"/>
      <c r="AB38" s="10"/>
      <c r="AC38" s="10"/>
      <c r="AD38" s="10"/>
      <c r="AE38" s="10"/>
      <c r="AF38" s="10"/>
      <c r="AG38" s="43"/>
      <c r="AH38" s="43"/>
      <c r="AI38" s="43"/>
      <c r="AJ38" s="44"/>
      <c r="AK38" s="10"/>
      <c r="AL38" s="53"/>
      <c r="AM38" s="53"/>
      <c r="AN38" s="11"/>
    </row>
    <row r="39" spans="1:46" ht="21" customHeight="1" x14ac:dyDescent="0.4">
      <c r="A39" s="13" t="s">
        <v>109</v>
      </c>
      <c r="B39" s="1"/>
      <c r="C39" s="5"/>
      <c r="D39" s="5"/>
      <c r="E39" s="5"/>
      <c r="F39" s="5"/>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5"/>
      <c r="AM39" s="5"/>
      <c r="AN39" s="4"/>
    </row>
    <row r="40" spans="1:46" ht="24.95" customHeight="1" x14ac:dyDescent="0.4">
      <c r="A40" s="4"/>
      <c r="B40" s="85"/>
      <c r="C40" s="109" t="str">
        <f>IF(VLOOKUP($AK$1,選択肢!$A$1:$J$31,C45,FALSE)=0,"-",VLOOKUP($AK$1,選択肢!$A$1:$J$31,C45,FALSE))</f>
        <v>管理者</v>
      </c>
      <c r="D40" s="110"/>
      <c r="E40" s="116" t="str">
        <f>IF(VLOOKUP($AK$1,選択肢!$A$1:$J$31,E45,FALSE)=0,"-",VLOOKUP($AK$1,選択肢!$A$1:$J$31,E45,FALSE))</f>
        <v>児童発達支援管理責任者</v>
      </c>
      <c r="F40" s="116"/>
      <c r="G40" s="116"/>
      <c r="H40" s="116"/>
      <c r="I40" s="109" t="str">
        <f>IF(VLOOKUP($AK$1,選択肢!$A$1:$J$31,I45,FALSE)=0,"-",VLOOKUP($AK$1,選択肢!$A$1:$J$31,I45,FALSE))</f>
        <v>児童指導員</v>
      </c>
      <c r="J40" s="110"/>
      <c r="K40" s="110"/>
      <c r="L40" s="110"/>
      <c r="M40" s="110"/>
      <c r="N40" s="111"/>
      <c r="O40" s="109" t="str">
        <f>IF(VLOOKUP($AK$1,選択肢!$A$1:$J$31,O45,FALSE)=0,"-",VLOOKUP($AK$1,選択肢!$A$1:$J$31,O45,FALSE))</f>
        <v>保育士</v>
      </c>
      <c r="P40" s="110"/>
      <c r="Q40" s="110"/>
      <c r="R40" s="110"/>
      <c r="S40" s="110"/>
      <c r="T40" s="111"/>
      <c r="U40" s="109" t="str">
        <f>IF(VLOOKUP($AK$1,選択肢!$A$1:$J$31,U45,FALSE)=0,"-",VLOOKUP($AK$1,選択肢!$A$1:$J$31,U45,FALSE))</f>
        <v>機能訓練担当職員</v>
      </c>
      <c r="V40" s="110"/>
      <c r="W40" s="110"/>
      <c r="X40" s="110"/>
      <c r="Y40" s="110"/>
      <c r="Z40" s="111"/>
      <c r="AA40" s="109" t="str">
        <f>IF(VLOOKUP($AK$1,選択肢!$A$1:$J$31,AA45,FALSE)=0,"-",VLOOKUP($AK$1,選択肢!$A$1:$J$31,AA45,FALSE))</f>
        <v>看護職員</v>
      </c>
      <c r="AB40" s="110"/>
      <c r="AC40" s="110"/>
      <c r="AD40" s="110"/>
      <c r="AE40" s="110"/>
      <c r="AF40" s="111"/>
      <c r="AG40" s="116" t="str">
        <f>IF(VLOOKUP($AK$1,選択肢!$A$1:$J$31,AG45,FALSE)=0,"-",VLOOKUP($AK$1,選択肢!$A$1:$J$31,AG45,FALSE))</f>
        <v>その他職員</v>
      </c>
      <c r="AH40" s="116"/>
      <c r="AI40" s="116"/>
      <c r="AJ40" s="116"/>
      <c r="AK40" s="116"/>
      <c r="AL40" s="116" t="str">
        <f>IF(VLOOKUP($AK$1,選択肢!$A$1:$J$31,AL45,FALSE)=0,"-",VLOOKUP($AK$1,選択肢!$A$1:$J$31,AL45,FALSE))</f>
        <v>訪問支援員</v>
      </c>
      <c r="AM40" s="116"/>
      <c r="AN40" s="4"/>
    </row>
    <row r="41" spans="1:46" ht="18" customHeight="1" x14ac:dyDescent="0.4">
      <c r="A41" s="4"/>
      <c r="B41" s="85"/>
      <c r="C41" s="51" t="s">
        <v>2</v>
      </c>
      <c r="D41" s="51" t="s">
        <v>3</v>
      </c>
      <c r="E41" s="52" t="s">
        <v>2</v>
      </c>
      <c r="F41" s="117" t="s">
        <v>3</v>
      </c>
      <c r="G41" s="117"/>
      <c r="H41" s="117"/>
      <c r="I41" s="113" t="s">
        <v>2</v>
      </c>
      <c r="J41" s="114"/>
      <c r="K41" s="115"/>
      <c r="L41" s="113" t="s">
        <v>3</v>
      </c>
      <c r="M41" s="114"/>
      <c r="N41" s="115"/>
      <c r="O41" s="113" t="s">
        <v>2</v>
      </c>
      <c r="P41" s="114"/>
      <c r="Q41" s="115"/>
      <c r="R41" s="113" t="s">
        <v>3</v>
      </c>
      <c r="S41" s="114"/>
      <c r="T41" s="115"/>
      <c r="U41" s="113" t="s">
        <v>2</v>
      </c>
      <c r="V41" s="114"/>
      <c r="W41" s="115"/>
      <c r="X41" s="113" t="s">
        <v>3</v>
      </c>
      <c r="Y41" s="114"/>
      <c r="Z41" s="115"/>
      <c r="AA41" s="113" t="s">
        <v>2</v>
      </c>
      <c r="AB41" s="114"/>
      <c r="AC41" s="115"/>
      <c r="AD41" s="113" t="s">
        <v>3</v>
      </c>
      <c r="AE41" s="114"/>
      <c r="AF41" s="115"/>
      <c r="AG41" s="113" t="s">
        <v>2</v>
      </c>
      <c r="AH41" s="114"/>
      <c r="AI41" s="115"/>
      <c r="AJ41" s="113" t="s">
        <v>3</v>
      </c>
      <c r="AK41" s="115"/>
      <c r="AL41" s="52" t="s">
        <v>1</v>
      </c>
      <c r="AM41" s="52" t="s">
        <v>0</v>
      </c>
      <c r="AN41" s="4"/>
    </row>
    <row r="42" spans="1:46" ht="18" customHeight="1" x14ac:dyDescent="0.4">
      <c r="A42" s="4"/>
      <c r="B42" s="49" t="s">
        <v>18</v>
      </c>
      <c r="C42" s="52">
        <f>COUNTIFS($B$12:$B$32,C$40,$C$12:$C$32,"常勤・専従",$E$12:$E$32,"*")</f>
        <v>0</v>
      </c>
      <c r="D42" s="52">
        <f>COUNTIFS($B$12:$B$32,C$40,$C$12:$C$32,"常勤・兼務",$E$12:$E$32,"*")</f>
        <v>0</v>
      </c>
      <c r="E42" s="52">
        <f>COUNTIFS($B$12:$B$32,E$40,$C$12:$C$32,"常勤・専従",$E$12:$E$32,"*")</f>
        <v>0</v>
      </c>
      <c r="F42" s="113">
        <f>COUNTIFS($B$12:$B$32,E$40,$C$12:$C$32,"常勤・兼務",$E$12:$E$32,"*")</f>
        <v>0</v>
      </c>
      <c r="G42" s="114"/>
      <c r="H42" s="115"/>
      <c r="I42" s="113">
        <f>COUNTIFS($B$12:$B$32,I$40,$C$12:$C$32,"常勤・専従",$E$12:$E$32,"*")</f>
        <v>0</v>
      </c>
      <c r="J42" s="114"/>
      <c r="K42" s="115"/>
      <c r="L42" s="113">
        <f>COUNTIFS($B$12:$B$32,I$40,$C$12:$C$32,"常勤・兼務",$E$12:$E$32,"*")</f>
        <v>0</v>
      </c>
      <c r="M42" s="114"/>
      <c r="N42" s="115"/>
      <c r="O42" s="113">
        <f>COUNTIFS($B$12:$B$32,O$40,$C$12:$C$32,"常勤・専従",$E$12:$E$32,"*")</f>
        <v>0</v>
      </c>
      <c r="P42" s="114"/>
      <c r="Q42" s="115"/>
      <c r="R42" s="113">
        <f>COUNTIFS($B$12:$B$32,O$40,$C$12:$C$32,"常勤・兼務",$E$12:$E$32,"*")</f>
        <v>0</v>
      </c>
      <c r="S42" s="114"/>
      <c r="T42" s="115"/>
      <c r="U42" s="113">
        <f>COUNTIFS($B$12:$B$32,U$40,$C$12:$C$32,"常勤・専従",$E$12:$E$32,"*")</f>
        <v>0</v>
      </c>
      <c r="V42" s="114"/>
      <c r="W42" s="115"/>
      <c r="X42" s="113">
        <f>COUNTIFS($B$12:$B$32,U$40,$C$12:$C$32,"常勤・兼務",$E$12:$E$32,"*")</f>
        <v>0</v>
      </c>
      <c r="Y42" s="114"/>
      <c r="Z42" s="115"/>
      <c r="AA42" s="113">
        <f>COUNTIFS($B$12:$B$32,AA$40,$C$12:$C$32,"常勤・専従",$E$12:$E$32,"*")</f>
        <v>0</v>
      </c>
      <c r="AB42" s="114"/>
      <c r="AC42" s="115"/>
      <c r="AD42" s="113">
        <f>COUNTIFS($B$12:$B$32,AA$40,$C$12:$C$32,"常勤・兼務",$E$12:$E$32,"*")</f>
        <v>0</v>
      </c>
      <c r="AE42" s="114"/>
      <c r="AF42" s="115"/>
      <c r="AG42" s="113">
        <f>COUNTIFS($B$12:$B$32,AG$40,$C$12:$C$32,"常勤・専従",$E$12:$E$32,"*")</f>
        <v>0</v>
      </c>
      <c r="AH42" s="114"/>
      <c r="AI42" s="115"/>
      <c r="AJ42" s="113">
        <f>COUNTIFS($B$12:$B$32,AG$40,$C$12:$C$32,"常勤・兼務",$E$12:$E$32,"*")</f>
        <v>0</v>
      </c>
      <c r="AK42" s="115"/>
      <c r="AL42" s="52">
        <f>COUNTIFS($B$12:$B$32,AL$40,$C$12:$C$32,"常勤・専従",$E$12:$E$32,"*")</f>
        <v>0</v>
      </c>
      <c r="AM42" s="52">
        <f>COUNTIFS($B$12:$B$32,AL$40,$C$12:$C$32,"常勤・兼務",$E$12:$E$32,"*")</f>
        <v>0</v>
      </c>
      <c r="AN42" s="4"/>
    </row>
    <row r="43" spans="1:46" ht="18" customHeight="1" x14ac:dyDescent="0.4">
      <c r="A43" s="4"/>
      <c r="B43" s="50" t="s">
        <v>19</v>
      </c>
      <c r="C43" s="52">
        <f>COUNTIFS($B$12:$B$32,C$40,$C$12:$C$32,"非常勤・専従",$E$12:$E$32,"*")</f>
        <v>0</v>
      </c>
      <c r="D43" s="52">
        <f>COUNTIFS($B$12:$B$32,C$40,$C$12:$C$32,"非常勤・兼務",$E$12:$E$32,"*")</f>
        <v>0</v>
      </c>
      <c r="E43" s="52">
        <f>COUNTIFS($B$12:$B$32,E$40,$C$12:$C$32,"非常勤・専従",$E$12:$E$32,"*")</f>
        <v>0</v>
      </c>
      <c r="F43" s="113">
        <f>COUNTIFS($B$12:$B$32,E$40,$C$12:$C$32,"非常勤・兼務",$E$12:$E$32,"*")</f>
        <v>0</v>
      </c>
      <c r="G43" s="114"/>
      <c r="H43" s="115"/>
      <c r="I43" s="113">
        <f>COUNTIFS($B$12:$B$32,I$40,$C$12:$C$32,"非常勤・専従",$E$12:$E$32,"*")</f>
        <v>0</v>
      </c>
      <c r="J43" s="114"/>
      <c r="K43" s="115"/>
      <c r="L43" s="113">
        <f>COUNTIFS($B$12:$B$32,I$40,$C$12:$C$32,"非常勤・兼務",$E$12:$E$32,"*")</f>
        <v>0</v>
      </c>
      <c r="M43" s="114"/>
      <c r="N43" s="115"/>
      <c r="O43" s="113">
        <f>COUNTIFS($B$12:$B$32,O$40,$C$12:$C$32,"非常勤・専従",$E$12:$E$32,"*")</f>
        <v>0</v>
      </c>
      <c r="P43" s="114"/>
      <c r="Q43" s="115"/>
      <c r="R43" s="113">
        <f>COUNTIFS($B$12:$B$32,O$40,$C$12:$C$32,"非常勤・兼務",$E$12:$E$32,"*")</f>
        <v>0</v>
      </c>
      <c r="S43" s="114"/>
      <c r="T43" s="115"/>
      <c r="U43" s="113">
        <f>COUNTIFS($B$12:$B$32,U$40,$C$12:$C$32,"非常勤・専従",$E$12:$E$32,"*")</f>
        <v>0</v>
      </c>
      <c r="V43" s="114"/>
      <c r="W43" s="115"/>
      <c r="X43" s="113">
        <f>COUNTIFS($B$12:$B$32,U$40,$C$12:$C$32,"非常勤・兼務",$E$12:$E$32,"*")</f>
        <v>0</v>
      </c>
      <c r="Y43" s="114"/>
      <c r="Z43" s="115"/>
      <c r="AA43" s="113">
        <f>COUNTIFS($B$12:$B$32,AA$40,$C$12:$C$32,"非常勤・専従",$E$12:$E$32,"*")</f>
        <v>0</v>
      </c>
      <c r="AB43" s="114"/>
      <c r="AC43" s="115"/>
      <c r="AD43" s="113">
        <f>COUNTIFS($B$12:$B$32,AA$40,$C$12:$C$32,"非常勤・兼務",$E$12:$E$32,"*")</f>
        <v>0</v>
      </c>
      <c r="AE43" s="114"/>
      <c r="AF43" s="115"/>
      <c r="AG43" s="113">
        <f>COUNTIFS($B$12:$B$32,AG$40,$C$12:$C$32,"非常勤・専従",$E$12:$E$32,"*")</f>
        <v>0</v>
      </c>
      <c r="AH43" s="114"/>
      <c r="AI43" s="115"/>
      <c r="AJ43" s="113">
        <f>COUNTIFS($B$12:$B$32,AG$40,$C$12:$C$32,"非常勤・兼務",$E$12:$E$32,"*")</f>
        <v>0</v>
      </c>
      <c r="AK43" s="115"/>
      <c r="AL43" s="52">
        <f>COUNTIFS($B$12:$B$32,AL$40,$C$12:$C$32,"非常勤・専従",$E$12:$E$32,"*")</f>
        <v>0</v>
      </c>
      <c r="AM43" s="52">
        <f>COUNTIFS($B$12:$B$32,AL$40,$C$12:$C$32,"非常勤・兼務",$E$12:$E$32,"*")</f>
        <v>0</v>
      </c>
      <c r="AN43" s="4"/>
    </row>
    <row r="44" spans="1:46" ht="24.95" customHeight="1" x14ac:dyDescent="0.4">
      <c r="A44" s="4"/>
      <c r="B44" s="50" t="s">
        <v>105</v>
      </c>
      <c r="C44" s="109" t="str">
        <f>IF($AK$3="４週",SUMIFS($AK$12:$AK$32,$B$12:$B$32,C40)/4/$AC$6,IF($AK$3="歴月",SUMIFS($AK$12:$AK$32,$B$12:$B$32,C40)/$AL$6,"記載する期間を選択してください"))</f>
        <v>記載する期間を選択してください</v>
      </c>
      <c r="D44" s="111"/>
      <c r="E44" s="109" t="str">
        <f>IF($AK$3="４週",SUMIFS($AK$12:$AK$32,$B$12:$B$32,E40)/4/$AC$6,IF($AK$3="歴月",SUMIFS($AK$12:$AK$32,$B$12:$B$32,E40)/$AL$6,"記載する期間を選択してください"))</f>
        <v>記載する期間を選択してください</v>
      </c>
      <c r="F44" s="110"/>
      <c r="G44" s="110"/>
      <c r="H44" s="111"/>
      <c r="I44" s="109" t="str">
        <f>IF($AK$3="４週",SUMIFS($AK$12:$AK$32,$B$12:$B$32,I40)/4/$AC$6,IF($AK$3="歴月",SUMIFS($AK$12:$AK$32,$B$12:$B$32,I40)/$AL$6,"記載する期間を選択してください"))</f>
        <v>記載する期間を選択してください</v>
      </c>
      <c r="J44" s="110"/>
      <c r="K44" s="110"/>
      <c r="L44" s="110"/>
      <c r="M44" s="110"/>
      <c r="N44" s="111"/>
      <c r="O44" s="109" t="str">
        <f>IF($AK$3="４週",SUMIFS($AK$12:$AK$32,$B$12:$B$32,O40)/4/$AC$6,IF($AK$3="歴月",SUMIFS($AK$12:$AK$32,$B$12:$B$32,O40)/$AL$6,"記載する期間を選択してください"))</f>
        <v>記載する期間を選択してください</v>
      </c>
      <c r="P44" s="110"/>
      <c r="Q44" s="110"/>
      <c r="R44" s="110"/>
      <c r="S44" s="110"/>
      <c r="T44" s="111"/>
      <c r="U44" s="109" t="str">
        <f>IF($AK$3="４週",SUMIFS($AK$12:$AK$32,$B$12:$B$32,U40)/4/$AC$6,IF($AK$3="歴月",SUMIFS($AK$12:$AK$32,$B$12:$B$32,U40)/$AL$6,"記載する期間を選択してください"))</f>
        <v>記載する期間を選択してください</v>
      </c>
      <c r="V44" s="110"/>
      <c r="W44" s="110"/>
      <c r="X44" s="110"/>
      <c r="Y44" s="110"/>
      <c r="Z44" s="111"/>
      <c r="AA44" s="109" t="str">
        <f>IF($AK$3="４週",SUMIFS($AK$12:$AK$32,$B$12:$B$32,AA40)/4/$AC$6,IF($AK$3="歴月",SUMIFS($AK$12:$AK$32,$B$12:$B$32,AA40)/$AL$6,"記載する期間を選択してください"))</f>
        <v>記載する期間を選択してください</v>
      </c>
      <c r="AB44" s="110"/>
      <c r="AC44" s="110"/>
      <c r="AD44" s="110"/>
      <c r="AE44" s="110"/>
      <c r="AF44" s="111"/>
      <c r="AG44" s="109" t="str">
        <f>IF($AK$3="４週",SUMIFS($AK$12:$AK$32,$B$12:$B$32,AG40)/4/$AC$6,IF($AK$3="歴月",SUMIFS($AK$12:$AK$32,$B$12:$B$32,AG40)/$AL$6,"記載する期間を選択してください"))</f>
        <v>記載する期間を選択してください</v>
      </c>
      <c r="AH44" s="110"/>
      <c r="AI44" s="110"/>
      <c r="AJ44" s="110"/>
      <c r="AK44" s="111"/>
      <c r="AL44" s="109" t="str">
        <f>IF($AK$3="４週",SUMIFS($AK$12:$AK$32,$B$12:$B$32,AL40)/4/$AC$6,IF($AK$3="歴月",SUMIFS($AK$12:$AK$32,$B$12:$B$32,AL40)/$AL$6,"記載する期間を選択してください"))</f>
        <v>記載する期間を選択してください</v>
      </c>
      <c r="AM44" s="111"/>
      <c r="AN44" s="4"/>
    </row>
    <row r="45" spans="1:46" ht="5.0999999999999996" customHeight="1" x14ac:dyDescent="0.4">
      <c r="A45" s="4"/>
      <c r="B45" s="1"/>
      <c r="C45" s="19">
        <v>2</v>
      </c>
      <c r="D45" s="19"/>
      <c r="E45" s="19">
        <v>3</v>
      </c>
      <c r="F45" s="19"/>
      <c r="G45" s="19"/>
      <c r="H45" s="19"/>
      <c r="I45" s="19">
        <v>4</v>
      </c>
      <c r="J45" s="19"/>
      <c r="K45" s="19"/>
      <c r="L45" s="19"/>
      <c r="M45" s="19"/>
      <c r="N45" s="19"/>
      <c r="O45" s="19">
        <v>5</v>
      </c>
      <c r="P45" s="19"/>
      <c r="Q45" s="19"/>
      <c r="R45" s="19"/>
      <c r="S45" s="19"/>
      <c r="T45" s="19"/>
      <c r="U45" s="19">
        <v>6</v>
      </c>
      <c r="V45" s="19"/>
      <c r="W45" s="19"/>
      <c r="X45" s="19"/>
      <c r="Y45" s="19"/>
      <c r="Z45" s="19"/>
      <c r="AA45" s="19">
        <v>7</v>
      </c>
      <c r="AB45" s="19"/>
      <c r="AC45" s="19"/>
      <c r="AD45" s="19"/>
      <c r="AE45" s="19"/>
      <c r="AF45" s="19"/>
      <c r="AG45" s="19">
        <v>8</v>
      </c>
      <c r="AH45" s="19"/>
      <c r="AI45" s="19"/>
      <c r="AJ45" s="19"/>
      <c r="AK45" s="19"/>
      <c r="AL45" s="19">
        <v>9</v>
      </c>
      <c r="AM45" s="38"/>
      <c r="AN45" s="4"/>
    </row>
    <row r="46" spans="1:46" ht="15" customHeight="1" x14ac:dyDescent="0.4">
      <c r="A46" s="25" t="s">
        <v>75</v>
      </c>
      <c r="B46" s="30"/>
      <c r="C46" s="31"/>
      <c r="D46" s="31"/>
      <c r="E46" s="31"/>
      <c r="F46" s="32"/>
      <c r="G46" s="31"/>
      <c r="H46" s="19"/>
      <c r="I46" s="19"/>
      <c r="J46" s="19"/>
      <c r="K46" s="19"/>
      <c r="L46" s="19"/>
      <c r="M46" s="19"/>
      <c r="N46" s="19"/>
      <c r="O46" s="19"/>
      <c r="P46" s="19"/>
      <c r="Q46" s="19"/>
      <c r="R46" s="19">
        <v>6</v>
      </c>
      <c r="S46" s="19"/>
      <c r="T46" s="19"/>
      <c r="U46" s="19"/>
      <c r="V46" s="19"/>
      <c r="W46" s="19"/>
      <c r="X46" s="19">
        <v>7</v>
      </c>
      <c r="Y46" s="19"/>
      <c r="Z46" s="19"/>
      <c r="AA46" s="19"/>
      <c r="AB46" s="19"/>
      <c r="AC46" s="19"/>
      <c r="AD46" s="19">
        <v>8</v>
      </c>
      <c r="AE46" s="19"/>
      <c r="AF46" s="19"/>
      <c r="AG46" s="20"/>
      <c r="AH46" s="20"/>
      <c r="AI46" s="20"/>
      <c r="AJ46" s="20">
        <v>9</v>
      </c>
      <c r="AK46" s="18"/>
      <c r="AL46" s="18"/>
      <c r="AM46" s="4"/>
    </row>
    <row r="47" spans="1:46" s="2" customFormat="1" ht="15" customHeight="1" x14ac:dyDescent="0.4">
      <c r="A47" s="25" t="s">
        <v>76</v>
      </c>
      <c r="B47" s="24"/>
      <c r="C47" s="24"/>
      <c r="D47" s="24"/>
      <c r="E47" s="24"/>
      <c r="F47" s="24"/>
      <c r="G47" s="24"/>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row>
    <row r="48" spans="1:46" s="2" customFormat="1" ht="15" customHeight="1" x14ac:dyDescent="0.4">
      <c r="A48" s="25" t="s">
        <v>110</v>
      </c>
      <c r="B48" s="24"/>
      <c r="C48" s="24"/>
      <c r="D48" s="24"/>
      <c r="E48" s="24"/>
      <c r="F48" s="24"/>
      <c r="G48" s="24"/>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row>
    <row r="49" spans="1:39" s="2" customFormat="1" ht="15" customHeight="1" x14ac:dyDescent="0.4">
      <c r="A49" s="46" t="s">
        <v>137</v>
      </c>
      <c r="C49" s="24"/>
      <c r="D49" s="24"/>
      <c r="E49" s="24"/>
      <c r="F49" s="24"/>
      <c r="G49" s="24"/>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row>
    <row r="50" spans="1:39" s="2" customFormat="1" ht="15" customHeight="1" x14ac:dyDescent="0.4">
      <c r="A50" s="25" t="s">
        <v>77</v>
      </c>
      <c r="B50" s="24"/>
      <c r="C50" s="24"/>
      <c r="D50" s="24"/>
      <c r="E50" s="24"/>
      <c r="F50" s="24"/>
      <c r="G50" s="24"/>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row>
    <row r="51" spans="1:39" s="2" customFormat="1" ht="15" customHeight="1" x14ac:dyDescent="0.4">
      <c r="A51" s="25" t="s">
        <v>78</v>
      </c>
      <c r="B51" s="24"/>
      <c r="C51" s="24"/>
      <c r="D51" s="24"/>
      <c r="E51" s="24"/>
      <c r="F51" s="24"/>
      <c r="G51" s="24"/>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row>
    <row r="52" spans="1:39" ht="15" customHeight="1" x14ac:dyDescent="0.4">
      <c r="A52" s="2" t="s">
        <v>79</v>
      </c>
      <c r="B52" s="33"/>
      <c r="C52" s="2"/>
      <c r="D52" s="2"/>
      <c r="E52" s="2"/>
      <c r="F52" s="2"/>
      <c r="G52" s="2"/>
    </row>
    <row r="53" spans="1:39" ht="15" customHeight="1" x14ac:dyDescent="0.4">
      <c r="A53" s="2" t="s">
        <v>80</v>
      </c>
      <c r="B53" s="33"/>
      <c r="C53" s="2"/>
      <c r="D53" s="2"/>
      <c r="E53" s="2"/>
      <c r="F53" s="2"/>
      <c r="G53" s="2"/>
    </row>
    <row r="54" spans="1:39" ht="15" customHeight="1" x14ac:dyDescent="0.4">
      <c r="A54" s="2"/>
      <c r="B54" s="49" t="s">
        <v>81</v>
      </c>
      <c r="C54" s="112" t="s">
        <v>82</v>
      </c>
      <c r="D54" s="112"/>
      <c r="E54" s="112"/>
      <c r="F54" s="2"/>
      <c r="G54" s="2"/>
    </row>
    <row r="55" spans="1:39" ht="15" customHeight="1" x14ac:dyDescent="0.4">
      <c r="A55" s="2"/>
      <c r="B55" s="37" t="s">
        <v>94</v>
      </c>
      <c r="C55" s="108" t="s">
        <v>158</v>
      </c>
      <c r="D55" s="108"/>
      <c r="E55" s="108"/>
      <c r="F55" s="2"/>
      <c r="G55" s="2"/>
    </row>
    <row r="56" spans="1:39" ht="15" customHeight="1" x14ac:dyDescent="0.4">
      <c r="A56" s="2"/>
      <c r="B56" s="37" t="s">
        <v>95</v>
      </c>
      <c r="C56" s="108" t="s">
        <v>160</v>
      </c>
      <c r="D56" s="108"/>
      <c r="E56" s="108"/>
      <c r="F56" s="2"/>
      <c r="G56" s="2"/>
    </row>
    <row r="57" spans="1:39" ht="15" customHeight="1" x14ac:dyDescent="0.4">
      <c r="A57" s="2"/>
      <c r="B57" s="37" t="s">
        <v>96</v>
      </c>
      <c r="C57" s="108" t="s">
        <v>161</v>
      </c>
      <c r="D57" s="108"/>
      <c r="E57" s="108"/>
      <c r="F57" s="2"/>
      <c r="G57" s="2"/>
    </row>
    <row r="58" spans="1:39" ht="15" customHeight="1" x14ac:dyDescent="0.4">
      <c r="A58" s="2"/>
      <c r="B58" s="37" t="s">
        <v>97</v>
      </c>
      <c r="C58" s="108" t="s">
        <v>162</v>
      </c>
      <c r="D58" s="108"/>
      <c r="E58" s="108"/>
      <c r="F58" s="2"/>
      <c r="G58" s="2"/>
    </row>
    <row r="59" spans="1:39" ht="15" customHeight="1" x14ac:dyDescent="0.4">
      <c r="A59" s="2"/>
      <c r="B59" s="25" t="s">
        <v>83</v>
      </c>
      <c r="C59" s="2"/>
      <c r="D59" s="2"/>
      <c r="E59" s="2"/>
      <c r="F59" s="2"/>
      <c r="G59" s="2"/>
    </row>
    <row r="60" spans="1:39" ht="15" customHeight="1" x14ac:dyDescent="0.4">
      <c r="A60" s="2"/>
      <c r="B60" s="25" t="s">
        <v>99</v>
      </c>
      <c r="C60" s="2"/>
      <c r="D60" s="2"/>
      <c r="E60" s="2"/>
      <c r="F60" s="2"/>
      <c r="G60" s="2"/>
    </row>
    <row r="61" spans="1:39" ht="15" customHeight="1" x14ac:dyDescent="0.4">
      <c r="A61" s="2"/>
      <c r="B61" s="25" t="s">
        <v>84</v>
      </c>
      <c r="C61" s="2"/>
      <c r="D61" s="2"/>
      <c r="E61" s="2"/>
      <c r="F61" s="2"/>
      <c r="G61" s="2"/>
    </row>
    <row r="62" spans="1:39" ht="15" customHeight="1" x14ac:dyDescent="0.4">
      <c r="A62" s="2" t="s">
        <v>85</v>
      </c>
      <c r="B62" s="33"/>
      <c r="C62" s="2"/>
      <c r="D62" s="2"/>
      <c r="E62" s="2"/>
      <c r="F62" s="2"/>
      <c r="G62" s="2"/>
    </row>
    <row r="63" spans="1:39" ht="15" customHeight="1" x14ac:dyDescent="0.4">
      <c r="A63" s="2" t="s">
        <v>139</v>
      </c>
      <c r="B63" s="33"/>
      <c r="C63" s="2"/>
      <c r="D63" s="2"/>
      <c r="E63" s="2"/>
      <c r="F63" s="2"/>
      <c r="G63" s="2"/>
    </row>
    <row r="64" spans="1:39" ht="15" customHeight="1" x14ac:dyDescent="0.4">
      <c r="A64" s="2" t="s">
        <v>100</v>
      </c>
      <c r="B64" s="33"/>
      <c r="C64" s="2"/>
      <c r="D64" s="2"/>
      <c r="E64" s="2"/>
      <c r="F64" s="2"/>
      <c r="G64" s="2"/>
    </row>
    <row r="65" spans="1:7" ht="15" customHeight="1" x14ac:dyDescent="0.4">
      <c r="A65" s="2" t="s">
        <v>86</v>
      </c>
      <c r="B65" s="33"/>
      <c r="C65" s="2"/>
      <c r="D65" s="2"/>
      <c r="E65" s="2"/>
      <c r="F65" s="2"/>
      <c r="G65" s="2"/>
    </row>
    <row r="66" spans="1:7" ht="15" customHeight="1" x14ac:dyDescent="0.4">
      <c r="A66" s="2" t="s">
        <v>135</v>
      </c>
      <c r="B66" s="33"/>
      <c r="C66" s="2"/>
      <c r="D66" s="2"/>
      <c r="E66" s="2"/>
      <c r="F66" s="2"/>
      <c r="G66" s="2"/>
    </row>
    <row r="67" spans="1:7" ht="15" customHeight="1" x14ac:dyDescent="0.4">
      <c r="A67" s="2" t="s">
        <v>87</v>
      </c>
      <c r="B67" s="33"/>
      <c r="C67" s="2"/>
      <c r="D67" s="2"/>
      <c r="E67" s="2"/>
      <c r="F67" s="2"/>
      <c r="G67" s="2"/>
    </row>
    <row r="68" spans="1:7" ht="15" customHeight="1" x14ac:dyDescent="0.4">
      <c r="A68" s="2" t="s">
        <v>88</v>
      </c>
      <c r="B68" s="33"/>
      <c r="C68" s="2"/>
      <c r="D68" s="2"/>
      <c r="E68" s="2"/>
      <c r="F68" s="2"/>
      <c r="G68" s="2"/>
    </row>
    <row r="69" spans="1:7" ht="15" customHeight="1" x14ac:dyDescent="0.4">
      <c r="A69" s="2" t="s">
        <v>89</v>
      </c>
      <c r="B69" s="33"/>
      <c r="C69" s="2"/>
      <c r="D69" s="2"/>
      <c r="E69" s="2"/>
      <c r="F69" s="2"/>
      <c r="G69" s="2"/>
    </row>
    <row r="70" spans="1:7" ht="15" customHeight="1" x14ac:dyDescent="0.4">
      <c r="A70" s="2" t="s">
        <v>90</v>
      </c>
      <c r="B70" s="33"/>
      <c r="C70" s="2"/>
      <c r="D70" s="2"/>
      <c r="E70" s="2"/>
      <c r="F70" s="2"/>
      <c r="G70" s="2"/>
    </row>
    <row r="71" spans="1:7" ht="15" customHeight="1" x14ac:dyDescent="0.4">
      <c r="A71" s="2" t="s">
        <v>91</v>
      </c>
      <c r="B71" s="33"/>
      <c r="C71" s="2"/>
      <c r="D71" s="2"/>
      <c r="E71" s="2"/>
      <c r="F71" s="2"/>
      <c r="G71" s="2"/>
    </row>
    <row r="72" spans="1:7" ht="15" customHeight="1" x14ac:dyDescent="0.4">
      <c r="A72" s="2" t="s">
        <v>92</v>
      </c>
      <c r="B72" s="33"/>
      <c r="C72" s="2"/>
      <c r="D72" s="2"/>
      <c r="E72" s="2"/>
      <c r="F72" s="2"/>
      <c r="G72" s="2"/>
    </row>
    <row r="73" spans="1:7" ht="15" customHeight="1" x14ac:dyDescent="0.4">
      <c r="A73" s="2" t="s">
        <v>93</v>
      </c>
      <c r="B73" s="33"/>
      <c r="C73" s="2"/>
      <c r="D73" s="2"/>
      <c r="E73" s="2"/>
      <c r="F73" s="2"/>
      <c r="G73" s="2"/>
    </row>
    <row r="74" spans="1:7" ht="15" customHeight="1" x14ac:dyDescent="0.4">
      <c r="A74" s="2" t="s">
        <v>98</v>
      </c>
      <c r="B74" s="33"/>
      <c r="C74" s="2"/>
      <c r="D74" s="2"/>
      <c r="E74" s="2"/>
      <c r="F74" s="2"/>
      <c r="G74" s="2"/>
    </row>
  </sheetData>
  <mergeCells count="123">
    <mergeCell ref="AK1:AN1"/>
    <mergeCell ref="M2:P2"/>
    <mergeCell ref="Q2:R2"/>
    <mergeCell ref="S2:T2"/>
    <mergeCell ref="U2:V2"/>
    <mergeCell ref="AK2:AN2"/>
    <mergeCell ref="AK3:AN3"/>
    <mergeCell ref="AK4:AN4"/>
    <mergeCell ref="AK5:AN5"/>
    <mergeCell ref="AC6:AE6"/>
    <mergeCell ref="A8:A11"/>
    <mergeCell ref="B8:B11"/>
    <mergeCell ref="C8:C11"/>
    <mergeCell ref="D8:D11"/>
    <mergeCell ref="E8:E11"/>
    <mergeCell ref="F8:AJ8"/>
    <mergeCell ref="AP9:AP11"/>
    <mergeCell ref="AY8:AY10"/>
    <mergeCell ref="AZ8:AZ10"/>
    <mergeCell ref="BA8:BA10"/>
    <mergeCell ref="BB8:BB10"/>
    <mergeCell ref="BC8:BC10"/>
    <mergeCell ref="BD8:BD10"/>
    <mergeCell ref="AK8:AK11"/>
    <mergeCell ref="AL8:AL11"/>
    <mergeCell ref="AM8:AN11"/>
    <mergeCell ref="AV8:AV10"/>
    <mergeCell ref="AW8:AW10"/>
    <mergeCell ref="AX8:AX10"/>
    <mergeCell ref="AQ9:AQ11"/>
    <mergeCell ref="AR9:AR11"/>
    <mergeCell ref="AS9:AS11"/>
    <mergeCell ref="AT9:AT11"/>
    <mergeCell ref="AM12:AN12"/>
    <mergeCell ref="AM13:AN13"/>
    <mergeCell ref="AM15:AN15"/>
    <mergeCell ref="AM16:AN16"/>
    <mergeCell ref="AM17:AN17"/>
    <mergeCell ref="AM18:AN18"/>
    <mergeCell ref="F9:L9"/>
    <mergeCell ref="M9:S9"/>
    <mergeCell ref="T9:Z9"/>
    <mergeCell ref="AA9:AG9"/>
    <mergeCell ref="AH9:AJ9"/>
    <mergeCell ref="AM25:AN25"/>
    <mergeCell ref="AM26:AN26"/>
    <mergeCell ref="AM27:AN27"/>
    <mergeCell ref="AM28:AN28"/>
    <mergeCell ref="AM29:AN29"/>
    <mergeCell ref="AM30:AN30"/>
    <mergeCell ref="AM19:AN19"/>
    <mergeCell ref="AM20:AN20"/>
    <mergeCell ref="AM21:AN21"/>
    <mergeCell ref="AM22:AN22"/>
    <mergeCell ref="AM23:AN23"/>
    <mergeCell ref="AM24:AN24"/>
    <mergeCell ref="AM31:AN31"/>
    <mergeCell ref="AM32:AN32"/>
    <mergeCell ref="A33:E33"/>
    <mergeCell ref="AM33:AN33"/>
    <mergeCell ref="AP33:AS33"/>
    <mergeCell ref="A34:E34"/>
    <mergeCell ref="AK34:AN34"/>
    <mergeCell ref="AP34:AT37"/>
    <mergeCell ref="A35:E35"/>
    <mergeCell ref="AK35:AN35"/>
    <mergeCell ref="A36:E36"/>
    <mergeCell ref="AK36:AN37"/>
    <mergeCell ref="A37:E37"/>
    <mergeCell ref="C40:D40"/>
    <mergeCell ref="E40:H40"/>
    <mergeCell ref="I40:N40"/>
    <mergeCell ref="O40:T40"/>
    <mergeCell ref="U40:Z40"/>
    <mergeCell ref="AA40:AF40"/>
    <mergeCell ref="AG40:AK40"/>
    <mergeCell ref="AL40:AM40"/>
    <mergeCell ref="F41:H41"/>
    <mergeCell ref="I41:K41"/>
    <mergeCell ref="L41:N41"/>
    <mergeCell ref="O41:Q41"/>
    <mergeCell ref="R41:T41"/>
    <mergeCell ref="U41:W41"/>
    <mergeCell ref="X41:Z41"/>
    <mergeCell ref="AA41:AC41"/>
    <mergeCell ref="AD41:AF41"/>
    <mergeCell ref="AG41:AI41"/>
    <mergeCell ref="AJ41:AK41"/>
    <mergeCell ref="AG42:AI42"/>
    <mergeCell ref="AJ42:AK42"/>
    <mergeCell ref="F43:H43"/>
    <mergeCell ref="I43:K43"/>
    <mergeCell ref="L43:N43"/>
    <mergeCell ref="O43:Q43"/>
    <mergeCell ref="R43:T43"/>
    <mergeCell ref="U43:W43"/>
    <mergeCell ref="X43:Z43"/>
    <mergeCell ref="F42:H42"/>
    <mergeCell ref="I42:K42"/>
    <mergeCell ref="L42:N42"/>
    <mergeCell ref="O42:Q42"/>
    <mergeCell ref="R42:T42"/>
    <mergeCell ref="U42:W42"/>
    <mergeCell ref="X42:Z42"/>
    <mergeCell ref="AA42:AC42"/>
    <mergeCell ref="AD42:AF42"/>
    <mergeCell ref="C58:E58"/>
    <mergeCell ref="AG44:AK44"/>
    <mergeCell ref="AL44:AM44"/>
    <mergeCell ref="C54:E54"/>
    <mergeCell ref="C55:E55"/>
    <mergeCell ref="C56:E56"/>
    <mergeCell ref="C57:E57"/>
    <mergeCell ref="AA43:AC43"/>
    <mergeCell ref="AD43:AF43"/>
    <mergeCell ref="AG43:AI43"/>
    <mergeCell ref="AJ43:AK43"/>
    <mergeCell ref="C44:D44"/>
    <mergeCell ref="E44:H44"/>
    <mergeCell ref="I44:N44"/>
    <mergeCell ref="O44:T44"/>
    <mergeCell ref="U44:Z44"/>
    <mergeCell ref="AA44:AF44"/>
  </mergeCells>
  <phoneticPr fontId="22"/>
  <dataValidations count="6">
    <dataValidation type="list" allowBlank="1" showInputMessage="1" showErrorMessage="1" sqref="B12:B32">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operator="greaterThanOrEqual" allowBlank="1" showInputMessage="1" showErrorMessage="1" sqref="I38 L38"/>
    <dataValidation type="list" allowBlank="1" showInputMessage="1" showErrorMessage="1" sqref="C23:C32">
      <formula1>"A,B,C,D"</formula1>
    </dataValidation>
    <dataValidation type="list" allowBlank="1" showInputMessage="1" showErrorMessage="1" sqref="C12:C22">
      <formula1>"常勤・専従,常勤・兼務,非常勤・専従,非常勤・兼務"</formula1>
    </dataValidation>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oddHeader>
  </headerFooter>
  <rowBreaks count="1" manualBreakCount="1">
    <brk id="45"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L31"/>
  <sheetViews>
    <sheetView workbookViewId="0">
      <selection activeCell="E18" sqref="E18"/>
    </sheetView>
  </sheetViews>
  <sheetFormatPr defaultRowHeight="18.75" x14ac:dyDescent="0.4"/>
  <cols>
    <col min="1" max="1" width="26.375" customWidth="1"/>
  </cols>
  <sheetData>
    <row r="1" spans="1:12" x14ac:dyDescent="0.4">
      <c r="A1" t="s">
        <v>62</v>
      </c>
      <c r="B1" t="s">
        <v>51</v>
      </c>
      <c r="C1" t="s">
        <v>52</v>
      </c>
      <c r="D1" t="s">
        <v>53</v>
      </c>
      <c r="E1" t="s">
        <v>54</v>
      </c>
      <c r="F1" t="s">
        <v>55</v>
      </c>
      <c r="G1" t="s">
        <v>56</v>
      </c>
      <c r="H1" t="s">
        <v>57</v>
      </c>
      <c r="I1" t="s">
        <v>58</v>
      </c>
      <c r="J1" t="s">
        <v>59</v>
      </c>
      <c r="K1" t="s">
        <v>129</v>
      </c>
    </row>
    <row r="2" spans="1:12" x14ac:dyDescent="0.4">
      <c r="A2" t="s">
        <v>133</v>
      </c>
      <c r="B2" t="s">
        <v>22</v>
      </c>
      <c r="C2" t="s">
        <v>23</v>
      </c>
      <c r="D2" t="s">
        <v>24</v>
      </c>
    </row>
    <row r="3" spans="1:12" x14ac:dyDescent="0.4">
      <c r="A3" t="s">
        <v>130</v>
      </c>
      <c r="B3" t="s">
        <v>22</v>
      </c>
      <c r="C3" t="s">
        <v>23</v>
      </c>
      <c r="D3" t="s">
        <v>24</v>
      </c>
    </row>
    <row r="4" spans="1:12" x14ac:dyDescent="0.4">
      <c r="A4" t="s">
        <v>131</v>
      </c>
      <c r="B4" t="s">
        <v>22</v>
      </c>
      <c r="C4" t="s">
        <v>23</v>
      </c>
      <c r="D4" t="s">
        <v>24</v>
      </c>
    </row>
    <row r="5" spans="1:12" x14ac:dyDescent="0.4">
      <c r="A5" t="s">
        <v>132</v>
      </c>
      <c r="B5" t="s">
        <v>22</v>
      </c>
      <c r="C5" t="s">
        <v>23</v>
      </c>
      <c r="D5" t="s">
        <v>24</v>
      </c>
    </row>
    <row r="6" spans="1:12" x14ac:dyDescent="0.4">
      <c r="A6" s="45" t="s">
        <v>13</v>
      </c>
      <c r="B6" s="45" t="s">
        <v>22</v>
      </c>
      <c r="C6" s="45" t="s">
        <v>25</v>
      </c>
      <c r="D6" s="45" t="s">
        <v>26</v>
      </c>
      <c r="E6" s="45" t="s">
        <v>27</v>
      </c>
      <c r="F6" s="45" t="s">
        <v>28</v>
      </c>
      <c r="G6" s="45"/>
      <c r="H6" s="45"/>
      <c r="I6" s="45"/>
      <c r="J6" s="45"/>
    </row>
    <row r="7" spans="1:12" x14ac:dyDescent="0.4">
      <c r="A7" s="45" t="s">
        <v>5</v>
      </c>
      <c r="B7" s="45" t="s">
        <v>22</v>
      </c>
      <c r="C7" s="45" t="s">
        <v>25</v>
      </c>
      <c r="D7" s="45" t="s">
        <v>26</v>
      </c>
      <c r="E7" s="45" t="s">
        <v>27</v>
      </c>
      <c r="F7" s="45" t="s">
        <v>29</v>
      </c>
      <c r="G7" s="45" t="s">
        <v>30</v>
      </c>
      <c r="H7" s="45" t="s">
        <v>126</v>
      </c>
      <c r="I7" s="45" t="s">
        <v>28</v>
      </c>
      <c r="J7" s="45" t="s">
        <v>138</v>
      </c>
    </row>
    <row r="8" spans="1:12" x14ac:dyDescent="0.4">
      <c r="A8" s="45" t="s">
        <v>111</v>
      </c>
      <c r="B8" s="45" t="s">
        <v>22</v>
      </c>
      <c r="C8" s="45" t="s">
        <v>28</v>
      </c>
      <c r="D8" s="45"/>
      <c r="E8" s="45"/>
      <c r="F8" s="45"/>
      <c r="G8" s="45"/>
      <c r="H8" s="45"/>
      <c r="I8" s="45"/>
      <c r="J8" s="45"/>
    </row>
    <row r="9" spans="1:12" x14ac:dyDescent="0.4">
      <c r="A9" s="45" t="s">
        <v>112</v>
      </c>
      <c r="B9" s="45" t="s">
        <v>22</v>
      </c>
      <c r="C9" s="45" t="s">
        <v>28</v>
      </c>
      <c r="D9" s="45"/>
      <c r="E9" s="45"/>
      <c r="F9" s="45"/>
      <c r="G9" s="45"/>
      <c r="H9" s="45"/>
      <c r="I9" s="45"/>
      <c r="J9" s="45"/>
    </row>
    <row r="10" spans="1:12" x14ac:dyDescent="0.4">
      <c r="A10" s="45" t="s">
        <v>113</v>
      </c>
      <c r="B10" s="45" t="s">
        <v>22</v>
      </c>
      <c r="C10" s="45" t="s">
        <v>28</v>
      </c>
      <c r="D10" s="45"/>
      <c r="E10" s="45"/>
      <c r="F10" s="45"/>
      <c r="G10" s="45"/>
      <c r="H10" s="45"/>
      <c r="I10" s="45"/>
      <c r="J10" s="45"/>
    </row>
    <row r="11" spans="1:12" x14ac:dyDescent="0.4">
      <c r="A11" s="45" t="s">
        <v>12</v>
      </c>
      <c r="B11" s="45" t="s">
        <v>22</v>
      </c>
      <c r="C11" s="45" t="s">
        <v>23</v>
      </c>
      <c r="D11" s="45"/>
      <c r="E11" s="45"/>
      <c r="F11" s="45"/>
      <c r="G11" s="45"/>
      <c r="H11" s="45"/>
      <c r="I11" s="45"/>
      <c r="J11" s="45"/>
    </row>
    <row r="12" spans="1:12" x14ac:dyDescent="0.4">
      <c r="A12" s="45" t="s">
        <v>114</v>
      </c>
      <c r="B12" s="45" t="s">
        <v>22</v>
      </c>
      <c r="C12" s="45" t="s">
        <v>25</v>
      </c>
      <c r="D12" s="45" t="s">
        <v>37</v>
      </c>
      <c r="E12" s="45" t="s">
        <v>28</v>
      </c>
      <c r="F12" s="45" t="s">
        <v>138</v>
      </c>
      <c r="G12" s="45"/>
      <c r="H12" s="45"/>
      <c r="I12" s="45"/>
      <c r="J12" s="45"/>
    </row>
    <row r="13" spans="1:12" x14ac:dyDescent="0.4">
      <c r="A13" s="45" t="s">
        <v>115</v>
      </c>
      <c r="B13" s="45" t="s">
        <v>22</v>
      </c>
      <c r="C13" s="45" t="s">
        <v>25</v>
      </c>
      <c r="D13" s="45" t="s">
        <v>37</v>
      </c>
      <c r="E13" s="45" t="s">
        <v>138</v>
      </c>
      <c r="F13" s="45"/>
      <c r="G13" s="45"/>
      <c r="H13" s="45"/>
      <c r="I13" s="45"/>
      <c r="J13" s="45"/>
    </row>
    <row r="14" spans="1:12" x14ac:dyDescent="0.4">
      <c r="A14" s="45" t="s">
        <v>116</v>
      </c>
      <c r="B14" s="45" t="s">
        <v>22</v>
      </c>
      <c r="C14" s="45" t="s">
        <v>25</v>
      </c>
      <c r="D14" s="45" t="s">
        <v>37</v>
      </c>
      <c r="E14" s="45" t="s">
        <v>28</v>
      </c>
      <c r="F14" s="45" t="s">
        <v>134</v>
      </c>
      <c r="G14" s="45" t="s">
        <v>138</v>
      </c>
      <c r="H14" s="45"/>
      <c r="I14" s="45"/>
      <c r="J14" s="45"/>
    </row>
    <row r="15" spans="1:12" x14ac:dyDescent="0.4">
      <c r="A15" s="45" t="s">
        <v>38</v>
      </c>
      <c r="B15" s="45" t="s">
        <v>22</v>
      </c>
      <c r="C15" s="45" t="s">
        <v>25</v>
      </c>
      <c r="D15" s="45" t="s">
        <v>26</v>
      </c>
      <c r="E15" s="45" t="s">
        <v>27</v>
      </c>
      <c r="F15" s="45" t="s">
        <v>29</v>
      </c>
      <c r="G15" s="45" t="s">
        <v>30</v>
      </c>
      <c r="H15" s="45" t="s">
        <v>126</v>
      </c>
      <c r="I15" s="45" t="s">
        <v>39</v>
      </c>
      <c r="J15" s="45" t="s">
        <v>40</v>
      </c>
      <c r="K15" t="s">
        <v>28</v>
      </c>
      <c r="L15" s="45" t="s">
        <v>138</v>
      </c>
    </row>
    <row r="16" spans="1:12" x14ac:dyDescent="0.4">
      <c r="A16" s="45" t="s">
        <v>106</v>
      </c>
      <c r="B16" s="45" t="s">
        <v>22</v>
      </c>
      <c r="C16" s="45" t="s">
        <v>25</v>
      </c>
      <c r="D16" s="45" t="s">
        <v>27</v>
      </c>
      <c r="E16" s="45" t="s">
        <v>29</v>
      </c>
      <c r="F16" s="45" t="s">
        <v>30</v>
      </c>
      <c r="G16" s="45" t="s">
        <v>126</v>
      </c>
      <c r="H16" s="45" t="s">
        <v>28</v>
      </c>
      <c r="I16" s="45"/>
      <c r="J16" s="45"/>
    </row>
    <row r="17" spans="1:11" x14ac:dyDescent="0.4">
      <c r="A17" s="45" t="s">
        <v>107</v>
      </c>
      <c r="B17" s="45" t="s">
        <v>22</v>
      </c>
      <c r="C17" s="45" t="s">
        <v>25</v>
      </c>
      <c r="D17" s="45" t="s">
        <v>31</v>
      </c>
      <c r="E17" s="45" t="s">
        <v>28</v>
      </c>
      <c r="F17" s="45" t="s">
        <v>138</v>
      </c>
      <c r="G17" s="45"/>
      <c r="H17" s="45"/>
      <c r="I17" s="45"/>
      <c r="J17" s="45"/>
    </row>
    <row r="18" spans="1:11" x14ac:dyDescent="0.4">
      <c r="A18" s="45" t="s">
        <v>11</v>
      </c>
      <c r="B18" s="45" t="s">
        <v>22</v>
      </c>
      <c r="C18" s="45" t="s">
        <v>25</v>
      </c>
      <c r="D18" s="45" t="s">
        <v>32</v>
      </c>
      <c r="E18" s="45" t="s">
        <v>33</v>
      </c>
      <c r="F18" s="45" t="s">
        <v>34</v>
      </c>
      <c r="G18" s="45"/>
      <c r="H18" s="45"/>
      <c r="I18" s="45"/>
      <c r="J18" s="45"/>
    </row>
    <row r="19" spans="1:11" x14ac:dyDescent="0.4">
      <c r="A19" s="45" t="s">
        <v>128</v>
      </c>
      <c r="B19" s="45" t="s">
        <v>22</v>
      </c>
      <c r="C19" s="45" t="s">
        <v>25</v>
      </c>
      <c r="D19" s="45" t="s">
        <v>33</v>
      </c>
      <c r="E19" s="45" t="s">
        <v>34</v>
      </c>
      <c r="F19" s="45"/>
      <c r="G19" s="45"/>
      <c r="H19" s="45"/>
      <c r="I19" s="45"/>
      <c r="J19" s="45"/>
    </row>
    <row r="20" spans="1:11" x14ac:dyDescent="0.4">
      <c r="A20" s="45" t="s">
        <v>127</v>
      </c>
      <c r="B20" s="45" t="s">
        <v>22</v>
      </c>
      <c r="C20" s="45" t="s">
        <v>25</v>
      </c>
      <c r="D20" s="45" t="s">
        <v>33</v>
      </c>
      <c r="E20" s="45" t="s">
        <v>34</v>
      </c>
      <c r="F20" s="45" t="s">
        <v>138</v>
      </c>
      <c r="G20" s="45"/>
      <c r="H20" s="45"/>
      <c r="I20" s="45"/>
      <c r="J20" s="45"/>
    </row>
    <row r="21" spans="1:11" x14ac:dyDescent="0.4">
      <c r="A21" s="45" t="s">
        <v>10</v>
      </c>
      <c r="B21" s="45" t="s">
        <v>22</v>
      </c>
      <c r="C21" s="45" t="s">
        <v>24</v>
      </c>
      <c r="D21" s="45"/>
      <c r="E21" s="45"/>
      <c r="F21" s="45"/>
      <c r="G21" s="45"/>
      <c r="H21" s="45"/>
      <c r="I21" s="45"/>
      <c r="J21" s="45"/>
    </row>
    <row r="22" spans="1:11" x14ac:dyDescent="0.4">
      <c r="A22" s="45" t="s">
        <v>9</v>
      </c>
      <c r="B22" s="45" t="s">
        <v>22</v>
      </c>
      <c r="C22" s="45" t="s">
        <v>25</v>
      </c>
      <c r="D22" s="45" t="s">
        <v>35</v>
      </c>
      <c r="E22" s="45"/>
      <c r="F22" s="45"/>
      <c r="G22" s="45"/>
      <c r="H22" s="45"/>
      <c r="I22" s="45"/>
      <c r="J22" s="45"/>
    </row>
    <row r="23" spans="1:11" x14ac:dyDescent="0.4">
      <c r="A23" s="45" t="s">
        <v>8</v>
      </c>
      <c r="B23" s="45" t="s">
        <v>22</v>
      </c>
      <c r="C23" s="45" t="s">
        <v>25</v>
      </c>
      <c r="D23" s="45" t="s">
        <v>36</v>
      </c>
      <c r="E23" s="45"/>
      <c r="F23" s="45"/>
      <c r="G23" s="45"/>
      <c r="H23" s="45"/>
      <c r="I23" s="45"/>
      <c r="J23" s="45"/>
    </row>
    <row r="24" spans="1:11" x14ac:dyDescent="0.4">
      <c r="A24" s="45" t="s">
        <v>42</v>
      </c>
      <c r="B24" s="45" t="s">
        <v>22</v>
      </c>
      <c r="C24" s="45" t="s">
        <v>41</v>
      </c>
      <c r="D24" s="45" t="s">
        <v>125</v>
      </c>
      <c r="E24" s="45"/>
      <c r="F24" s="45"/>
      <c r="G24" s="45"/>
      <c r="H24" s="45"/>
      <c r="I24" s="45"/>
      <c r="J24" s="45"/>
    </row>
    <row r="25" spans="1:11" x14ac:dyDescent="0.4">
      <c r="A25" s="45" t="s">
        <v>108</v>
      </c>
      <c r="B25" s="45" t="s">
        <v>22</v>
      </c>
      <c r="C25" s="45" t="s">
        <v>46</v>
      </c>
      <c r="D25" s="45" t="s">
        <v>47</v>
      </c>
      <c r="E25" s="45" t="s">
        <v>48</v>
      </c>
      <c r="F25" s="45" t="s">
        <v>49</v>
      </c>
      <c r="G25" s="45" t="s">
        <v>27</v>
      </c>
      <c r="H25" s="45" t="s">
        <v>138</v>
      </c>
      <c r="I25" s="45" t="s">
        <v>156</v>
      </c>
      <c r="J25" s="45"/>
    </row>
    <row r="26" spans="1:11" x14ac:dyDescent="0.4">
      <c r="A26" s="45" t="s">
        <v>121</v>
      </c>
      <c r="B26" s="45" t="s">
        <v>22</v>
      </c>
      <c r="C26" s="45" t="s">
        <v>46</v>
      </c>
      <c r="D26" s="45" t="s">
        <v>117</v>
      </c>
      <c r="E26" s="45" t="s">
        <v>27</v>
      </c>
      <c r="F26" s="45" t="s">
        <v>47</v>
      </c>
      <c r="G26" s="45" t="s">
        <v>48</v>
      </c>
      <c r="H26" s="45" t="s">
        <v>49</v>
      </c>
      <c r="I26" s="45" t="s">
        <v>138</v>
      </c>
      <c r="J26" s="45"/>
    </row>
    <row r="27" spans="1:11" x14ac:dyDescent="0.4">
      <c r="A27" s="45" t="s">
        <v>120</v>
      </c>
      <c r="B27" s="45" t="s">
        <v>22</v>
      </c>
      <c r="C27" s="45" t="s">
        <v>46</v>
      </c>
      <c r="D27" s="45" t="s">
        <v>117</v>
      </c>
      <c r="E27" s="45" t="s">
        <v>47</v>
      </c>
      <c r="F27" s="45" t="s">
        <v>48</v>
      </c>
      <c r="G27" s="45" t="s">
        <v>118</v>
      </c>
      <c r="H27" s="45" t="s">
        <v>119</v>
      </c>
      <c r="I27" s="45" t="s">
        <v>49</v>
      </c>
      <c r="J27" s="45" t="s">
        <v>27</v>
      </c>
      <c r="K27" s="45" t="s">
        <v>138</v>
      </c>
    </row>
    <row r="28" spans="1:11" x14ac:dyDescent="0.4">
      <c r="A28" s="45" t="s">
        <v>43</v>
      </c>
      <c r="B28" s="45" t="s">
        <v>22</v>
      </c>
      <c r="C28" s="45" t="s">
        <v>46</v>
      </c>
      <c r="D28" s="45" t="s">
        <v>50</v>
      </c>
      <c r="E28" s="45"/>
      <c r="F28" s="45"/>
      <c r="G28" s="45"/>
      <c r="H28" s="45"/>
      <c r="I28" s="45"/>
      <c r="J28" s="45"/>
      <c r="K28" s="45"/>
    </row>
    <row r="29" spans="1:11" x14ac:dyDescent="0.4">
      <c r="A29" s="45" t="s">
        <v>21</v>
      </c>
      <c r="B29" s="45" t="s">
        <v>22</v>
      </c>
      <c r="C29" s="45" t="s">
        <v>46</v>
      </c>
      <c r="D29" s="45" t="s">
        <v>50</v>
      </c>
      <c r="E29" s="45"/>
      <c r="F29" s="45"/>
      <c r="G29" s="45"/>
      <c r="H29" s="45"/>
      <c r="I29" s="45"/>
      <c r="J29" s="45"/>
      <c r="K29" s="45"/>
    </row>
    <row r="30" spans="1:11" x14ac:dyDescent="0.4">
      <c r="A30" s="45" t="s">
        <v>44</v>
      </c>
      <c r="B30" s="45" t="s">
        <v>22</v>
      </c>
      <c r="C30" s="45" t="s">
        <v>46</v>
      </c>
      <c r="D30" s="45" t="s">
        <v>26</v>
      </c>
      <c r="E30" s="45" t="s">
        <v>27</v>
      </c>
      <c r="F30" s="45" t="s">
        <v>47</v>
      </c>
      <c r="G30" s="45" t="s">
        <v>48</v>
      </c>
      <c r="H30" s="45" t="s">
        <v>118</v>
      </c>
      <c r="I30" s="45" t="s">
        <v>119</v>
      </c>
      <c r="J30" s="45" t="s">
        <v>122</v>
      </c>
      <c r="K30" s="45" t="s">
        <v>138</v>
      </c>
    </row>
    <row r="31" spans="1:11" x14ac:dyDescent="0.4">
      <c r="A31" s="45" t="s">
        <v>45</v>
      </c>
      <c r="B31" s="45" t="s">
        <v>46</v>
      </c>
      <c r="C31" s="45" t="s">
        <v>26</v>
      </c>
      <c r="D31" s="45" t="s">
        <v>27</v>
      </c>
      <c r="E31" s="45" t="s">
        <v>47</v>
      </c>
      <c r="F31" s="45" t="s">
        <v>48</v>
      </c>
      <c r="G31" s="45" t="s">
        <v>122</v>
      </c>
      <c r="H31" s="45" t="s">
        <v>123</v>
      </c>
      <c r="I31" s="45" t="s">
        <v>124</v>
      </c>
      <c r="J31" s="45" t="s">
        <v>138</v>
      </c>
    </row>
  </sheetData>
  <phoneticPr fontId="3"/>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dcacc7-e460-4c7a-a2ed-e890e37b378d">
      <Terms xmlns="http://schemas.microsoft.com/office/infopath/2007/PartnerControls"/>
    </lcf76f155ced4ddcb4097134ff3c332f>
    <TaxCatchAll xmlns="7f1e29f5-1aa2-4ed7-a4c5-0f459278da9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5FE36C-BF55-45E0-B80F-10D02AD28F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A53FE7-974E-44AA-861D-86F4BA4E757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f1e29f5-1aa2-4ed7-a4c5-0f459278da93"/>
    <ds:schemaRef ds:uri="d6dcacc7-e460-4c7a-a2ed-e890e37b378d"/>
    <ds:schemaRef ds:uri="http://www.w3.org/XML/1998/namespace"/>
    <ds:schemaRef ds:uri="http://purl.org/dc/dcmitype/"/>
  </ds:schemaRefs>
</ds:datastoreItem>
</file>

<file path=customXml/itemProps3.xml><?xml version="1.0" encoding="utf-8"?>
<ds:datastoreItem xmlns:ds="http://schemas.openxmlformats.org/officeDocument/2006/customXml" ds:itemID="{F1B0B8D0-95D3-43A7-867E-5B0AB291E4E1}">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34</vt:i4>
      </vt:variant>
    </vt:vector>
  </HeadingPairs>
  <TitlesOfParts>
    <vt:vector baseType="lpstr" size="36">
      <vt:lpstr>勤務形態一覧表（児発・放デイ）</vt:lpstr>
      <vt:lpstr>選択肢</vt:lpstr>
      <vt:lpstr>'勤務形態一覧表（児発・放デイ）'!Print_Area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2024-07-19T05:41:10Z</dcterms:created>
  <dcterms:modified xsi:type="dcterms:W3CDTF">2025-02-19T07:59:28Z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0x0101004D4D2985358D454F91CDFA96398E7DAC</vt:lpwstr>
  </property>
</Properties>
</file>