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codeName="ThisWorkbook" defaultThemeVersion="124226" updateLinks="always"/>
  <xr:revisionPtr xr6:coauthVersionLast="47" xr6:coauthVersionMax="47" documentId="13_ncr:1_{2396611D-F07A-41E6-9768-591CF2D92260}" revIDLastSave="0" xr10:uidLastSave="{00000000-0000-0000-0000-000000000000}"/>
  <workbookProtection lockStructure="1" workbookAlgorithmName="SHA-512" workbookHashValue="D6zQ5l6A54IZc66CAcsZHTuSeu1Or3KHnwxpH1RSr15FkvIsGzTl1AXQbu35Dn9QuU7hQVhXCgMP5wIXCMw9OA==" workbookSaltValue="6dEbRwhDxOl6hImOCqgi8Q==" workbookSpinCount="100000"/>
  <bookViews>
    <workbookView activeTab="5" firstSheet="5" tabRatio="776" xr2:uid="{00000000-000D-0000-FFFF-FFFF00000000}" windowHeight="10300" windowWidth="19420" xWindow="-110" yWindow="-110"/>
  </bookViews>
  <sheets>
    <sheet r:id="rId1" name="措置状況" sheetId="40" state="hidden"/>
    <sheet r:id="rId2" name="小学校感染者数" sheetId="39" state="hidden"/>
    <sheet r:id="rId3" name="中学校感染者数" sheetId="38" state="hidden"/>
    <sheet r:id="rId4" name="新規" sheetId="45" state="hidden"/>
    <sheet r:id="rId5" name="欠席者データ" sheetId="1" state="hidden"/>
    <sheet r:id="rId6" name="欠席状況" sheetId="36"/>
    <sheet r:id="rId7" name="欠席状況グラフ" sheetId="3"/>
    <sheet r:id="rId8" name="臨時休業状況" sheetId="47"/>
  </sheets>
  <definedNames>
    <definedName hidden="1" localSheetId="1" name="_xlnm._FilterDatabase">小学校感染者数!$A$1:$K$45</definedName>
    <definedName hidden="1" localSheetId="0" name="_xlnm._FilterDatabase">措置状況!$A$12:$N$14</definedName>
    <definedName hidden="1" localSheetId="7" name="_xlnm._FilterDatabase">臨時休業状況!$A$6:$I$26</definedName>
    <definedName localSheetId="5" name="_xlnm.Print_Area">欠席状況!$A$1:$AR$48</definedName>
    <definedName localSheetId="6" name="_xlnm.Print_Area">欠席状況グラフ!$A$1:$AF$38</definedName>
    <definedName localSheetId="1" name="_xlnm.Print_Area">小学校感染者数!$A$1:$O$45</definedName>
    <definedName localSheetId="0" name="_xlnm.Print_Area">措置状況!$A$1:$I$156</definedName>
    <definedName localSheetId="7" name="_xlnm.Print_Area">臨時休業状況!$B$1:$I$142</definedName>
    <definedName localSheetId="0" name="_xlnm.Print_Titles">措置状況!$1:$12</definedName>
    <definedName localSheetId="7" name="_xlnm.Print_Titles">臨時休業状況!$1:$6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41" i="47" l="1"/>
  <c r="C141" i="47"/>
  <c r="D141" i="47"/>
  <c r="E141" i="47"/>
  <c r="F141" i="47"/>
  <c r="H141" i="47"/>
  <c r="I141" i="47"/>
  <c r="B142" i="47"/>
  <c r="C142" i="47"/>
  <c r="D142" i="47"/>
  <c r="E142" i="47"/>
  <c r="F142" i="47"/>
  <c r="H142" i="47"/>
  <c r="I142" i="47"/>
  <c r="B143" i="47"/>
  <c r="C143" i="47"/>
  <c r="D143" i="47"/>
  <c r="E143" i="47"/>
  <c r="F143" i="47"/>
  <c r="H143" i="47"/>
  <c r="I143" i="47"/>
  <c r="B144" i="47"/>
  <c r="C144" i="47"/>
  <c r="D144" i="47"/>
  <c r="E144" i="47"/>
  <c r="F144" i="47"/>
  <c r="H144" i="47"/>
  <c r="I144" i="47"/>
  <c r="B145" i="47"/>
  <c r="C145" i="47"/>
  <c r="D145" i="47"/>
  <c r="E145" i="47"/>
  <c r="F145" i="47"/>
  <c r="H145" i="47"/>
  <c r="I145" i="47"/>
  <c r="B146" i="47"/>
  <c r="C146" i="47"/>
  <c r="D146" i="47"/>
  <c r="E146" i="47"/>
  <c r="F146" i="47"/>
  <c r="H146" i="47"/>
  <c r="I146" i="47"/>
  <c r="B147" i="47"/>
  <c r="C147" i="47"/>
  <c r="D147" i="47"/>
  <c r="E147" i="47"/>
  <c r="F147" i="47"/>
  <c r="H147" i="47"/>
  <c r="I147" i="47"/>
  <c r="B148" i="47"/>
  <c r="C148" i="47"/>
  <c r="D148" i="47"/>
  <c r="E148" i="47"/>
  <c r="F148" i="47"/>
  <c r="H148" i="47"/>
  <c r="I148" i="47"/>
  <c r="B149" i="47"/>
  <c r="C149" i="47"/>
  <c r="D149" i="47"/>
  <c r="E149" i="47"/>
  <c r="F149" i="47"/>
  <c r="H149" i="47"/>
  <c r="I149" i="47"/>
  <c r="B150" i="47"/>
  <c r="C150" i="47"/>
  <c r="D150" i="47"/>
  <c r="E150" i="47"/>
  <c r="F150" i="47"/>
  <c r="H150" i="47"/>
  <c r="I150" i="47"/>
  <c r="B151" i="47"/>
  <c r="C151" i="47"/>
  <c r="D151" i="47"/>
  <c r="E151" i="47"/>
  <c r="F151" i="47"/>
  <c r="H151" i="47"/>
  <c r="I151" i="47"/>
  <c r="B152" i="47"/>
  <c r="C152" i="47"/>
  <c r="D152" i="47"/>
  <c r="E152" i="47"/>
  <c r="F152" i="47"/>
  <c r="H152" i="47"/>
  <c r="I152" i="47"/>
  <c r="N142" i="40"/>
  <c r="O142" i="40"/>
  <c r="N143" i="40"/>
  <c r="O143" i="40" s="1"/>
  <c r="N144" i="40"/>
  <c r="O144" i="40"/>
  <c r="N145" i="40"/>
  <c r="O145" i="40"/>
  <c r="N146" i="40"/>
  <c r="O146" i="40"/>
  <c r="N147" i="40"/>
  <c r="O147" i="40"/>
  <c r="N148" i="40"/>
  <c r="O148" i="40"/>
  <c r="N149" i="40"/>
  <c r="O149" i="40"/>
  <c r="N150" i="40"/>
  <c r="O150" i="40"/>
  <c r="N151" i="40"/>
  <c r="O151" i="40" s="1"/>
  <c r="N152" i="40"/>
  <c r="O152" i="40"/>
  <c r="N153" i="40"/>
  <c r="O153" i="40"/>
  <c r="N154" i="40"/>
  <c r="O154" i="40"/>
  <c r="N155" i="40"/>
  <c r="O155" i="40"/>
  <c r="N156" i="40"/>
  <c r="O156" i="40"/>
  <c r="N157" i="40"/>
  <c r="O157" i="40"/>
  <c r="B139" i="47"/>
  <c r="C139" i="47"/>
  <c r="D139" i="47"/>
  <c r="E139" i="47"/>
  <c r="F139" i="47"/>
  <c r="H139" i="47"/>
  <c r="I139" i="47"/>
  <c r="B140" i="47"/>
  <c r="C140" i="47"/>
  <c r="D140" i="47"/>
  <c r="E140" i="47"/>
  <c r="F140" i="47"/>
  <c r="H140" i="47"/>
  <c r="I140" i="47"/>
  <c r="B136" i="47"/>
  <c r="C136" i="47"/>
  <c r="D136" i="47"/>
  <c r="E136" i="47"/>
  <c r="F136" i="47"/>
  <c r="H136" i="47"/>
  <c r="I136" i="47"/>
  <c r="B137" i="47"/>
  <c r="C137" i="47"/>
  <c r="D137" i="47"/>
  <c r="E137" i="47"/>
  <c r="F137" i="47"/>
  <c r="H137" i="47"/>
  <c r="I137" i="47"/>
  <c r="B138" i="47"/>
  <c r="C138" i="47"/>
  <c r="D138" i="47"/>
  <c r="E138" i="47"/>
  <c r="F138" i="47"/>
  <c r="H138" i="47"/>
  <c r="I138" i="47"/>
  <c r="N141" i="40"/>
  <c r="O141" i="40"/>
  <c r="B130" i="47"/>
  <c r="C130" i="47"/>
  <c r="D130" i="47"/>
  <c r="E130" i="47"/>
  <c r="F130" i="47"/>
  <c r="H130" i="47"/>
  <c r="I130" i="47"/>
  <c r="B131" i="47"/>
  <c r="C131" i="47"/>
  <c r="D131" i="47"/>
  <c r="E131" i="47"/>
  <c r="F131" i="47"/>
  <c r="H131" i="47"/>
  <c r="I131" i="47"/>
  <c r="B132" i="47"/>
  <c r="C132" i="47"/>
  <c r="D132" i="47"/>
  <c r="E132" i="47"/>
  <c r="F132" i="47"/>
  <c r="H132" i="47"/>
  <c r="I132" i="47"/>
  <c r="B133" i="47"/>
  <c r="C133" i="47"/>
  <c r="D133" i="47"/>
  <c r="E133" i="47"/>
  <c r="F133" i="47"/>
  <c r="H133" i="47"/>
  <c r="I133" i="47"/>
  <c r="B134" i="47"/>
  <c r="C134" i="47"/>
  <c r="D134" i="47"/>
  <c r="E134" i="47"/>
  <c r="F134" i="47"/>
  <c r="H134" i="47"/>
  <c r="I134" i="47"/>
  <c r="B135" i="47"/>
  <c r="C135" i="47"/>
  <c r="D135" i="47"/>
  <c r="E135" i="47"/>
  <c r="F135" i="47"/>
  <c r="H135" i="47"/>
  <c r="I135" i="47"/>
  <c r="N136" i="40"/>
  <c r="O136" i="40"/>
  <c r="N137" i="40"/>
  <c r="O137" i="40" s="1"/>
  <c r="N138" i="40"/>
  <c r="O138" i="40" s="1"/>
  <c r="N139" i="40"/>
  <c r="O139" i="40" s="1"/>
  <c r="N140" i="40"/>
  <c r="O140" i="40" s="1"/>
  <c r="B128" i="47"/>
  <c r="C128" i="47"/>
  <c r="D128" i="47"/>
  <c r="E128" i="47"/>
  <c r="F128" i="47"/>
  <c r="H128" i="47"/>
  <c r="I128" i="47"/>
  <c r="B129" i="47"/>
  <c r="C129" i="47"/>
  <c r="D129" i="47"/>
  <c r="E129" i="47"/>
  <c r="F129" i="47"/>
  <c r="H129" i="47"/>
  <c r="I129" i="47"/>
  <c r="N134" i="40"/>
  <c r="O134" i="40" s="1"/>
  <c r="N135" i="40"/>
  <c r="O135" i="40" s="1"/>
  <c r="B123" i="47"/>
  <c r="C123" i="47"/>
  <c r="D123" i="47"/>
  <c r="E123" i="47"/>
  <c r="F123" i="47"/>
  <c r="H123" i="47"/>
  <c r="I123" i="47"/>
  <c r="B124" i="47"/>
  <c r="C124" i="47"/>
  <c r="D124" i="47"/>
  <c r="E124" i="47"/>
  <c r="F124" i="47"/>
  <c r="H124" i="47"/>
  <c r="I124" i="47"/>
  <c r="B125" i="47"/>
  <c r="C125" i="47"/>
  <c r="D125" i="47"/>
  <c r="E125" i="47"/>
  <c r="F125" i="47"/>
  <c r="H125" i="47"/>
  <c r="I125" i="47"/>
  <c r="B126" i="47"/>
  <c r="C126" i="47"/>
  <c r="D126" i="47"/>
  <c r="E126" i="47"/>
  <c r="F126" i="47"/>
  <c r="H126" i="47"/>
  <c r="I126" i="47"/>
  <c r="B127" i="47"/>
  <c r="C127" i="47"/>
  <c r="D127" i="47"/>
  <c r="E127" i="47"/>
  <c r="F127" i="47"/>
  <c r="H127" i="47"/>
  <c r="I127" i="47"/>
  <c r="N131" i="40"/>
  <c r="O131" i="40" s="1"/>
  <c r="N132" i="40"/>
  <c r="O132" i="40" s="1"/>
  <c r="N133" i="40"/>
  <c r="O133" i="40" s="1"/>
  <c r="N129" i="40"/>
  <c r="O129" i="40" s="1"/>
  <c r="B121" i="47"/>
  <c r="C121" i="47"/>
  <c r="D121" i="47"/>
  <c r="E121" i="47"/>
  <c r="F121" i="47"/>
  <c r="H121" i="47"/>
  <c r="I121" i="47"/>
  <c r="B122" i="47"/>
  <c r="C122" i="47"/>
  <c r="D122" i="47"/>
  <c r="E122" i="47"/>
  <c r="F122" i="47"/>
  <c r="H122" i="47"/>
  <c r="I122" i="47"/>
  <c r="N127" i="40"/>
  <c r="O127" i="40" s="1"/>
  <c r="N128" i="40"/>
  <c r="O128" i="40" s="1"/>
  <c r="N130" i="40"/>
  <c r="O130" i="40" s="1"/>
  <c r="B120" i="47"/>
  <c r="C120" i="47"/>
  <c r="D120" i="47"/>
  <c r="E120" i="47"/>
  <c r="F120" i="47"/>
  <c r="H120" i="47"/>
  <c r="I120" i="47"/>
  <c r="N126" i="40"/>
  <c r="O126" i="40" s="1"/>
  <c r="B115" i="47"/>
  <c r="C115" i="47"/>
  <c r="D115" i="47"/>
  <c r="E115" i="47"/>
  <c r="F115" i="47"/>
  <c r="H115" i="47"/>
  <c r="I115" i="47"/>
  <c r="B116" i="47"/>
  <c r="C116" i="47"/>
  <c r="D116" i="47"/>
  <c r="E116" i="47"/>
  <c r="F116" i="47"/>
  <c r="H116" i="47"/>
  <c r="I116" i="47"/>
  <c r="B117" i="47"/>
  <c r="C117" i="47"/>
  <c r="D117" i="47"/>
  <c r="E117" i="47"/>
  <c r="F117" i="47"/>
  <c r="H117" i="47"/>
  <c r="I117" i="47"/>
  <c r="B118" i="47"/>
  <c r="C118" i="47"/>
  <c r="D118" i="47"/>
  <c r="E118" i="47"/>
  <c r="F118" i="47"/>
  <c r="H118" i="47"/>
  <c r="I118" i="47"/>
  <c r="B119" i="47"/>
  <c r="C119" i="47"/>
  <c r="D119" i="47"/>
  <c r="E119" i="47"/>
  <c r="F119" i="47"/>
  <c r="H119" i="47"/>
  <c r="I119" i="47"/>
  <c r="N123" i="40"/>
  <c r="O123" i="40" s="1"/>
  <c r="N124" i="40"/>
  <c r="O124" i="40" s="1"/>
  <c r="N125" i="40"/>
  <c r="O125" i="40" s="1"/>
  <c r="N121" i="40"/>
  <c r="O121" i="40" s="1"/>
  <c r="N122" i="40"/>
  <c r="O122" i="40" s="1"/>
  <c r="N158" i="40"/>
  <c r="O158" i="40" s="1"/>
  <c r="B112" i="47"/>
  <c r="C112" i="47"/>
  <c r="D112" i="47"/>
  <c r="E112" i="47"/>
  <c r="F112" i="47"/>
  <c r="H112" i="47"/>
  <c r="I112" i="47"/>
  <c r="B113" i="47"/>
  <c r="C113" i="47"/>
  <c r="D113" i="47"/>
  <c r="E113" i="47"/>
  <c r="F113" i="47"/>
  <c r="H113" i="47"/>
  <c r="I113" i="47"/>
  <c r="B114" i="47"/>
  <c r="C114" i="47"/>
  <c r="D114" i="47"/>
  <c r="E114" i="47"/>
  <c r="F114" i="47"/>
  <c r="H114" i="47"/>
  <c r="I114" i="47"/>
  <c r="ER75" i="1"/>
  <c r="N118" i="40"/>
  <c r="O118" i="40" s="1"/>
  <c r="N119" i="40"/>
  <c r="O119" i="40" s="1"/>
  <c r="N120" i="40"/>
  <c r="O120" i="40" s="1"/>
  <c r="B108" i="47"/>
  <c r="C108" i="47"/>
  <c r="D108" i="47"/>
  <c r="E108" i="47"/>
  <c r="F108" i="47"/>
  <c r="H108" i="47"/>
  <c r="I108" i="47"/>
  <c r="B109" i="47"/>
  <c r="C109" i="47"/>
  <c r="D109" i="47"/>
  <c r="E109" i="47"/>
  <c r="F109" i="47"/>
  <c r="H109" i="47"/>
  <c r="I109" i="47"/>
  <c r="B110" i="47"/>
  <c r="C110" i="47"/>
  <c r="D110" i="47"/>
  <c r="E110" i="47"/>
  <c r="F110" i="47"/>
  <c r="H110" i="47"/>
  <c r="I110" i="47"/>
  <c r="B111" i="47"/>
  <c r="C111" i="47"/>
  <c r="D111" i="47"/>
  <c r="E111" i="47"/>
  <c r="F111" i="47"/>
  <c r="H111" i="47"/>
  <c r="I111" i="47"/>
  <c r="N114" i="40"/>
  <c r="O114" i="40" s="1"/>
  <c r="N115" i="40"/>
  <c r="O115" i="40" s="1"/>
  <c r="N116" i="40"/>
  <c r="O116" i="40" s="1"/>
  <c r="N117" i="40"/>
  <c r="O117" i="40" s="1"/>
  <c r="N159" i="40"/>
  <c r="O159" i="40" s="1"/>
  <c r="N160" i="40"/>
  <c r="O160" i="40" s="1"/>
  <c r="N161" i="40"/>
  <c r="O161" i="40" s="1"/>
  <c r="N162" i="40"/>
  <c r="O162" i="40" s="1"/>
  <c r="N163" i="40"/>
  <c r="O163" i="40" s="1"/>
  <c r="N164" i="40"/>
  <c r="O164" i="40" s="1"/>
  <c r="N165" i="40"/>
  <c r="O165" i="40" s="1"/>
  <c r="N166" i="40"/>
  <c r="O166" i="40" s="1"/>
  <c r="N167" i="40"/>
  <c r="O167" i="40" s="1"/>
  <c r="N168" i="40"/>
  <c r="O168" i="40" s="1"/>
  <c r="N169" i="40"/>
  <c r="O169" i="40" s="1"/>
  <c r="N170" i="40"/>
  <c r="O170" i="40" s="1"/>
  <c r="N171" i="40"/>
  <c r="O171" i="40" s="1"/>
  <c r="N172" i="40"/>
  <c r="O172" i="40" s="1"/>
  <c r="N173" i="40"/>
  <c r="O173" i="40" s="1"/>
  <c r="N174" i="40"/>
  <c r="O174" i="40" s="1"/>
  <c r="N175" i="40"/>
  <c r="O175" i="40" s="1"/>
  <c r="N176" i="40"/>
  <c r="O176" i="40" s="1"/>
  <c r="N177" i="40"/>
  <c r="O177" i="40" s="1"/>
  <c r="N178" i="40"/>
  <c r="O178" i="40" s="1"/>
  <c r="N179" i="40"/>
  <c r="O179" i="40" s="1"/>
  <c r="N180" i="40"/>
  <c r="O180" i="40" s="1"/>
  <c r="N181" i="40"/>
  <c r="O181" i="40" s="1"/>
  <c r="N182" i="40"/>
  <c r="O182" i="40" s="1"/>
  <c r="N183" i="40"/>
  <c r="O183" i="40" s="1"/>
  <c r="N184" i="40"/>
  <c r="O184" i="40" s="1"/>
  <c r="N185" i="40"/>
  <c r="O185" i="40" s="1"/>
  <c r="N186" i="40"/>
  <c r="O186" i="40" s="1"/>
  <c r="N187" i="40"/>
  <c r="O187" i="40" s="1"/>
  <c r="N188" i="40"/>
  <c r="O188" i="40" s="1"/>
  <c r="N189" i="40"/>
  <c r="O189" i="40" s="1"/>
  <c r="N190" i="40"/>
  <c r="O190" i="40" s="1"/>
  <c r="N191" i="40"/>
  <c r="O191" i="40" s="1"/>
  <c r="N192" i="40"/>
  <c r="O192" i="40" s="1"/>
  <c r="N193" i="40"/>
  <c r="O193" i="40" s="1"/>
  <c r="N194" i="40"/>
  <c r="O194" i="40" s="1"/>
  <c r="N195" i="40"/>
  <c r="O195" i="40" s="1"/>
  <c r="N196" i="40"/>
  <c r="O196" i="40" s="1"/>
  <c r="N197" i="40"/>
  <c r="O197" i="40" s="1"/>
  <c r="N198" i="40"/>
  <c r="O198" i="40" s="1"/>
  <c r="N199" i="40"/>
  <c r="O199" i="40" s="1"/>
  <c r="N200" i="40"/>
  <c r="O200" i="40" s="1"/>
  <c r="N201" i="40"/>
  <c r="O201" i="40" s="1"/>
  <c r="N202" i="40"/>
  <c r="O202" i="40" s="1"/>
  <c r="N203" i="40"/>
  <c r="O203" i="40" s="1"/>
  <c r="N204" i="40"/>
  <c r="O204" i="40" s="1"/>
  <c r="N205" i="40"/>
  <c r="O205" i="40" s="1"/>
  <c r="N206" i="40"/>
  <c r="O206" i="40" s="1"/>
  <c r="N207" i="40"/>
  <c r="O207" i="40" s="1"/>
  <c r="N208" i="40"/>
  <c r="O208" i="40" s="1"/>
  <c r="N209" i="40"/>
  <c r="O209" i="40" s="1"/>
  <c r="N210" i="40"/>
  <c r="O210" i="40" s="1"/>
  <c r="N211" i="40"/>
  <c r="O211" i="40" s="1"/>
  <c r="N212" i="40"/>
  <c r="O212" i="40" s="1"/>
  <c r="N213" i="40"/>
  <c r="O213" i="40" s="1"/>
  <c r="N214" i="40"/>
  <c r="O214" i="40" s="1"/>
  <c r="N215" i="40"/>
  <c r="O215" i="40" s="1"/>
  <c r="N216" i="40"/>
  <c r="O216" i="40" s="1"/>
  <c r="N217" i="40"/>
  <c r="O217" i="40" s="1"/>
  <c r="N218" i="40"/>
  <c r="O218" i="40" s="1"/>
  <c r="N219" i="40"/>
  <c r="O219" i="40" s="1"/>
  <c r="N220" i="40"/>
  <c r="O220" i="40" s="1"/>
  <c r="N221" i="40"/>
  <c r="O221" i="40" s="1"/>
  <c r="N222" i="40"/>
  <c r="O222" i="40" s="1"/>
  <c r="N223" i="40"/>
  <c r="O223" i="40" s="1"/>
  <c r="N224" i="40"/>
  <c r="O224" i="40" s="1"/>
  <c r="N225" i="40"/>
  <c r="O225" i="40" s="1"/>
  <c r="N226" i="40"/>
  <c r="O226" i="40" s="1"/>
  <c r="N227" i="40"/>
  <c r="O227" i="40" s="1"/>
  <c r="N228" i="40"/>
  <c r="O228" i="40" s="1"/>
  <c r="N229" i="40"/>
  <c r="O229" i="40" s="1"/>
  <c r="N230" i="40"/>
  <c r="O230" i="40" s="1"/>
  <c r="N231" i="40"/>
  <c r="O231" i="40" s="1"/>
  <c r="N232" i="40"/>
  <c r="O232" i="40" s="1"/>
  <c r="N233" i="40"/>
  <c r="O233" i="40" s="1"/>
  <c r="N234" i="40"/>
  <c r="O234" i="40" s="1"/>
  <c r="N235" i="40"/>
  <c r="O235" i="40" s="1"/>
  <c r="N236" i="40"/>
  <c r="O236" i="40" s="1"/>
  <c r="N237" i="40"/>
  <c r="O237" i="40" s="1"/>
  <c r="N238" i="40"/>
  <c r="O238" i="40" s="1"/>
  <c r="N239" i="40"/>
  <c r="O239" i="40" s="1"/>
  <c r="N240" i="40"/>
  <c r="O240" i="40" s="1"/>
  <c r="N241" i="40"/>
  <c r="O241" i="40" s="1"/>
  <c r="N242" i="40"/>
  <c r="O242" i="40" s="1"/>
  <c r="N243" i="40"/>
  <c r="O243" i="40" s="1"/>
  <c r="N244" i="40"/>
  <c r="O244" i="40" s="1"/>
  <c r="N245" i="40"/>
  <c r="O245" i="40" s="1"/>
  <c r="N246" i="40"/>
  <c r="O246" i="40" s="1"/>
  <c r="N247" i="40"/>
  <c r="O247" i="40" s="1"/>
  <c r="N248" i="40"/>
  <c r="O248" i="40" s="1"/>
  <c r="N249" i="40"/>
  <c r="O249" i="40" s="1"/>
  <c r="N250" i="40"/>
  <c r="O250" i="40" s="1"/>
  <c r="B105" i="47"/>
  <c r="C105" i="47"/>
  <c r="D105" i="47"/>
  <c r="E105" i="47"/>
  <c r="F105" i="47"/>
  <c r="H105" i="47"/>
  <c r="I105" i="47"/>
  <c r="B106" i="47"/>
  <c r="C106" i="47"/>
  <c r="D106" i="47"/>
  <c r="E106" i="47"/>
  <c r="F106" i="47"/>
  <c r="H106" i="47"/>
  <c r="I106" i="47"/>
  <c r="B107" i="47"/>
  <c r="C107" i="47"/>
  <c r="D107" i="47"/>
  <c r="E107" i="47"/>
  <c r="F107" i="47"/>
  <c r="H107" i="47"/>
  <c r="I107" i="47"/>
  <c r="N113" i="40"/>
  <c r="O113" i="40" s="1"/>
  <c r="N112" i="40"/>
  <c r="O112" i="40" s="1"/>
  <c r="N111" i="40"/>
  <c r="O111" i="40" s="1"/>
  <c r="B104" i="47"/>
  <c r="C104" i="47"/>
  <c r="D104" i="47"/>
  <c r="E104" i="47"/>
  <c r="F104" i="47"/>
  <c r="H104" i="47"/>
  <c r="I104" i="47"/>
  <c r="N110" i="40"/>
  <c r="O110" i="40" s="1"/>
  <c r="B103" i="47"/>
  <c r="C103" i="47"/>
  <c r="D103" i="47"/>
  <c r="E103" i="47"/>
  <c r="F103" i="47"/>
  <c r="H103" i="47"/>
  <c r="I103" i="47"/>
  <c r="N109" i="40"/>
  <c r="O109" i="40" s="1"/>
  <c r="N107" i="40"/>
  <c r="O107" i="40" s="1"/>
  <c r="N108" i="40"/>
  <c r="O108" i="40" s="1"/>
  <c r="B101" i="47"/>
  <c r="C101" i="47"/>
  <c r="D101" i="47"/>
  <c r="E101" i="47"/>
  <c r="F101" i="47"/>
  <c r="H101" i="47"/>
  <c r="I101" i="47"/>
  <c r="B102" i="47"/>
  <c r="C102" i="47"/>
  <c r="D102" i="47"/>
  <c r="E102" i="47"/>
  <c r="F102" i="47"/>
  <c r="H102" i="47"/>
  <c r="I102" i="47"/>
  <c r="B99" i="47"/>
  <c r="C99" i="47"/>
  <c r="D99" i="47"/>
  <c r="E99" i="47"/>
  <c r="F99" i="47"/>
  <c r="H99" i="47"/>
  <c r="I99" i="47"/>
  <c r="B100" i="47"/>
  <c r="C100" i="47"/>
  <c r="D100" i="47"/>
  <c r="E100" i="47"/>
  <c r="F100" i="47"/>
  <c r="H100" i="47"/>
  <c r="I100" i="47"/>
  <c r="N106" i="40"/>
  <c r="O106" i="40" s="1"/>
  <c r="N105" i="40"/>
  <c r="O105" i="40" s="1"/>
  <c r="B95" i="47"/>
  <c r="C95" i="47"/>
  <c r="D95" i="47"/>
  <c r="E95" i="47"/>
  <c r="F95" i="47"/>
  <c r="H95" i="47"/>
  <c r="I95" i="47"/>
  <c r="B96" i="47"/>
  <c r="C96" i="47"/>
  <c r="D96" i="47"/>
  <c r="E96" i="47"/>
  <c r="F96" i="47"/>
  <c r="H96" i="47"/>
  <c r="I96" i="47"/>
  <c r="B97" i="47"/>
  <c r="C97" i="47"/>
  <c r="D97" i="47"/>
  <c r="E97" i="47"/>
  <c r="F97" i="47"/>
  <c r="H97" i="47"/>
  <c r="I97" i="47"/>
  <c r="B98" i="47"/>
  <c r="C98" i="47"/>
  <c r="D98" i="47"/>
  <c r="E98" i="47"/>
  <c r="F98" i="47"/>
  <c r="H98" i="47"/>
  <c r="I98" i="47"/>
  <c r="N101" i="40"/>
  <c r="O101" i="40" s="1"/>
  <c r="N102" i="40"/>
  <c r="O102" i="40" s="1"/>
  <c r="N103" i="40"/>
  <c r="O103" i="40" s="1"/>
  <c r="N104" i="40"/>
  <c r="O104" i="40" s="1"/>
  <c r="B94" i="47"/>
  <c r="C94" i="47"/>
  <c r="D94" i="47"/>
  <c r="E94" i="47"/>
  <c r="F94" i="47"/>
  <c r="H94" i="47"/>
  <c r="I94" i="47"/>
  <c r="N100" i="40"/>
  <c r="O100" i="40" s="1"/>
  <c r="B93" i="47"/>
  <c r="C93" i="47"/>
  <c r="D93" i="47"/>
  <c r="E93" i="47"/>
  <c r="F93" i="47"/>
  <c r="H93" i="47"/>
  <c r="I93" i="47"/>
  <c r="N98" i="40" l="1"/>
  <c r="O98" i="40" s="1"/>
  <c r="N99" i="40"/>
  <c r="O99" i="40" s="1"/>
  <c r="B92" i="47" l="1"/>
  <c r="C92" i="47"/>
  <c r="D92" i="47"/>
  <c r="E92" i="47"/>
  <c r="F92" i="47"/>
  <c r="H92" i="47"/>
  <c r="I92" i="47"/>
  <c r="DA83" i="1" l="1"/>
  <c r="DB83" i="1"/>
  <c r="DC83" i="1"/>
  <c r="DD83" i="1"/>
  <c r="B89" i="47" l="1"/>
  <c r="C89" i="47"/>
  <c r="D89" i="47"/>
  <c r="E89" i="47"/>
  <c r="F89" i="47"/>
  <c r="H89" i="47"/>
  <c r="I89" i="47"/>
  <c r="B90" i="47"/>
  <c r="C90" i="47"/>
  <c r="D90" i="47"/>
  <c r="E90" i="47"/>
  <c r="F90" i="47"/>
  <c r="H90" i="47"/>
  <c r="I90" i="47"/>
  <c r="B91" i="47"/>
  <c r="C91" i="47"/>
  <c r="D91" i="47"/>
  <c r="E91" i="47"/>
  <c r="F91" i="47"/>
  <c r="H91" i="47"/>
  <c r="I91" i="47"/>
  <c r="N95" i="40" l="1"/>
  <c r="O95" i="40" s="1"/>
  <c r="N96" i="40"/>
  <c r="O96" i="40" s="1"/>
  <c r="N97" i="40"/>
  <c r="O97" i="40" s="1"/>
  <c r="B88" i="47" l="1"/>
  <c r="C88" i="47"/>
  <c r="D88" i="47"/>
  <c r="E88" i="47"/>
  <c r="F88" i="47"/>
  <c r="H88" i="47"/>
  <c r="I88" i="47"/>
  <c r="N94" i="40"/>
  <c r="O94" i="40" s="1"/>
  <c r="B87" i="47" l="1"/>
  <c r="C87" i="47"/>
  <c r="D87" i="47"/>
  <c r="E87" i="47"/>
  <c r="F87" i="47"/>
  <c r="H87" i="47"/>
  <c r="I87" i="47"/>
  <c r="N93" i="40"/>
  <c r="O93" i="40" s="1"/>
  <c r="B86" i="47" l="1"/>
  <c r="C86" i="47"/>
  <c r="D86" i="47"/>
  <c r="E86" i="47"/>
  <c r="F86" i="47"/>
  <c r="H86" i="47"/>
  <c r="I86" i="47"/>
  <c r="N92" i="40"/>
  <c r="O92" i="40" s="1"/>
  <c r="N91" i="40" l="1"/>
  <c r="O91" i="40" s="1"/>
  <c r="B85" i="47"/>
  <c r="C85" i="47"/>
  <c r="D85" i="47"/>
  <c r="E85" i="47"/>
  <c r="F85" i="47"/>
  <c r="H85" i="47"/>
  <c r="I85" i="47"/>
  <c r="B82" i="47" l="1"/>
  <c r="C82" i="47"/>
  <c r="D82" i="47"/>
  <c r="E82" i="47"/>
  <c r="F82" i="47"/>
  <c r="H82" i="47"/>
  <c r="I82" i="47"/>
  <c r="B83" i="47"/>
  <c r="C83" i="47"/>
  <c r="D83" i="47"/>
  <c r="E83" i="47"/>
  <c r="F83" i="47"/>
  <c r="H83" i="47"/>
  <c r="I83" i="47"/>
  <c r="B84" i="47"/>
  <c r="C84" i="47"/>
  <c r="D84" i="47"/>
  <c r="E84" i="47"/>
  <c r="F84" i="47"/>
  <c r="H84" i="47"/>
  <c r="I84" i="47"/>
  <c r="N88" i="40" l="1"/>
  <c r="O88" i="40" s="1"/>
  <c r="N89" i="40"/>
  <c r="O89" i="40" s="1"/>
  <c r="N90" i="40"/>
  <c r="O90" i="40" s="1"/>
  <c r="BO83" i="1" l="1"/>
  <c r="BN74" i="1" l="1"/>
  <c r="N87" i="40" l="1"/>
  <c r="O87" i="40" s="1"/>
  <c r="N83" i="40"/>
  <c r="O83" i="40" s="1"/>
  <c r="N84" i="40"/>
  <c r="O84" i="40" s="1"/>
  <c r="N85" i="40"/>
  <c r="O85" i="40" s="1"/>
  <c r="N86" i="40"/>
  <c r="O86" i="40" s="1"/>
  <c r="B76" i="47" l="1"/>
  <c r="C76" i="47"/>
  <c r="D76" i="47"/>
  <c r="E76" i="47"/>
  <c r="F76" i="47"/>
  <c r="H76" i="47"/>
  <c r="I76" i="47"/>
  <c r="B77" i="47"/>
  <c r="C77" i="47"/>
  <c r="D77" i="47"/>
  <c r="E77" i="47"/>
  <c r="F77" i="47"/>
  <c r="H77" i="47"/>
  <c r="I77" i="47"/>
  <c r="B78" i="47"/>
  <c r="C78" i="47"/>
  <c r="D78" i="47"/>
  <c r="E78" i="47"/>
  <c r="F78" i="47"/>
  <c r="H78" i="47"/>
  <c r="I78" i="47"/>
  <c r="B79" i="47"/>
  <c r="C79" i="47"/>
  <c r="D79" i="47"/>
  <c r="E79" i="47"/>
  <c r="F79" i="47"/>
  <c r="H79" i="47"/>
  <c r="I79" i="47"/>
  <c r="B80" i="47"/>
  <c r="C80" i="47"/>
  <c r="D80" i="47"/>
  <c r="E80" i="47"/>
  <c r="F80" i="47"/>
  <c r="H80" i="47"/>
  <c r="I80" i="47"/>
  <c r="B81" i="47"/>
  <c r="C81" i="47"/>
  <c r="D81" i="47"/>
  <c r="E81" i="47"/>
  <c r="F81" i="47"/>
  <c r="H81" i="47"/>
  <c r="I81" i="47"/>
  <c r="N82" i="40" l="1"/>
  <c r="O82" i="40" s="1"/>
  <c r="N81" i="40" l="1"/>
  <c r="O81" i="40" s="1"/>
  <c r="B73" i="47" l="1"/>
  <c r="C73" i="47"/>
  <c r="D73" i="47"/>
  <c r="E73" i="47"/>
  <c r="F73" i="47"/>
  <c r="H73" i="47"/>
  <c r="I73" i="47"/>
  <c r="B74" i="47"/>
  <c r="C74" i="47"/>
  <c r="D74" i="47"/>
  <c r="E74" i="47"/>
  <c r="F74" i="47"/>
  <c r="H74" i="47"/>
  <c r="I74" i="47"/>
  <c r="B75" i="47"/>
  <c r="C75" i="47"/>
  <c r="D75" i="47"/>
  <c r="E75" i="47"/>
  <c r="F75" i="47"/>
  <c r="H75" i="47"/>
  <c r="I75" i="47"/>
  <c r="N79" i="40"/>
  <c r="O79" i="40" s="1"/>
  <c r="N80" i="40"/>
  <c r="O80" i="40" s="1"/>
  <c r="B68" i="47" l="1"/>
  <c r="C68" i="47"/>
  <c r="D68" i="47"/>
  <c r="E68" i="47"/>
  <c r="F68" i="47"/>
  <c r="H68" i="47"/>
  <c r="I68" i="47"/>
  <c r="B69" i="47"/>
  <c r="C69" i="47"/>
  <c r="D69" i="47"/>
  <c r="E69" i="47"/>
  <c r="F69" i="47"/>
  <c r="H69" i="47"/>
  <c r="I69" i="47"/>
  <c r="B70" i="47"/>
  <c r="C70" i="47"/>
  <c r="D70" i="47"/>
  <c r="E70" i="47"/>
  <c r="F70" i="47"/>
  <c r="H70" i="47"/>
  <c r="I70" i="47"/>
  <c r="B71" i="47"/>
  <c r="C71" i="47"/>
  <c r="D71" i="47"/>
  <c r="E71" i="47"/>
  <c r="F71" i="47"/>
  <c r="H71" i="47"/>
  <c r="I71" i="47"/>
  <c r="B72" i="47"/>
  <c r="C72" i="47"/>
  <c r="D72" i="47"/>
  <c r="E72" i="47"/>
  <c r="F72" i="47"/>
  <c r="H72" i="47"/>
  <c r="I72" i="47"/>
  <c r="N74" i="40"/>
  <c r="O74" i="40" s="1"/>
  <c r="N75" i="40"/>
  <c r="O75" i="40" s="1"/>
  <c r="N76" i="40"/>
  <c r="O76" i="40" s="1"/>
  <c r="N77" i="40"/>
  <c r="O77" i="40" s="1"/>
  <c r="N78" i="40"/>
  <c r="O78" i="40" s="1"/>
  <c r="B40" i="47" l="1"/>
  <c r="C40" i="47"/>
  <c r="D40" i="47"/>
  <c r="E40" i="47"/>
  <c r="F40" i="47"/>
  <c r="H40" i="47"/>
  <c r="I40" i="47"/>
  <c r="B41" i="47"/>
  <c r="C41" i="47"/>
  <c r="D41" i="47"/>
  <c r="E41" i="47"/>
  <c r="F41" i="47"/>
  <c r="H41" i="47"/>
  <c r="I41" i="47"/>
  <c r="B42" i="47"/>
  <c r="C42" i="47"/>
  <c r="D42" i="47"/>
  <c r="E42" i="47"/>
  <c r="F42" i="47"/>
  <c r="H42" i="47"/>
  <c r="I42" i="47"/>
  <c r="B43" i="47"/>
  <c r="C43" i="47"/>
  <c r="D43" i="47"/>
  <c r="E43" i="47"/>
  <c r="F43" i="47"/>
  <c r="H43" i="47"/>
  <c r="I43" i="47"/>
  <c r="B44" i="47"/>
  <c r="C44" i="47"/>
  <c r="D44" i="47"/>
  <c r="E44" i="47"/>
  <c r="F44" i="47"/>
  <c r="H44" i="47"/>
  <c r="I44" i="47"/>
  <c r="B45" i="47"/>
  <c r="C45" i="47"/>
  <c r="D45" i="47"/>
  <c r="E45" i="47"/>
  <c r="F45" i="47"/>
  <c r="H45" i="47"/>
  <c r="I45" i="47"/>
  <c r="B46" i="47"/>
  <c r="C46" i="47"/>
  <c r="D46" i="47"/>
  <c r="E46" i="47"/>
  <c r="F46" i="47"/>
  <c r="H46" i="47"/>
  <c r="I46" i="47"/>
  <c r="B47" i="47"/>
  <c r="C47" i="47"/>
  <c r="D47" i="47"/>
  <c r="E47" i="47"/>
  <c r="F47" i="47"/>
  <c r="H47" i="47"/>
  <c r="I47" i="47"/>
  <c r="B48" i="47"/>
  <c r="C48" i="47"/>
  <c r="D48" i="47"/>
  <c r="E48" i="47"/>
  <c r="F48" i="47"/>
  <c r="H48" i="47"/>
  <c r="I48" i="47"/>
  <c r="B49" i="47"/>
  <c r="C49" i="47"/>
  <c r="D49" i="47"/>
  <c r="E49" i="47"/>
  <c r="F49" i="47"/>
  <c r="H49" i="47"/>
  <c r="I49" i="47"/>
  <c r="B50" i="47"/>
  <c r="C50" i="47"/>
  <c r="D50" i="47"/>
  <c r="E50" i="47"/>
  <c r="F50" i="47"/>
  <c r="H50" i="47"/>
  <c r="I50" i="47"/>
  <c r="B51" i="47"/>
  <c r="C51" i="47"/>
  <c r="D51" i="47"/>
  <c r="E51" i="47"/>
  <c r="F51" i="47"/>
  <c r="H51" i="47"/>
  <c r="I51" i="47"/>
  <c r="B52" i="47"/>
  <c r="C52" i="47"/>
  <c r="D52" i="47"/>
  <c r="E52" i="47"/>
  <c r="F52" i="47"/>
  <c r="H52" i="47"/>
  <c r="I52" i="47"/>
  <c r="B53" i="47"/>
  <c r="C53" i="47"/>
  <c r="D53" i="47"/>
  <c r="E53" i="47"/>
  <c r="F53" i="47"/>
  <c r="H53" i="47"/>
  <c r="I53" i="47"/>
  <c r="B54" i="47"/>
  <c r="C54" i="47"/>
  <c r="D54" i="47"/>
  <c r="E54" i="47"/>
  <c r="F54" i="47"/>
  <c r="H54" i="47"/>
  <c r="I54" i="47"/>
  <c r="B55" i="47"/>
  <c r="C55" i="47"/>
  <c r="D55" i="47"/>
  <c r="E55" i="47"/>
  <c r="F55" i="47"/>
  <c r="H55" i="47"/>
  <c r="I55" i="47"/>
  <c r="B56" i="47"/>
  <c r="C56" i="47"/>
  <c r="D56" i="47"/>
  <c r="E56" i="47"/>
  <c r="F56" i="47"/>
  <c r="H56" i="47"/>
  <c r="I56" i="47"/>
  <c r="B57" i="47"/>
  <c r="C57" i="47"/>
  <c r="D57" i="47"/>
  <c r="E57" i="47"/>
  <c r="F57" i="47"/>
  <c r="H57" i="47"/>
  <c r="I57" i="47"/>
  <c r="B58" i="47"/>
  <c r="C58" i="47"/>
  <c r="D58" i="47"/>
  <c r="E58" i="47"/>
  <c r="F58" i="47"/>
  <c r="H58" i="47"/>
  <c r="I58" i="47"/>
  <c r="B59" i="47"/>
  <c r="C59" i="47"/>
  <c r="D59" i="47"/>
  <c r="E59" i="47"/>
  <c r="F59" i="47"/>
  <c r="H59" i="47"/>
  <c r="I59" i="47"/>
  <c r="B60" i="47"/>
  <c r="C60" i="47"/>
  <c r="D60" i="47"/>
  <c r="E60" i="47"/>
  <c r="F60" i="47"/>
  <c r="H60" i="47"/>
  <c r="I60" i="47"/>
  <c r="B61" i="47"/>
  <c r="C61" i="47"/>
  <c r="D61" i="47"/>
  <c r="E61" i="47"/>
  <c r="F61" i="47"/>
  <c r="H61" i="47"/>
  <c r="I61" i="47"/>
  <c r="B62" i="47"/>
  <c r="C62" i="47"/>
  <c r="D62" i="47"/>
  <c r="E62" i="47"/>
  <c r="F62" i="47"/>
  <c r="H62" i="47"/>
  <c r="I62" i="47"/>
  <c r="B63" i="47"/>
  <c r="C63" i="47"/>
  <c r="D63" i="47"/>
  <c r="E63" i="47"/>
  <c r="F63" i="47"/>
  <c r="H63" i="47"/>
  <c r="I63" i="47"/>
  <c r="B64" i="47"/>
  <c r="C64" i="47"/>
  <c r="D64" i="47"/>
  <c r="E64" i="47"/>
  <c r="F64" i="47"/>
  <c r="H64" i="47"/>
  <c r="I64" i="47"/>
  <c r="B65" i="47"/>
  <c r="C65" i="47"/>
  <c r="D65" i="47"/>
  <c r="E65" i="47"/>
  <c r="F65" i="47"/>
  <c r="H65" i="47"/>
  <c r="I65" i="47"/>
  <c r="B66" i="47"/>
  <c r="C66" i="47"/>
  <c r="D66" i="47"/>
  <c r="E66" i="47"/>
  <c r="F66" i="47"/>
  <c r="H66" i="47"/>
  <c r="I66" i="47"/>
  <c r="B67" i="47"/>
  <c r="C67" i="47"/>
  <c r="D67" i="47"/>
  <c r="E67" i="47"/>
  <c r="F67" i="47"/>
  <c r="H67" i="47"/>
  <c r="I67" i="47"/>
  <c r="N53" i="40"/>
  <c r="N59" i="40"/>
  <c r="O59" i="40" s="1"/>
  <c r="N48" i="40"/>
  <c r="O48" i="40" s="1"/>
  <c r="N54" i="40"/>
  <c r="O54" i="40" s="1"/>
  <c r="N60" i="40"/>
  <c r="O60" i="40" s="1"/>
  <c r="N61" i="40"/>
  <c r="O61" i="40" s="1"/>
  <c r="N62" i="40"/>
  <c r="O62" i="40" s="1"/>
  <c r="N63" i="40"/>
  <c r="O63" i="40" s="1"/>
  <c r="N64" i="40"/>
  <c r="O64" i="40" s="1"/>
  <c r="N55" i="40"/>
  <c r="O55" i="40" s="1"/>
  <c r="N56" i="40"/>
  <c r="O56" i="40" s="1"/>
  <c r="N49" i="40"/>
  <c r="O49" i="40" s="1"/>
  <c r="N66" i="40"/>
  <c r="O66" i="40" s="1"/>
  <c r="N65" i="40"/>
  <c r="O65" i="40" s="1"/>
  <c r="N58" i="40"/>
  <c r="O58" i="40" s="1"/>
  <c r="N57" i="40"/>
  <c r="O57" i="40" s="1"/>
  <c r="N71" i="40"/>
  <c r="O71" i="40" s="1"/>
  <c r="N72" i="40"/>
  <c r="O72" i="40" s="1"/>
  <c r="N73" i="40"/>
  <c r="O73" i="40" s="1"/>
  <c r="N50" i="40"/>
  <c r="O50" i="40" s="1"/>
  <c r="N51" i="40"/>
  <c r="O51" i="40" s="1"/>
  <c r="N52" i="40"/>
  <c r="O52" i="40" s="1"/>
  <c r="N46" i="40"/>
  <c r="O46" i="40" s="1"/>
  <c r="N47" i="40"/>
  <c r="O47" i="40" s="1"/>
  <c r="N67" i="40"/>
  <c r="O67" i="40" s="1"/>
  <c r="N68" i="40"/>
  <c r="O68" i="40" s="1"/>
  <c r="N69" i="40"/>
  <c r="O69" i="40" s="1"/>
  <c r="N70" i="40"/>
  <c r="O70" i="40" s="1"/>
  <c r="O53" i="40" l="1"/>
  <c r="AZ52" i="1" l="1"/>
  <c r="B32" i="47" l="1"/>
  <c r="C32" i="47"/>
  <c r="D32" i="47"/>
  <c r="E32" i="47"/>
  <c r="F32" i="47"/>
  <c r="H32" i="47"/>
  <c r="I32" i="47"/>
  <c r="B33" i="47"/>
  <c r="C33" i="47"/>
  <c r="D33" i="47"/>
  <c r="E33" i="47"/>
  <c r="F33" i="47"/>
  <c r="H33" i="47"/>
  <c r="I33" i="47"/>
  <c r="B34" i="47"/>
  <c r="C34" i="47"/>
  <c r="D34" i="47"/>
  <c r="E34" i="47"/>
  <c r="F34" i="47"/>
  <c r="H34" i="47"/>
  <c r="I34" i="47"/>
  <c r="B35" i="47"/>
  <c r="C35" i="47"/>
  <c r="D35" i="47"/>
  <c r="E35" i="47"/>
  <c r="F35" i="47"/>
  <c r="H35" i="47"/>
  <c r="I35" i="47"/>
  <c r="B36" i="47"/>
  <c r="C36" i="47"/>
  <c r="D36" i="47"/>
  <c r="E36" i="47"/>
  <c r="F36" i="47"/>
  <c r="H36" i="47"/>
  <c r="I36" i="47"/>
  <c r="B37" i="47"/>
  <c r="C37" i="47"/>
  <c r="D37" i="47"/>
  <c r="E37" i="47"/>
  <c r="F37" i="47"/>
  <c r="H37" i="47"/>
  <c r="I37" i="47"/>
  <c r="B38" i="47"/>
  <c r="C38" i="47"/>
  <c r="D38" i="47"/>
  <c r="E38" i="47"/>
  <c r="F38" i="47"/>
  <c r="H38" i="47"/>
  <c r="I38" i="47"/>
  <c r="B39" i="47"/>
  <c r="C39" i="47"/>
  <c r="D39" i="47"/>
  <c r="E39" i="47"/>
  <c r="F39" i="47"/>
  <c r="H39" i="47"/>
  <c r="I39" i="47"/>
  <c r="N38" i="40"/>
  <c r="O38" i="40" s="1"/>
  <c r="N39" i="40"/>
  <c r="O39" i="40" s="1"/>
  <c r="N40" i="40"/>
  <c r="O40" i="40" s="1"/>
  <c r="N41" i="40"/>
  <c r="O41" i="40" s="1"/>
  <c r="N42" i="40"/>
  <c r="O42" i="40" s="1"/>
  <c r="N43" i="40"/>
  <c r="O43" i="40" s="1"/>
  <c r="N44" i="40"/>
  <c r="O44" i="40" s="1"/>
  <c r="N45" i="40"/>
  <c r="O45" i="40" s="1"/>
  <c r="B24" i="47" l="1"/>
  <c r="C24" i="47"/>
  <c r="D24" i="47"/>
  <c r="E24" i="47"/>
  <c r="F24" i="47"/>
  <c r="H24" i="47"/>
  <c r="I24" i="47"/>
  <c r="B25" i="47"/>
  <c r="C25" i="47"/>
  <c r="D25" i="47"/>
  <c r="E25" i="47"/>
  <c r="F25" i="47"/>
  <c r="H25" i="47"/>
  <c r="I25" i="47"/>
  <c r="B26" i="47"/>
  <c r="C26" i="47"/>
  <c r="D26" i="47"/>
  <c r="E26" i="47"/>
  <c r="F26" i="47"/>
  <c r="H26" i="47"/>
  <c r="I26" i="47"/>
  <c r="B27" i="47"/>
  <c r="C27" i="47"/>
  <c r="D27" i="47"/>
  <c r="E27" i="47"/>
  <c r="F27" i="47"/>
  <c r="H27" i="47"/>
  <c r="I27" i="47"/>
  <c r="B28" i="47"/>
  <c r="C28" i="47"/>
  <c r="D28" i="47"/>
  <c r="E28" i="47"/>
  <c r="F28" i="47"/>
  <c r="H28" i="47"/>
  <c r="I28" i="47"/>
  <c r="B29" i="47"/>
  <c r="C29" i="47"/>
  <c r="D29" i="47"/>
  <c r="E29" i="47"/>
  <c r="F29" i="47"/>
  <c r="H29" i="47"/>
  <c r="I29" i="47"/>
  <c r="B30" i="47"/>
  <c r="C30" i="47"/>
  <c r="D30" i="47"/>
  <c r="E30" i="47"/>
  <c r="F30" i="47"/>
  <c r="H30" i="47"/>
  <c r="I30" i="47"/>
  <c r="B31" i="47"/>
  <c r="C31" i="47"/>
  <c r="D31" i="47"/>
  <c r="E31" i="47"/>
  <c r="F31" i="47"/>
  <c r="H31" i="47"/>
  <c r="I31" i="47"/>
  <c r="N33" i="40" l="1"/>
  <c r="O33" i="40" s="1"/>
  <c r="N34" i="40"/>
  <c r="O34" i="40" s="1"/>
  <c r="N35" i="40"/>
  <c r="O35" i="40" s="1"/>
  <c r="N36" i="40"/>
  <c r="O36" i="40" s="1"/>
  <c r="N37" i="40"/>
  <c r="O37" i="40" s="1"/>
  <c r="N29" i="40" l="1"/>
  <c r="O29" i="40" s="1"/>
  <c r="N30" i="40"/>
  <c r="O30" i="40" s="1"/>
  <c r="N31" i="40"/>
  <c r="O31" i="40" s="1"/>
  <c r="N32" i="40"/>
  <c r="O32" i="40" s="1"/>
  <c r="B23" i="47" l="1"/>
  <c r="C23" i="47"/>
  <c r="D23" i="47"/>
  <c r="E23" i="47"/>
  <c r="F23" i="47"/>
  <c r="H23" i="47"/>
  <c r="I23" i="47"/>
  <c r="B19" i="47"/>
  <c r="C19" i="47"/>
  <c r="D19" i="47"/>
  <c r="E19" i="47"/>
  <c r="F19" i="47"/>
  <c r="H19" i="47"/>
  <c r="I19" i="47"/>
  <c r="B20" i="47"/>
  <c r="C20" i="47"/>
  <c r="D20" i="47"/>
  <c r="E20" i="47"/>
  <c r="F20" i="47"/>
  <c r="H20" i="47"/>
  <c r="I20" i="47"/>
  <c r="B21" i="47"/>
  <c r="C21" i="47"/>
  <c r="D21" i="47"/>
  <c r="E21" i="47"/>
  <c r="F21" i="47"/>
  <c r="H21" i="47"/>
  <c r="I21" i="47"/>
  <c r="B22" i="47"/>
  <c r="C22" i="47"/>
  <c r="D22" i="47"/>
  <c r="E22" i="47"/>
  <c r="F22" i="47"/>
  <c r="H22" i="47"/>
  <c r="I22" i="47"/>
  <c r="N25" i="40"/>
  <c r="O25" i="40" s="1"/>
  <c r="N26" i="40"/>
  <c r="O26" i="40" s="1"/>
  <c r="N27" i="40"/>
  <c r="O27" i="40" s="1"/>
  <c r="N28" i="40"/>
  <c r="O28" i="40" s="1"/>
  <c r="B12" i="47" l="1"/>
  <c r="C12" i="47"/>
  <c r="D12" i="47"/>
  <c r="E12" i="47"/>
  <c r="F12" i="47"/>
  <c r="H12" i="47"/>
  <c r="I12" i="47"/>
  <c r="B13" i="47"/>
  <c r="C13" i="47"/>
  <c r="D13" i="47"/>
  <c r="E13" i="47"/>
  <c r="F13" i="47"/>
  <c r="H13" i="47"/>
  <c r="I13" i="47"/>
  <c r="B14" i="47"/>
  <c r="C14" i="47"/>
  <c r="D14" i="47"/>
  <c r="E14" i="47"/>
  <c r="F14" i="47"/>
  <c r="H14" i="47"/>
  <c r="I14" i="47"/>
  <c r="B15" i="47"/>
  <c r="C15" i="47"/>
  <c r="D15" i="47"/>
  <c r="E15" i="47"/>
  <c r="F15" i="47"/>
  <c r="H15" i="47"/>
  <c r="I15" i="47"/>
  <c r="B16" i="47"/>
  <c r="C16" i="47"/>
  <c r="D16" i="47"/>
  <c r="E16" i="47"/>
  <c r="F16" i="47"/>
  <c r="H16" i="47"/>
  <c r="I16" i="47"/>
  <c r="B17" i="47"/>
  <c r="C17" i="47"/>
  <c r="D17" i="47"/>
  <c r="E17" i="47"/>
  <c r="F17" i="47"/>
  <c r="H17" i="47"/>
  <c r="I17" i="47"/>
  <c r="B18" i="47"/>
  <c r="C18" i="47"/>
  <c r="D18" i="47"/>
  <c r="E18" i="47"/>
  <c r="F18" i="47"/>
  <c r="H18" i="47"/>
  <c r="I18" i="47"/>
  <c r="N23" i="40"/>
  <c r="O23" i="40" s="1"/>
  <c r="N24" i="40" l="1"/>
  <c r="O24" i="40" s="1"/>
  <c r="N22" i="40" l="1"/>
  <c r="O22" i="40" s="1"/>
  <c r="B8" i="47" l="1"/>
  <c r="C8" i="47"/>
  <c r="D8" i="47"/>
  <c r="E8" i="47"/>
  <c r="H8" i="47"/>
  <c r="B9" i="47"/>
  <c r="C9" i="47"/>
  <c r="D9" i="47"/>
  <c r="E9" i="47"/>
  <c r="H9" i="47"/>
  <c r="B10" i="47"/>
  <c r="C10" i="47"/>
  <c r="D10" i="47"/>
  <c r="E10" i="47"/>
  <c r="F10" i="47"/>
  <c r="H10" i="47"/>
  <c r="I10" i="47"/>
  <c r="B11" i="47"/>
  <c r="C11" i="47"/>
  <c r="D11" i="47"/>
  <c r="E11" i="47"/>
  <c r="F11" i="47"/>
  <c r="H11" i="47"/>
  <c r="I11" i="47"/>
  <c r="N14" i="40" l="1"/>
  <c r="G7" i="40" s="1"/>
  <c r="N15" i="40"/>
  <c r="O15" i="40" s="1"/>
  <c r="N16" i="40"/>
  <c r="N17" i="40"/>
  <c r="O17" i="40" s="1"/>
  <c r="N18" i="40"/>
  <c r="O18" i="40" s="1"/>
  <c r="N19" i="40"/>
  <c r="O19" i="40" s="1"/>
  <c r="N20" i="40"/>
  <c r="O20" i="40" s="1"/>
  <c r="N21" i="40"/>
  <c r="O21" i="40" s="1"/>
  <c r="O14" i="40" l="1"/>
  <c r="O16" i="40"/>
  <c r="I14" i="40"/>
  <c r="I8" i="47" s="1"/>
  <c r="I15" i="40"/>
  <c r="I9" i="47" s="1"/>
  <c r="I13" i="40"/>
  <c r="F13" i="40"/>
  <c r="F14" i="40"/>
  <c r="F8" i="47" s="1"/>
  <c r="F15" i="40"/>
  <c r="F9" i="47" s="1"/>
  <c r="EY74" i="1" l="1"/>
  <c r="EW74" i="1"/>
  <c r="EX74" i="1"/>
  <c r="EZ74" i="1"/>
  <c r="FA74" i="1"/>
  <c r="FB74" i="1"/>
  <c r="FC74" i="1"/>
  <c r="FD74" i="1"/>
  <c r="FE74" i="1"/>
  <c r="FF74" i="1"/>
  <c r="FG74" i="1"/>
  <c r="FH74" i="1"/>
  <c r="FI74" i="1"/>
  <c r="EW75" i="1"/>
  <c r="EX75" i="1"/>
  <c r="EY75" i="1"/>
  <c r="EZ75" i="1"/>
  <c r="FA75" i="1"/>
  <c r="FB75" i="1"/>
  <c r="FC75" i="1"/>
  <c r="FD75" i="1"/>
  <c r="FE75" i="1"/>
  <c r="FF75" i="1"/>
  <c r="FG75" i="1"/>
  <c r="FH75" i="1"/>
  <c r="FI75" i="1"/>
  <c r="AT5" i="36" l="1"/>
  <c r="AH52" i="1" l="1"/>
  <c r="AI52" i="1"/>
  <c r="AJ52" i="1"/>
  <c r="FX79" i="1" l="1"/>
  <c r="FY79" i="1"/>
  <c r="FZ79" i="1"/>
  <c r="GA79" i="1"/>
  <c r="FK80" i="1" l="1"/>
  <c r="FL80" i="1"/>
  <c r="FM80" i="1"/>
  <c r="FN80" i="1"/>
  <c r="FO80" i="1"/>
  <c r="FP80" i="1"/>
  <c r="FQ80" i="1"/>
  <c r="FR80" i="1"/>
  <c r="FS80" i="1"/>
  <c r="FT80" i="1"/>
  <c r="FU80" i="1"/>
  <c r="FV80" i="1"/>
  <c r="FW80" i="1"/>
  <c r="FX80" i="1"/>
  <c r="FY80" i="1"/>
  <c r="EI80" i="1" l="1"/>
  <c r="EJ80" i="1"/>
  <c r="EK80" i="1"/>
  <c r="EL80" i="1"/>
  <c r="EM80" i="1"/>
  <c r="EN80" i="1"/>
  <c r="EO80" i="1"/>
  <c r="EP80" i="1"/>
  <c r="EQ80" i="1"/>
  <c r="ER80" i="1"/>
  <c r="ES80" i="1"/>
  <c r="ET80" i="1"/>
  <c r="EU80" i="1"/>
  <c r="EV80" i="1"/>
  <c r="EW80" i="1"/>
  <c r="EX80" i="1"/>
  <c r="EY80" i="1"/>
  <c r="EZ80" i="1"/>
  <c r="FA80" i="1"/>
  <c r="FB80" i="1"/>
  <c r="FC80" i="1"/>
  <c r="FD80" i="1"/>
  <c r="FE80" i="1"/>
  <c r="FF80" i="1"/>
  <c r="FG80" i="1"/>
  <c r="FH80" i="1"/>
  <c r="FI80" i="1"/>
  <c r="FJ80" i="1"/>
  <c r="DW80" i="1" l="1"/>
  <c r="DX80" i="1"/>
  <c r="DY80" i="1"/>
  <c r="DZ80" i="1"/>
  <c r="EA80" i="1"/>
  <c r="EB80" i="1"/>
  <c r="EC80" i="1"/>
  <c r="ED80" i="1"/>
  <c r="EE80" i="1"/>
  <c r="EF80" i="1"/>
  <c r="EG80" i="1"/>
  <c r="EH80" i="1"/>
  <c r="DP80" i="1" l="1"/>
  <c r="DQ80" i="1"/>
  <c r="DR80" i="1"/>
  <c r="DS80" i="1"/>
  <c r="DT80" i="1"/>
  <c r="DU80" i="1"/>
  <c r="DV80" i="1"/>
  <c r="DI80" i="1" l="1"/>
  <c r="DJ80" i="1"/>
  <c r="DK80" i="1"/>
  <c r="DL80" i="1"/>
  <c r="DM80" i="1"/>
  <c r="DN80" i="1"/>
  <c r="DO80" i="1"/>
  <c r="DI52" i="1" l="1"/>
  <c r="DJ52" i="1"/>
  <c r="DK52" i="1"/>
  <c r="DL52" i="1"/>
  <c r="DM52" i="1"/>
  <c r="DN52" i="1"/>
  <c r="DO52" i="1"/>
  <c r="DP52" i="1"/>
  <c r="DQ52" i="1"/>
  <c r="DR52" i="1"/>
  <c r="DS52" i="1"/>
  <c r="DT52" i="1"/>
  <c r="DU52" i="1"/>
  <c r="DV52" i="1"/>
  <c r="DW52" i="1"/>
  <c r="DX52" i="1"/>
  <c r="DY52" i="1"/>
  <c r="DH52" i="1"/>
  <c r="CG80" i="1" l="1"/>
  <c r="CH80" i="1"/>
  <c r="CI80" i="1"/>
  <c r="CJ80" i="1"/>
  <c r="CK80" i="1"/>
  <c r="CL80" i="1"/>
  <c r="CM80" i="1"/>
  <c r="CN80" i="1"/>
  <c r="CO80" i="1"/>
  <c r="CP80" i="1"/>
  <c r="CQ80" i="1"/>
  <c r="CR80" i="1"/>
  <c r="CS80" i="1"/>
  <c r="CT80" i="1"/>
  <c r="CU80" i="1"/>
  <c r="CV80" i="1"/>
  <c r="CW80" i="1"/>
  <c r="CX80" i="1"/>
  <c r="CY80" i="1"/>
  <c r="CZ80" i="1"/>
  <c r="DA80" i="1"/>
  <c r="DB80" i="1"/>
  <c r="DC80" i="1"/>
  <c r="DD80" i="1"/>
  <c r="DE80" i="1"/>
  <c r="DF80" i="1"/>
  <c r="DG80" i="1"/>
  <c r="DH80" i="1"/>
  <c r="N13" i="40" l="1"/>
  <c r="O13" i="40" l="1"/>
  <c r="G4" i="40" s="1"/>
  <c r="BS80" i="1" l="1"/>
  <c r="BT80" i="1"/>
  <c r="BU80" i="1"/>
  <c r="BV80" i="1"/>
  <c r="BW80" i="1"/>
  <c r="BX80" i="1"/>
  <c r="BY80" i="1"/>
  <c r="BZ80" i="1"/>
  <c r="CA80" i="1"/>
  <c r="CB80" i="1"/>
  <c r="CC80" i="1"/>
  <c r="CD80" i="1"/>
  <c r="CE80" i="1"/>
  <c r="CF80" i="1"/>
  <c r="BR83" i="1" l="1"/>
  <c r="BP74" i="1" l="1"/>
  <c r="BP52" i="1"/>
  <c r="BR81" i="1" l="1"/>
  <c r="BS81" i="1"/>
  <c r="BT81" i="1"/>
  <c r="BU81" i="1"/>
  <c r="BV81" i="1"/>
  <c r="BW81" i="1"/>
  <c r="BX81" i="1"/>
  <c r="BY81" i="1"/>
  <c r="BZ81" i="1"/>
  <c r="CA81" i="1"/>
  <c r="CB81" i="1"/>
  <c r="CC81" i="1"/>
  <c r="CC79" i="1" s="1"/>
  <c r="CD81" i="1"/>
  <c r="CD79" i="1" s="1"/>
  <c r="CE81" i="1"/>
  <c r="CE79" i="1" s="1"/>
  <c r="CF81" i="1"/>
  <c r="CF79" i="1" s="1"/>
  <c r="CG81" i="1"/>
  <c r="CG79" i="1" s="1"/>
  <c r="CH81" i="1"/>
  <c r="CH79" i="1" s="1"/>
  <c r="CI81" i="1"/>
  <c r="CI79" i="1" s="1"/>
  <c r="CJ81" i="1"/>
  <c r="CJ79" i="1" s="1"/>
  <c r="CK81" i="1"/>
  <c r="CK79" i="1" s="1"/>
  <c r="CL81" i="1"/>
  <c r="CL79" i="1" s="1"/>
  <c r="CM81" i="1"/>
  <c r="CM79" i="1" s="1"/>
  <c r="CN81" i="1"/>
  <c r="CN79" i="1" s="1"/>
  <c r="CO81" i="1"/>
  <c r="CO79" i="1" s="1"/>
  <c r="CP81" i="1"/>
  <c r="CP79" i="1" s="1"/>
  <c r="CQ81" i="1"/>
  <c r="CQ79" i="1" s="1"/>
  <c r="CR81" i="1"/>
  <c r="CR79" i="1" s="1"/>
  <c r="CS81" i="1"/>
  <c r="CS79" i="1" s="1"/>
  <c r="CT81" i="1"/>
  <c r="CT79" i="1" s="1"/>
  <c r="CU81" i="1"/>
  <c r="CU79" i="1" s="1"/>
  <c r="CV81" i="1"/>
  <c r="CV79" i="1" s="1"/>
  <c r="CW81" i="1"/>
  <c r="CW79" i="1" s="1"/>
  <c r="CX81" i="1"/>
  <c r="CX79" i="1" s="1"/>
  <c r="CY81" i="1"/>
  <c r="CY79" i="1" s="1"/>
  <c r="CZ81" i="1"/>
  <c r="CZ79" i="1" s="1"/>
  <c r="DA81" i="1"/>
  <c r="DA79" i="1" s="1"/>
  <c r="DB81" i="1"/>
  <c r="DB79" i="1" s="1"/>
  <c r="DC81" i="1"/>
  <c r="DC79" i="1" s="1"/>
  <c r="DD81" i="1"/>
  <c r="DD79" i="1" s="1"/>
  <c r="DE81" i="1"/>
  <c r="DE79" i="1" s="1"/>
  <c r="DF81" i="1"/>
  <c r="DF79" i="1" s="1"/>
  <c r="DG81" i="1"/>
  <c r="DG79" i="1" s="1"/>
  <c r="DH81" i="1"/>
  <c r="DH79" i="1" s="1"/>
  <c r="DI81" i="1"/>
  <c r="DI79" i="1" s="1"/>
  <c r="DJ81" i="1"/>
  <c r="DJ79" i="1" s="1"/>
  <c r="DK81" i="1"/>
  <c r="DK79" i="1" s="1"/>
  <c r="DL81" i="1"/>
  <c r="DL79" i="1" s="1"/>
  <c r="DM81" i="1"/>
  <c r="DM79" i="1" s="1"/>
  <c r="DN81" i="1"/>
  <c r="DN79" i="1" s="1"/>
  <c r="DO81" i="1"/>
  <c r="DO79" i="1" s="1"/>
  <c r="DP81" i="1"/>
  <c r="DP79" i="1" s="1"/>
  <c r="DQ81" i="1"/>
  <c r="DQ79" i="1" s="1"/>
  <c r="DR81" i="1"/>
  <c r="DR79" i="1" s="1"/>
  <c r="DS81" i="1"/>
  <c r="DS79" i="1" s="1"/>
  <c r="DT81" i="1"/>
  <c r="DT79" i="1" s="1"/>
  <c r="DU81" i="1"/>
  <c r="DU79" i="1" s="1"/>
  <c r="DV81" i="1"/>
  <c r="DV79" i="1" s="1"/>
  <c r="DW81" i="1"/>
  <c r="DW79" i="1" s="1"/>
  <c r="DX81" i="1"/>
  <c r="DX79" i="1" s="1"/>
  <c r="DY81" i="1"/>
  <c r="DY79" i="1" s="1"/>
  <c r="DZ81" i="1"/>
  <c r="DZ79" i="1" s="1"/>
  <c r="EA81" i="1"/>
  <c r="EA79" i="1" s="1"/>
  <c r="EB81" i="1"/>
  <c r="EB79" i="1" s="1"/>
  <c r="EC81" i="1"/>
  <c r="EC79" i="1" s="1"/>
  <c r="ED81" i="1"/>
  <c r="ED79" i="1" s="1"/>
  <c r="EE81" i="1"/>
  <c r="EE79" i="1" s="1"/>
  <c r="EF81" i="1"/>
  <c r="EF79" i="1" s="1"/>
  <c r="EG81" i="1"/>
  <c r="EG79" i="1" s="1"/>
  <c r="EH81" i="1"/>
  <c r="EH79" i="1" s="1"/>
  <c r="EI81" i="1"/>
  <c r="EI79" i="1" s="1"/>
  <c r="EJ81" i="1"/>
  <c r="EJ79" i="1" s="1"/>
  <c r="EK81" i="1"/>
  <c r="EK79" i="1" s="1"/>
  <c r="EL81" i="1"/>
  <c r="EL79" i="1" s="1"/>
  <c r="EM81" i="1"/>
  <c r="EM79" i="1" s="1"/>
  <c r="EN81" i="1"/>
  <c r="EN79" i="1" s="1"/>
  <c r="EO81" i="1"/>
  <c r="EO79" i="1" s="1"/>
  <c r="EP81" i="1"/>
  <c r="EP79" i="1" s="1"/>
  <c r="EQ81" i="1"/>
  <c r="EQ79" i="1" s="1"/>
  <c r="ER81" i="1"/>
  <c r="ER79" i="1" s="1"/>
  <c r="ES81" i="1"/>
  <c r="ES79" i="1" s="1"/>
  <c r="ET81" i="1"/>
  <c r="ET79" i="1" s="1"/>
  <c r="EU81" i="1"/>
  <c r="EU79" i="1" s="1"/>
  <c r="EV81" i="1"/>
  <c r="EV79" i="1" s="1"/>
  <c r="EW81" i="1"/>
  <c r="EW79" i="1" s="1"/>
  <c r="EX81" i="1"/>
  <c r="EX79" i="1" s="1"/>
  <c r="EY81" i="1"/>
  <c r="EY79" i="1" s="1"/>
  <c r="EZ81" i="1"/>
  <c r="EZ79" i="1" s="1"/>
  <c r="FA81" i="1"/>
  <c r="FA79" i="1" s="1"/>
  <c r="FB81" i="1"/>
  <c r="FB79" i="1" s="1"/>
  <c r="FC81" i="1"/>
  <c r="FC79" i="1" s="1"/>
  <c r="FD81" i="1"/>
  <c r="FD79" i="1" s="1"/>
  <c r="FE81" i="1"/>
  <c r="FE79" i="1" s="1"/>
  <c r="FF81" i="1"/>
  <c r="FF79" i="1" s="1"/>
  <c r="FG81" i="1"/>
  <c r="FG79" i="1" s="1"/>
  <c r="FH81" i="1"/>
  <c r="FH79" i="1" s="1"/>
  <c r="FI81" i="1"/>
  <c r="FI79" i="1" s="1"/>
  <c r="FJ81" i="1"/>
  <c r="FJ79" i="1" s="1"/>
  <c r="FK81" i="1"/>
  <c r="FK79" i="1" s="1"/>
  <c r="FL81" i="1"/>
  <c r="FL79" i="1" s="1"/>
  <c r="FM81" i="1"/>
  <c r="FM79" i="1" s="1"/>
  <c r="FN81" i="1"/>
  <c r="FN79" i="1" s="1"/>
  <c r="FO81" i="1"/>
  <c r="FO79" i="1" s="1"/>
  <c r="FP81" i="1"/>
  <c r="FP79" i="1" s="1"/>
  <c r="FQ81" i="1"/>
  <c r="FQ79" i="1" s="1"/>
  <c r="FR81" i="1"/>
  <c r="FR79" i="1" s="1"/>
  <c r="FS81" i="1"/>
  <c r="FS79" i="1" s="1"/>
  <c r="FT81" i="1"/>
  <c r="FT79" i="1" s="1"/>
  <c r="FU81" i="1"/>
  <c r="FU79" i="1" s="1"/>
  <c r="FV81" i="1"/>
  <c r="FV79" i="1" s="1"/>
  <c r="FW81" i="1"/>
  <c r="FW79" i="1" s="1"/>
  <c r="FX81" i="1"/>
  <c r="FY81" i="1"/>
  <c r="FZ81" i="1"/>
  <c r="GA81" i="1"/>
  <c r="BL81" i="1"/>
  <c r="BM81" i="1"/>
  <c r="BN81" i="1"/>
  <c r="BO81" i="1"/>
  <c r="BP81" i="1"/>
  <c r="BQ81" i="1"/>
  <c r="BD83" i="1" l="1"/>
  <c r="BE83" i="1"/>
  <c r="BF83" i="1"/>
  <c r="BG83" i="1"/>
  <c r="BH83" i="1"/>
  <c r="BI83" i="1"/>
  <c r="BJ83" i="1"/>
  <c r="BK83" i="1"/>
  <c r="BL83" i="1"/>
  <c r="BM83" i="1"/>
  <c r="BN83" i="1"/>
  <c r="BP83" i="1"/>
  <c r="BQ83" i="1"/>
  <c r="BS83" i="1"/>
  <c r="BT83" i="1"/>
  <c r="BU83" i="1"/>
  <c r="BV83" i="1"/>
  <c r="BW83" i="1"/>
  <c r="BX83" i="1"/>
  <c r="BY83" i="1"/>
  <c r="BZ83" i="1"/>
  <c r="CA83" i="1"/>
  <c r="CB83" i="1"/>
  <c r="CC83" i="1"/>
  <c r="CD83" i="1"/>
  <c r="CE83" i="1"/>
  <c r="CF83" i="1"/>
  <c r="CG83" i="1"/>
  <c r="CH83" i="1"/>
  <c r="CI83" i="1"/>
  <c r="CJ83" i="1"/>
  <c r="CK83" i="1"/>
  <c r="CL83" i="1"/>
  <c r="CM83" i="1"/>
  <c r="CN83" i="1"/>
  <c r="CO83" i="1"/>
  <c r="CP83" i="1"/>
  <c r="CQ83" i="1"/>
  <c r="CR83" i="1"/>
  <c r="CS83" i="1"/>
  <c r="CT83" i="1"/>
  <c r="CU83" i="1"/>
  <c r="CV83" i="1"/>
  <c r="CW83" i="1"/>
  <c r="CX83" i="1"/>
  <c r="CY83" i="1"/>
  <c r="CZ83" i="1"/>
  <c r="DE83" i="1"/>
  <c r="DF83" i="1"/>
  <c r="DG83" i="1"/>
  <c r="DH83" i="1"/>
  <c r="DI83" i="1"/>
  <c r="DJ83" i="1"/>
  <c r="DK83" i="1"/>
  <c r="DL83" i="1"/>
  <c r="DM83" i="1"/>
  <c r="DN83" i="1"/>
  <c r="DO83" i="1"/>
  <c r="DP83" i="1"/>
  <c r="DQ83" i="1"/>
  <c r="DR83" i="1"/>
  <c r="DS83" i="1"/>
  <c r="DT83" i="1"/>
  <c r="DU83" i="1"/>
  <c r="DV83" i="1"/>
  <c r="DW83" i="1"/>
  <c r="DX83" i="1"/>
  <c r="DY83" i="1"/>
  <c r="DZ83" i="1"/>
  <c r="EA83" i="1"/>
  <c r="EB83" i="1"/>
  <c r="EC83" i="1"/>
  <c r="ED83" i="1"/>
  <c r="EE83" i="1"/>
  <c r="EF83" i="1"/>
  <c r="EG83" i="1"/>
  <c r="EH83" i="1"/>
  <c r="EI83" i="1"/>
  <c r="EJ83" i="1"/>
  <c r="EK83" i="1"/>
  <c r="EL83" i="1"/>
  <c r="EM83" i="1"/>
  <c r="EN83" i="1"/>
  <c r="EO83" i="1"/>
  <c r="EP83" i="1"/>
  <c r="EQ83" i="1"/>
  <c r="ER83" i="1"/>
  <c r="ES83" i="1"/>
  <c r="ET83" i="1"/>
  <c r="EU83" i="1"/>
  <c r="EV83" i="1"/>
  <c r="EW83" i="1"/>
  <c r="EX83" i="1"/>
  <c r="EY83" i="1"/>
  <c r="EZ83" i="1"/>
  <c r="FA83" i="1"/>
  <c r="FB83" i="1"/>
  <c r="FC83" i="1"/>
  <c r="FD83" i="1"/>
  <c r="FE83" i="1"/>
  <c r="FF83" i="1"/>
  <c r="FG83" i="1"/>
  <c r="FH83" i="1"/>
  <c r="FI83" i="1"/>
  <c r="FJ83" i="1"/>
  <c r="FK83" i="1"/>
  <c r="FL83" i="1"/>
  <c r="FM83" i="1"/>
  <c r="FN83" i="1"/>
  <c r="FO83" i="1"/>
  <c r="FP83" i="1"/>
  <c r="FQ83" i="1"/>
  <c r="FR83" i="1"/>
  <c r="FS83" i="1"/>
  <c r="FT83" i="1"/>
  <c r="FU83" i="1"/>
  <c r="FV83" i="1"/>
  <c r="FW83" i="1"/>
  <c r="FX83" i="1"/>
  <c r="FY83" i="1"/>
  <c r="FZ83" i="1"/>
  <c r="GA83" i="1"/>
  <c r="BC81" i="1"/>
  <c r="BD81" i="1"/>
  <c r="BE81" i="1"/>
  <c r="BF81" i="1"/>
  <c r="BG81" i="1"/>
  <c r="BH81" i="1"/>
  <c r="BI81" i="1"/>
  <c r="BJ81" i="1"/>
  <c r="BK81" i="1"/>
  <c r="BC80" i="1"/>
  <c r="BD80" i="1"/>
  <c r="BE80" i="1"/>
  <c r="BF80" i="1"/>
  <c r="BG80" i="1"/>
  <c r="BH80" i="1"/>
  <c r="BI80" i="1"/>
  <c r="BJ80" i="1"/>
  <c r="BK80" i="1"/>
  <c r="BL80" i="1"/>
  <c r="BL79" i="1" s="1"/>
  <c r="BM80" i="1"/>
  <c r="BM79" i="1" s="1"/>
  <c r="BN80" i="1"/>
  <c r="BN79" i="1" s="1"/>
  <c r="BO80" i="1"/>
  <c r="BO79" i="1" s="1"/>
  <c r="BP80" i="1"/>
  <c r="BP79" i="1" s="1"/>
  <c r="BQ80" i="1"/>
  <c r="BQ79" i="1" s="1"/>
  <c r="BR80" i="1"/>
  <c r="BR79" i="1" s="1"/>
  <c r="BS79" i="1"/>
  <c r="BT79" i="1"/>
  <c r="BU79" i="1"/>
  <c r="BV79" i="1"/>
  <c r="BW79" i="1"/>
  <c r="BX79" i="1"/>
  <c r="BY79" i="1"/>
  <c r="BZ79" i="1"/>
  <c r="CA79" i="1"/>
  <c r="CB79" i="1"/>
  <c r="BC75" i="1"/>
  <c r="BD75" i="1"/>
  <c r="BE75" i="1"/>
  <c r="BF75" i="1"/>
  <c r="BG75" i="1"/>
  <c r="BH75" i="1"/>
  <c r="BI75" i="1"/>
  <c r="BJ75" i="1"/>
  <c r="BK75" i="1"/>
  <c r="BL75" i="1"/>
  <c r="BM75" i="1"/>
  <c r="BN75" i="1"/>
  <c r="BO75" i="1"/>
  <c r="BP75" i="1"/>
  <c r="BQ75" i="1"/>
  <c r="BR75" i="1"/>
  <c r="BS75" i="1"/>
  <c r="BT75" i="1"/>
  <c r="BU75" i="1"/>
  <c r="BV75" i="1"/>
  <c r="BW75" i="1"/>
  <c r="BX75" i="1"/>
  <c r="BY75" i="1"/>
  <c r="BZ75" i="1"/>
  <c r="CA75" i="1"/>
  <c r="CB75" i="1"/>
  <c r="CC75" i="1"/>
  <c r="CD75" i="1"/>
  <c r="CE75" i="1"/>
  <c r="CF75" i="1"/>
  <c r="CG75" i="1"/>
  <c r="CH75" i="1"/>
  <c r="CI75" i="1"/>
  <c r="CJ75" i="1"/>
  <c r="CK75" i="1"/>
  <c r="CL75" i="1"/>
  <c r="CM75" i="1"/>
  <c r="CN75" i="1"/>
  <c r="CO75" i="1"/>
  <c r="CP75" i="1"/>
  <c r="CQ75" i="1"/>
  <c r="CR75" i="1"/>
  <c r="CS75" i="1"/>
  <c r="CT75" i="1"/>
  <c r="CU75" i="1"/>
  <c r="CV75" i="1"/>
  <c r="CW75" i="1"/>
  <c r="CX75" i="1"/>
  <c r="CY75" i="1"/>
  <c r="CZ75" i="1"/>
  <c r="DA75" i="1"/>
  <c r="DB75" i="1"/>
  <c r="DC75" i="1"/>
  <c r="DD75" i="1"/>
  <c r="DE75" i="1"/>
  <c r="DF75" i="1"/>
  <c r="DG75" i="1"/>
  <c r="DH75" i="1"/>
  <c r="DI75" i="1"/>
  <c r="DJ75" i="1"/>
  <c r="DK75" i="1"/>
  <c r="DL75" i="1"/>
  <c r="DM75" i="1"/>
  <c r="DN75" i="1"/>
  <c r="DO75" i="1"/>
  <c r="DP75" i="1"/>
  <c r="DQ75" i="1"/>
  <c r="DR75" i="1"/>
  <c r="DS75" i="1"/>
  <c r="DT75" i="1"/>
  <c r="DU75" i="1"/>
  <c r="DV75" i="1"/>
  <c r="DW75" i="1"/>
  <c r="DX75" i="1"/>
  <c r="DY75" i="1"/>
  <c r="DZ75" i="1"/>
  <c r="EA75" i="1"/>
  <c r="EB75" i="1"/>
  <c r="EC75" i="1"/>
  <c r="ED75" i="1"/>
  <c r="EE75" i="1"/>
  <c r="EF75" i="1"/>
  <c r="EG75" i="1"/>
  <c r="EH75" i="1"/>
  <c r="EI75" i="1"/>
  <c r="EJ75" i="1"/>
  <c r="EK75" i="1"/>
  <c r="EL75" i="1"/>
  <c r="EM75" i="1"/>
  <c r="EN75" i="1"/>
  <c r="EO75" i="1"/>
  <c r="EP75" i="1"/>
  <c r="EQ75" i="1"/>
  <c r="ES75" i="1"/>
  <c r="ET75" i="1"/>
  <c r="EU75" i="1"/>
  <c r="EV75" i="1"/>
  <c r="FJ75" i="1"/>
  <c r="FK75" i="1"/>
  <c r="FL75" i="1"/>
  <c r="FM75" i="1"/>
  <c r="FN75" i="1"/>
  <c r="FO75" i="1"/>
  <c r="FP75" i="1"/>
  <c r="FQ75" i="1"/>
  <c r="FR75" i="1"/>
  <c r="FS75" i="1"/>
  <c r="FT75" i="1"/>
  <c r="FU75" i="1"/>
  <c r="FV75" i="1"/>
  <c r="FW75" i="1"/>
  <c r="FX75" i="1"/>
  <c r="FY75" i="1"/>
  <c r="FZ75" i="1"/>
  <c r="GA75" i="1"/>
  <c r="BC74" i="1"/>
  <c r="BD74" i="1"/>
  <c r="BE74" i="1"/>
  <c r="BF74" i="1"/>
  <c r="BG74" i="1"/>
  <c r="BH74" i="1"/>
  <c r="BI74" i="1"/>
  <c r="BJ74" i="1"/>
  <c r="BK74" i="1"/>
  <c r="BL74" i="1"/>
  <c r="BM74" i="1"/>
  <c r="BO74" i="1"/>
  <c r="BQ74" i="1"/>
  <c r="BR74" i="1"/>
  <c r="BS74" i="1"/>
  <c r="BT74" i="1"/>
  <c r="BU74" i="1"/>
  <c r="BV74" i="1"/>
  <c r="BW74" i="1"/>
  <c r="BX74" i="1"/>
  <c r="BY74" i="1"/>
  <c r="BZ74" i="1"/>
  <c r="CA74" i="1"/>
  <c r="CB74" i="1"/>
  <c r="CC74" i="1"/>
  <c r="CD74" i="1"/>
  <c r="CE74" i="1"/>
  <c r="CF74" i="1"/>
  <c r="CG74" i="1"/>
  <c r="CH74" i="1"/>
  <c r="CI74" i="1"/>
  <c r="CJ74" i="1"/>
  <c r="CK74" i="1"/>
  <c r="CL74" i="1"/>
  <c r="CM74" i="1"/>
  <c r="CN74" i="1"/>
  <c r="CO74" i="1"/>
  <c r="CP74" i="1"/>
  <c r="CQ74" i="1"/>
  <c r="CR74" i="1"/>
  <c r="CS74" i="1"/>
  <c r="CT74" i="1"/>
  <c r="CU74" i="1"/>
  <c r="CV74" i="1"/>
  <c r="CW74" i="1"/>
  <c r="CX74" i="1"/>
  <c r="CY74" i="1"/>
  <c r="CZ74" i="1"/>
  <c r="DA74" i="1"/>
  <c r="DB74" i="1"/>
  <c r="DC74" i="1"/>
  <c r="DD74" i="1"/>
  <c r="DE74" i="1"/>
  <c r="DF74" i="1"/>
  <c r="DG74" i="1"/>
  <c r="DH74" i="1"/>
  <c r="DI74" i="1"/>
  <c r="DJ74" i="1"/>
  <c r="DK74" i="1"/>
  <c r="DL74" i="1"/>
  <c r="DM74" i="1"/>
  <c r="DN74" i="1"/>
  <c r="DO74" i="1"/>
  <c r="DP74" i="1"/>
  <c r="DQ74" i="1"/>
  <c r="DR74" i="1"/>
  <c r="DS74" i="1"/>
  <c r="DT74" i="1"/>
  <c r="DU74" i="1"/>
  <c r="DV74" i="1"/>
  <c r="DW74" i="1"/>
  <c r="DX74" i="1"/>
  <c r="DY74" i="1"/>
  <c r="DZ74" i="1"/>
  <c r="EA74" i="1"/>
  <c r="EB74" i="1"/>
  <c r="EC74" i="1"/>
  <c r="ED74" i="1"/>
  <c r="EE74" i="1"/>
  <c r="EF74" i="1"/>
  <c r="EG74" i="1"/>
  <c r="EH74" i="1"/>
  <c r="EI74" i="1"/>
  <c r="EJ74" i="1"/>
  <c r="EK74" i="1"/>
  <c r="EL74" i="1"/>
  <c r="EM74" i="1"/>
  <c r="EN74" i="1"/>
  <c r="EO74" i="1"/>
  <c r="EP74" i="1"/>
  <c r="EQ74" i="1"/>
  <c r="ER74" i="1"/>
  <c r="ES74" i="1"/>
  <c r="ET74" i="1"/>
  <c r="EU74" i="1"/>
  <c r="EV74" i="1"/>
  <c r="FJ74" i="1"/>
  <c r="FK74" i="1"/>
  <c r="FL74" i="1"/>
  <c r="FM74" i="1"/>
  <c r="FN74" i="1"/>
  <c r="FO74" i="1"/>
  <c r="FP74" i="1"/>
  <c r="FQ74" i="1"/>
  <c r="FR74" i="1"/>
  <c r="FS74" i="1"/>
  <c r="FT74" i="1"/>
  <c r="FU74" i="1"/>
  <c r="FV74" i="1"/>
  <c r="FW74" i="1"/>
  <c r="FX74" i="1"/>
  <c r="FY74" i="1"/>
  <c r="FZ74" i="1"/>
  <c r="GA74" i="1"/>
  <c r="BG52" i="1"/>
  <c r="BC52" i="1"/>
  <c r="BD52" i="1"/>
  <c r="BE52" i="1"/>
  <c r="BF52" i="1"/>
  <c r="BH52" i="1"/>
  <c r="BI52" i="1"/>
  <c r="BJ52" i="1"/>
  <c r="BK52" i="1"/>
  <c r="BL52" i="1"/>
  <c r="BM52" i="1"/>
  <c r="BN52" i="1"/>
  <c r="BO52" i="1"/>
  <c r="BQ52" i="1"/>
  <c r="BR52" i="1"/>
  <c r="BS52" i="1"/>
  <c r="BT52" i="1"/>
  <c r="BU52" i="1"/>
  <c r="BV52" i="1"/>
  <c r="BW52" i="1"/>
  <c r="BX52" i="1"/>
  <c r="BY52" i="1"/>
  <c r="BZ52" i="1"/>
  <c r="CA52" i="1"/>
  <c r="CB52" i="1"/>
  <c r="CC52" i="1"/>
  <c r="CD52" i="1"/>
  <c r="CE52" i="1"/>
  <c r="CF52" i="1"/>
  <c r="CG52" i="1"/>
  <c r="CH52" i="1"/>
  <c r="CI52" i="1"/>
  <c r="CJ52" i="1"/>
  <c r="CK52" i="1"/>
  <c r="CL52" i="1"/>
  <c r="CM52" i="1"/>
  <c r="CN52" i="1"/>
  <c r="CO52" i="1"/>
  <c r="CP52" i="1"/>
  <c r="CQ52" i="1"/>
  <c r="CR52" i="1"/>
  <c r="CS52" i="1"/>
  <c r="CT52" i="1"/>
  <c r="CU52" i="1"/>
  <c r="CV52" i="1"/>
  <c r="CW52" i="1"/>
  <c r="CX52" i="1"/>
  <c r="CY52" i="1"/>
  <c r="CZ52" i="1"/>
  <c r="DA52" i="1"/>
  <c r="DB52" i="1"/>
  <c r="DC52" i="1"/>
  <c r="DD52" i="1"/>
  <c r="DE52" i="1"/>
  <c r="DF52" i="1"/>
  <c r="DG52" i="1"/>
  <c r="DZ52" i="1"/>
  <c r="EA52" i="1"/>
  <c r="EB52" i="1"/>
  <c r="EC52" i="1"/>
  <c r="ED52" i="1"/>
  <c r="EE52" i="1"/>
  <c r="EF52" i="1"/>
  <c r="EG52" i="1"/>
  <c r="EH52" i="1"/>
  <c r="EI52" i="1"/>
  <c r="EJ52" i="1"/>
  <c r="EK52" i="1"/>
  <c r="EL52" i="1"/>
  <c r="EM52" i="1"/>
  <c r="EN52" i="1"/>
  <c r="EO52" i="1"/>
  <c r="EP52" i="1"/>
  <c r="EQ52" i="1"/>
  <c r="ER52" i="1"/>
  <c r="ES52" i="1"/>
  <c r="ET52" i="1"/>
  <c r="EU52" i="1"/>
  <c r="EV52" i="1"/>
  <c r="EW52" i="1"/>
  <c r="EX52" i="1"/>
  <c r="EY52" i="1"/>
  <c r="EZ52" i="1"/>
  <c r="FA52" i="1"/>
  <c r="FB52" i="1"/>
  <c r="FC52" i="1"/>
  <c r="FD52" i="1"/>
  <c r="FE52" i="1"/>
  <c r="FF52" i="1"/>
  <c r="FG52" i="1"/>
  <c r="FH52" i="1"/>
  <c r="FI52" i="1"/>
  <c r="FJ52" i="1"/>
  <c r="FK52" i="1"/>
  <c r="FL52" i="1"/>
  <c r="FM52" i="1"/>
  <c r="FN52" i="1"/>
  <c r="FO52" i="1"/>
  <c r="FP52" i="1"/>
  <c r="FQ52" i="1"/>
  <c r="FR52" i="1"/>
  <c r="FS52" i="1"/>
  <c r="FT52" i="1"/>
  <c r="FU52" i="1"/>
  <c r="FV52" i="1"/>
  <c r="FW52" i="1"/>
  <c r="FX52" i="1"/>
  <c r="FY52" i="1"/>
  <c r="FZ52" i="1"/>
  <c r="GA52" i="1"/>
  <c r="GA6" i="1"/>
  <c r="FZ6" i="1"/>
  <c r="FY6" i="1"/>
  <c r="FX6" i="1"/>
  <c r="FW6" i="1"/>
  <c r="FV6" i="1"/>
  <c r="FU6" i="1"/>
  <c r="FT6" i="1"/>
  <c r="FS6" i="1"/>
  <c r="FR6" i="1"/>
  <c r="FQ6" i="1"/>
  <c r="FP6" i="1"/>
  <c r="FO6" i="1"/>
  <c r="FN6" i="1"/>
  <c r="FM6" i="1"/>
  <c r="FL6" i="1"/>
  <c r="FK6" i="1"/>
  <c r="FJ6" i="1"/>
  <c r="FI6" i="1"/>
  <c r="FH6" i="1"/>
  <c r="FG6" i="1"/>
  <c r="FF6" i="1"/>
  <c r="FE6" i="1"/>
  <c r="FD6" i="1"/>
  <c r="FC6" i="1"/>
  <c r="FB6" i="1"/>
  <c r="FA6" i="1"/>
  <c r="EZ6" i="1"/>
  <c r="EY6" i="1"/>
  <c r="EX6" i="1"/>
  <c r="EW6" i="1"/>
  <c r="EV6" i="1"/>
  <c r="EU6" i="1"/>
  <c r="ET6" i="1"/>
  <c r="ES6" i="1"/>
  <c r="ER6" i="1"/>
  <c r="EQ6" i="1"/>
  <c r="EP6" i="1"/>
  <c r="EO6" i="1"/>
  <c r="EN6" i="1"/>
  <c r="EM6" i="1"/>
  <c r="EL6" i="1"/>
  <c r="EK6" i="1"/>
  <c r="EJ6" i="1"/>
  <c r="EI6" i="1"/>
  <c r="EH6" i="1"/>
  <c r="EG6" i="1"/>
  <c r="EF6" i="1"/>
  <c r="EE6" i="1"/>
  <c r="ED6" i="1"/>
  <c r="EC6" i="1"/>
  <c r="EB6" i="1"/>
  <c r="EA6" i="1"/>
  <c r="DZ6" i="1"/>
  <c r="DY6" i="1"/>
  <c r="DX6" i="1"/>
  <c r="DW6" i="1"/>
  <c r="DV6" i="1"/>
  <c r="DU6" i="1"/>
  <c r="DT6" i="1"/>
  <c r="DS6" i="1"/>
  <c r="DR6" i="1"/>
  <c r="DQ6" i="1"/>
  <c r="DP6" i="1"/>
  <c r="DO6" i="1"/>
  <c r="DN6" i="1"/>
  <c r="DM6" i="1"/>
  <c r="DL6" i="1"/>
  <c r="DK6" i="1"/>
  <c r="DJ6" i="1"/>
  <c r="DI6" i="1"/>
  <c r="DH6" i="1"/>
  <c r="DG6" i="1"/>
  <c r="DF6" i="1"/>
  <c r="DE6" i="1"/>
  <c r="DD6" i="1"/>
  <c r="DC6" i="1"/>
  <c r="DB6" i="1"/>
  <c r="DA6" i="1"/>
  <c r="CZ6" i="1"/>
  <c r="CY6" i="1"/>
  <c r="CX6" i="1"/>
  <c r="CW6" i="1"/>
  <c r="CV6" i="1"/>
  <c r="CU6" i="1"/>
  <c r="CT6" i="1"/>
  <c r="CS6" i="1"/>
  <c r="CR6" i="1"/>
  <c r="CQ6" i="1"/>
  <c r="CP6" i="1"/>
  <c r="CO6" i="1"/>
  <c r="CN6" i="1"/>
  <c r="CM6" i="1"/>
  <c r="CL6" i="1"/>
  <c r="CK6" i="1"/>
  <c r="CJ6" i="1"/>
  <c r="CI6" i="1"/>
  <c r="CH6" i="1"/>
  <c r="CG6" i="1"/>
  <c r="CF6" i="1"/>
  <c r="CE6" i="1"/>
  <c r="CD6" i="1"/>
  <c r="CC6" i="1"/>
  <c r="CB6" i="1"/>
  <c r="CA6" i="1"/>
  <c r="BZ6" i="1"/>
  <c r="BY6" i="1"/>
  <c r="BX6" i="1"/>
  <c r="BW6" i="1"/>
  <c r="BV6" i="1"/>
  <c r="BU6" i="1"/>
  <c r="BT6" i="1"/>
  <c r="BS6" i="1"/>
  <c r="BR6" i="1"/>
  <c r="BQ6" i="1"/>
  <c r="BP6" i="1"/>
  <c r="BO6" i="1"/>
  <c r="BN6" i="1"/>
  <c r="BM6" i="1"/>
  <c r="BL6" i="1"/>
  <c r="BK6" i="1"/>
  <c r="BJ6" i="1"/>
  <c r="BI6" i="1"/>
  <c r="BH6" i="1"/>
  <c r="BG6" i="1"/>
  <c r="BF6" i="1"/>
  <c r="BE6" i="1"/>
  <c r="BD6" i="1"/>
  <c r="GA5" i="1"/>
  <c r="FZ5" i="1"/>
  <c r="FY5" i="1"/>
  <c r="FX5" i="1"/>
  <c r="FW5" i="1"/>
  <c r="FV5" i="1"/>
  <c r="FU5" i="1"/>
  <c r="FT5" i="1"/>
  <c r="FS5" i="1"/>
  <c r="FR5" i="1"/>
  <c r="FQ5" i="1"/>
  <c r="FP5" i="1"/>
  <c r="FO5" i="1"/>
  <c r="FN5" i="1"/>
  <c r="FM5" i="1"/>
  <c r="FL5" i="1"/>
  <c r="FK5" i="1"/>
  <c r="FJ5" i="1"/>
  <c r="FI5" i="1"/>
  <c r="FH5" i="1"/>
  <c r="FG5" i="1"/>
  <c r="FF5" i="1"/>
  <c r="FE5" i="1"/>
  <c r="FD5" i="1"/>
  <c r="FC5" i="1"/>
  <c r="FB5" i="1"/>
  <c r="FA5" i="1"/>
  <c r="EZ5" i="1"/>
  <c r="EY5" i="1"/>
  <c r="EX5" i="1"/>
  <c r="EW5" i="1"/>
  <c r="EV5" i="1"/>
  <c r="EU5" i="1"/>
  <c r="ET5" i="1"/>
  <c r="ES5" i="1"/>
  <c r="ER5" i="1"/>
  <c r="EQ5" i="1"/>
  <c r="EP5" i="1"/>
  <c r="EO5" i="1"/>
  <c r="EN5" i="1"/>
  <c r="EM5" i="1"/>
  <c r="EL5" i="1"/>
  <c r="EK5" i="1"/>
  <c r="EJ5" i="1"/>
  <c r="EI5" i="1"/>
  <c r="EH5" i="1"/>
  <c r="EG5" i="1"/>
  <c r="EF5" i="1"/>
  <c r="EE5" i="1"/>
  <c r="ED5" i="1"/>
  <c r="EC5" i="1"/>
  <c r="EB5" i="1"/>
  <c r="EA5" i="1"/>
  <c r="DZ5" i="1"/>
  <c r="DY5" i="1"/>
  <c r="DX5" i="1"/>
  <c r="DW5" i="1"/>
  <c r="DV5" i="1"/>
  <c r="DU5" i="1"/>
  <c r="DT5" i="1"/>
  <c r="DS5" i="1"/>
  <c r="DR5" i="1"/>
  <c r="DQ5" i="1"/>
  <c r="DP5" i="1"/>
  <c r="DO5" i="1"/>
  <c r="DN5" i="1"/>
  <c r="DM5" i="1"/>
  <c r="DL5" i="1"/>
  <c r="DK5" i="1"/>
  <c r="DJ5" i="1"/>
  <c r="DI5" i="1"/>
  <c r="DH5" i="1"/>
  <c r="DG5" i="1"/>
  <c r="DF5" i="1"/>
  <c r="DE5" i="1"/>
  <c r="DD5" i="1"/>
  <c r="DC5" i="1"/>
  <c r="DB5" i="1"/>
  <c r="DA5" i="1"/>
  <c r="CZ5" i="1"/>
  <c r="CY5" i="1"/>
  <c r="CX5" i="1"/>
  <c r="CW5" i="1"/>
  <c r="CV5" i="1"/>
  <c r="CU5" i="1"/>
  <c r="CT5" i="1"/>
  <c r="CS5" i="1"/>
  <c r="CR5" i="1"/>
  <c r="CQ5" i="1"/>
  <c r="CP5" i="1"/>
  <c r="CO5" i="1"/>
  <c r="CN5" i="1"/>
  <c r="CM5" i="1"/>
  <c r="CL5" i="1"/>
  <c r="CK5" i="1"/>
  <c r="CJ5" i="1"/>
  <c r="CI5" i="1"/>
  <c r="CH5" i="1"/>
  <c r="CG5" i="1"/>
  <c r="CF5" i="1"/>
  <c r="CE5" i="1"/>
  <c r="CD5" i="1"/>
  <c r="CC5" i="1"/>
  <c r="CB5" i="1"/>
  <c r="CA5" i="1"/>
  <c r="BZ5" i="1"/>
  <c r="BY5" i="1"/>
  <c r="BX5" i="1"/>
  <c r="BW5" i="1"/>
  <c r="BV5" i="1"/>
  <c r="BU5" i="1"/>
  <c r="BT5" i="1"/>
  <c r="BS5" i="1"/>
  <c r="BR5" i="1"/>
  <c r="BQ5" i="1"/>
  <c r="BP5" i="1"/>
  <c r="BO5" i="1"/>
  <c r="BN5" i="1"/>
  <c r="BM5" i="1"/>
  <c r="BL5" i="1"/>
  <c r="BK5" i="1"/>
  <c r="BJ5" i="1"/>
  <c r="BI5" i="1"/>
  <c r="BH5" i="1"/>
  <c r="BG5" i="1"/>
  <c r="BF5" i="1"/>
  <c r="BE5" i="1"/>
  <c r="BD5" i="1"/>
  <c r="GA4" i="1"/>
  <c r="FZ4" i="1"/>
  <c r="FY4" i="1"/>
  <c r="FX4" i="1"/>
  <c r="FW4" i="1"/>
  <c r="FV4" i="1"/>
  <c r="FU4" i="1"/>
  <c r="FT4" i="1"/>
  <c r="FS4" i="1"/>
  <c r="FR4" i="1"/>
  <c r="FQ4" i="1"/>
  <c r="FP4" i="1"/>
  <c r="FO4" i="1"/>
  <c r="FN4" i="1"/>
  <c r="FM4" i="1"/>
  <c r="FL4" i="1"/>
  <c r="FK4" i="1"/>
  <c r="FJ4" i="1"/>
  <c r="FI4" i="1"/>
  <c r="FH4" i="1"/>
  <c r="FG4" i="1"/>
  <c r="FF4" i="1"/>
  <c r="FE4" i="1"/>
  <c r="FD4" i="1"/>
  <c r="FC4" i="1"/>
  <c r="FB4" i="1"/>
  <c r="FA4" i="1"/>
  <c r="EZ4" i="1"/>
  <c r="EY4" i="1"/>
  <c r="EX4" i="1"/>
  <c r="EW4" i="1"/>
  <c r="EV4" i="1"/>
  <c r="EU4" i="1"/>
  <c r="ET4" i="1"/>
  <c r="ES4" i="1"/>
  <c r="ER4" i="1"/>
  <c r="EQ4" i="1"/>
  <c r="EP4" i="1"/>
  <c r="EO4" i="1"/>
  <c r="EN4" i="1"/>
  <c r="EM4" i="1"/>
  <c r="EL4" i="1"/>
  <c r="EK4" i="1"/>
  <c r="EJ4" i="1"/>
  <c r="EI4" i="1"/>
  <c r="EH4" i="1"/>
  <c r="EG4" i="1"/>
  <c r="EF4" i="1"/>
  <c r="EE4" i="1"/>
  <c r="ED4" i="1"/>
  <c r="EC4" i="1"/>
  <c r="EB4" i="1"/>
  <c r="EA4" i="1"/>
  <c r="DZ4" i="1"/>
  <c r="DY4" i="1"/>
  <c r="DX4" i="1"/>
  <c r="DW4" i="1"/>
  <c r="DV4" i="1"/>
  <c r="DU4" i="1"/>
  <c r="DT4" i="1"/>
  <c r="DS4" i="1"/>
  <c r="DR4" i="1"/>
  <c r="DQ4" i="1"/>
  <c r="DP4" i="1"/>
  <c r="DO4" i="1"/>
  <c r="DN4" i="1"/>
  <c r="DM4" i="1"/>
  <c r="DL4" i="1"/>
  <c r="DK4" i="1"/>
  <c r="DJ4" i="1"/>
  <c r="DI4" i="1"/>
  <c r="DH4" i="1"/>
  <c r="DG4" i="1"/>
  <c r="DF4" i="1"/>
  <c r="DE4" i="1"/>
  <c r="DD4" i="1"/>
  <c r="DC4" i="1"/>
  <c r="DB4" i="1"/>
  <c r="DA4" i="1"/>
  <c r="CZ4" i="1"/>
  <c r="CY4" i="1"/>
  <c r="CX4" i="1"/>
  <c r="CW4" i="1"/>
  <c r="CV4" i="1"/>
  <c r="CU4" i="1"/>
  <c r="CT4" i="1"/>
  <c r="CS4" i="1"/>
  <c r="CR4" i="1"/>
  <c r="CQ4" i="1"/>
  <c r="CP4" i="1"/>
  <c r="CO4" i="1"/>
  <c r="CN4" i="1"/>
  <c r="CM4" i="1"/>
  <c r="CL4" i="1"/>
  <c r="CK4" i="1"/>
  <c r="CJ4" i="1"/>
  <c r="CI4" i="1"/>
  <c r="CH4" i="1"/>
  <c r="CG4" i="1"/>
  <c r="CF4" i="1"/>
  <c r="CE4" i="1"/>
  <c r="CD4" i="1"/>
  <c r="CC4" i="1"/>
  <c r="CB4" i="1"/>
  <c r="CA4" i="1"/>
  <c r="BZ4" i="1"/>
  <c r="BY4" i="1"/>
  <c r="BX4" i="1"/>
  <c r="BW4" i="1"/>
  <c r="BV4" i="1"/>
  <c r="BU4" i="1"/>
  <c r="BT4" i="1"/>
  <c r="BS4" i="1"/>
  <c r="BR4" i="1"/>
  <c r="BQ4" i="1"/>
  <c r="BP4" i="1"/>
  <c r="BO4" i="1"/>
  <c r="BN4" i="1"/>
  <c r="BM4" i="1"/>
  <c r="BL4" i="1"/>
  <c r="BK4" i="1"/>
  <c r="BJ4" i="1"/>
  <c r="BI4" i="1"/>
  <c r="BH4" i="1"/>
  <c r="BG4" i="1"/>
  <c r="BF4" i="1"/>
  <c r="BE4" i="1"/>
  <c r="BD4" i="1"/>
  <c r="GA3" i="1"/>
  <c r="FZ3" i="1"/>
  <c r="FY3" i="1"/>
  <c r="FX3" i="1"/>
  <c r="FW3" i="1"/>
  <c r="FV3" i="1"/>
  <c r="FU3" i="1"/>
  <c r="FT3" i="1"/>
  <c r="FS3" i="1"/>
  <c r="FR3" i="1"/>
  <c r="FQ3" i="1"/>
  <c r="FP3" i="1"/>
  <c r="FO3" i="1"/>
  <c r="FN3" i="1"/>
  <c r="FM3" i="1"/>
  <c r="FL3" i="1"/>
  <c r="FK3" i="1"/>
  <c r="FJ3" i="1"/>
  <c r="FI3" i="1"/>
  <c r="FH3" i="1"/>
  <c r="FG3" i="1"/>
  <c r="FF3" i="1"/>
  <c r="FE3" i="1"/>
  <c r="FD3" i="1"/>
  <c r="FC3" i="1"/>
  <c r="FB3" i="1"/>
  <c r="FA3" i="1"/>
  <c r="EZ3" i="1"/>
  <c r="EY3" i="1"/>
  <c r="EX3" i="1"/>
  <c r="EW3" i="1"/>
  <c r="EV3" i="1"/>
  <c r="EU3" i="1"/>
  <c r="ET3" i="1"/>
  <c r="ES3" i="1"/>
  <c r="ER3" i="1"/>
  <c r="EQ3" i="1"/>
  <c r="EP3" i="1"/>
  <c r="EO3" i="1"/>
  <c r="EN3" i="1"/>
  <c r="EM3" i="1"/>
  <c r="EL3" i="1"/>
  <c r="EK3" i="1"/>
  <c r="EJ3" i="1"/>
  <c r="EI3" i="1"/>
  <c r="EH3" i="1"/>
  <c r="EG3" i="1"/>
  <c r="EF3" i="1"/>
  <c r="EE3" i="1"/>
  <c r="ED3" i="1"/>
  <c r="EC3" i="1"/>
  <c r="EB3" i="1"/>
  <c r="EA3" i="1"/>
  <c r="DZ3" i="1"/>
  <c r="DY3" i="1"/>
  <c r="DX3" i="1"/>
  <c r="DW3" i="1"/>
  <c r="DV3" i="1"/>
  <c r="DU3" i="1"/>
  <c r="DT3" i="1"/>
  <c r="DS3" i="1"/>
  <c r="DR3" i="1"/>
  <c r="DQ3" i="1"/>
  <c r="DP3" i="1"/>
  <c r="DO3" i="1"/>
  <c r="DN3" i="1"/>
  <c r="DM3" i="1"/>
  <c r="DL3" i="1"/>
  <c r="DK3" i="1"/>
  <c r="DJ3" i="1"/>
  <c r="DI3" i="1"/>
  <c r="DH3" i="1"/>
  <c r="DG3" i="1"/>
  <c r="DF3" i="1"/>
  <c r="DE3" i="1"/>
  <c r="DD3" i="1"/>
  <c r="DC3" i="1"/>
  <c r="DB3" i="1"/>
  <c r="DA3" i="1"/>
  <c r="CZ3" i="1"/>
  <c r="CY3" i="1"/>
  <c r="CX3" i="1"/>
  <c r="CW3" i="1"/>
  <c r="CV3" i="1"/>
  <c r="CU3" i="1"/>
  <c r="CT3" i="1"/>
  <c r="CS3" i="1"/>
  <c r="CR3" i="1"/>
  <c r="CQ3" i="1"/>
  <c r="CP3" i="1"/>
  <c r="CO3" i="1"/>
  <c r="CN3" i="1"/>
  <c r="CM3" i="1"/>
  <c r="CL3" i="1"/>
  <c r="CK3" i="1"/>
  <c r="CJ3" i="1"/>
  <c r="CI3" i="1"/>
  <c r="CH3" i="1"/>
  <c r="CG3" i="1"/>
  <c r="CF3" i="1"/>
  <c r="CE3" i="1"/>
  <c r="CD3" i="1"/>
  <c r="CC3" i="1"/>
  <c r="CB3" i="1"/>
  <c r="CA3" i="1"/>
  <c r="BZ3" i="1"/>
  <c r="BY3" i="1"/>
  <c r="BX3" i="1"/>
  <c r="BW3" i="1"/>
  <c r="BV3" i="1"/>
  <c r="BU3" i="1"/>
  <c r="BT3" i="1"/>
  <c r="BS3" i="1"/>
  <c r="BR3" i="1"/>
  <c r="BQ3" i="1"/>
  <c r="BP3" i="1"/>
  <c r="BO3" i="1"/>
  <c r="BN3" i="1"/>
  <c r="BM3" i="1"/>
  <c r="BL3" i="1"/>
  <c r="BK3" i="1"/>
  <c r="BJ3" i="1"/>
  <c r="BI3" i="1"/>
  <c r="BH3" i="1"/>
  <c r="BG3" i="1"/>
  <c r="BF3" i="1"/>
  <c r="BE3" i="1"/>
  <c r="BD3" i="1"/>
  <c r="BH79" i="1" l="1"/>
  <c r="BE79" i="1"/>
  <c r="BF79" i="1"/>
  <c r="BD79" i="1"/>
  <c r="BC79" i="1"/>
  <c r="CN89" i="1"/>
  <c r="GH89" i="1" s="1"/>
  <c r="EV89" i="1"/>
  <c r="DR89" i="1"/>
  <c r="GI89" i="1" s="1"/>
  <c r="DR88" i="1"/>
  <c r="GI88" i="1" s="1"/>
  <c r="EV88" i="1"/>
  <c r="GJ88" i="1" s="1"/>
  <c r="CN88" i="1"/>
  <c r="GH88" i="1" s="1"/>
  <c r="FZ88" i="1"/>
  <c r="GK88" i="1" s="1"/>
  <c r="FZ89" i="1"/>
  <c r="GK89" i="1" s="1"/>
  <c r="BK79" i="1"/>
  <c r="BG79" i="1"/>
  <c r="BI79" i="1"/>
  <c r="BJ79" i="1"/>
  <c r="EV90" i="1" l="1"/>
  <c r="GJ89" i="1"/>
  <c r="GJ90" i="1" s="1"/>
  <c r="GK90" i="1"/>
  <c r="GI90" i="1"/>
  <c r="GH90" i="1"/>
  <c r="E74" i="1" l="1"/>
  <c r="F74" i="1"/>
  <c r="E75" i="1"/>
  <c r="F75" i="1"/>
  <c r="E79" i="1"/>
  <c r="F79" i="1"/>
  <c r="E80" i="1"/>
  <c r="F80" i="1"/>
  <c r="E81" i="1"/>
  <c r="F81" i="1"/>
  <c r="E83" i="1"/>
  <c r="F83" i="1"/>
  <c r="G74" i="1"/>
  <c r="H74" i="1"/>
  <c r="G75" i="1"/>
  <c r="H75" i="1"/>
  <c r="G79" i="1"/>
  <c r="H79" i="1"/>
  <c r="G80" i="1"/>
  <c r="H80" i="1"/>
  <c r="G81" i="1"/>
  <c r="H81" i="1"/>
  <c r="G83" i="1"/>
  <c r="H83" i="1"/>
  <c r="E52" i="1"/>
  <c r="E78" i="1" s="1"/>
  <c r="F52" i="1"/>
  <c r="F78" i="1" s="1"/>
  <c r="FZ90" i="1" l="1"/>
  <c r="DR90" i="1"/>
  <c r="AG52" i="1" l="1"/>
  <c r="AK52" i="1"/>
  <c r="AL52" i="1"/>
  <c r="AM52" i="1"/>
  <c r="AN52" i="1"/>
  <c r="AO52" i="1"/>
  <c r="AP52" i="1"/>
  <c r="AQ52" i="1"/>
  <c r="AR52" i="1"/>
  <c r="AS52" i="1"/>
  <c r="AT52" i="1"/>
  <c r="AU52" i="1"/>
  <c r="AV52" i="1"/>
  <c r="AW52" i="1"/>
  <c r="AX52" i="1"/>
  <c r="AY52" i="1"/>
  <c r="BA52" i="1"/>
  <c r="BB52" i="1"/>
  <c r="BI88" i="1" l="1"/>
  <c r="GG88" i="1" s="1"/>
  <c r="AG81" i="1"/>
  <c r="AH81" i="1"/>
  <c r="AI81" i="1"/>
  <c r="AJ81" i="1"/>
  <c r="AK81" i="1"/>
  <c r="AL81" i="1"/>
  <c r="AM81" i="1"/>
  <c r="AN81" i="1"/>
  <c r="AO81" i="1"/>
  <c r="AP81" i="1"/>
  <c r="AQ81" i="1"/>
  <c r="AR81" i="1"/>
  <c r="AS81" i="1"/>
  <c r="AT81" i="1"/>
  <c r="AU81" i="1"/>
  <c r="AV81" i="1"/>
  <c r="AW81" i="1"/>
  <c r="AX81" i="1"/>
  <c r="AY81" i="1"/>
  <c r="AZ81" i="1"/>
  <c r="BA81" i="1"/>
  <c r="BB81" i="1"/>
  <c r="AG80" i="1"/>
  <c r="AH80" i="1"/>
  <c r="AI80" i="1"/>
  <c r="AI79" i="1" s="1"/>
  <c r="AJ80" i="1"/>
  <c r="AK80" i="1"/>
  <c r="AL80" i="1"/>
  <c r="AM80" i="1"/>
  <c r="AN80" i="1"/>
  <c r="AO80" i="1"/>
  <c r="AP80" i="1"/>
  <c r="AQ80" i="1"/>
  <c r="AR80" i="1"/>
  <c r="AS80" i="1"/>
  <c r="AT80" i="1"/>
  <c r="AU80" i="1"/>
  <c r="AV80" i="1"/>
  <c r="AW80" i="1"/>
  <c r="AX80" i="1"/>
  <c r="AY80" i="1"/>
  <c r="AZ80" i="1"/>
  <c r="BA80" i="1"/>
  <c r="BB80" i="1"/>
  <c r="AY79" i="1" l="1"/>
  <c r="AR79" i="1"/>
  <c r="AJ79" i="1"/>
  <c r="AQ79" i="1"/>
  <c r="AX79" i="1"/>
  <c r="AK79" i="1"/>
  <c r="AT79" i="1"/>
  <c r="AP79" i="1"/>
  <c r="AL79" i="1"/>
  <c r="AH79" i="1"/>
  <c r="AZ79" i="1"/>
  <c r="AV79" i="1"/>
  <c r="AN79" i="1"/>
  <c r="AU79" i="1"/>
  <c r="BB79" i="1"/>
  <c r="AW79" i="1"/>
  <c r="AO79" i="1"/>
  <c r="AG79" i="1"/>
  <c r="AS79" i="1"/>
  <c r="BA79" i="1"/>
  <c r="AM79" i="1"/>
  <c r="DG79" i="45"/>
  <c r="DH79" i="45"/>
  <c r="DI79" i="45"/>
  <c r="DJ79" i="45"/>
  <c r="DK79" i="45"/>
  <c r="DL79" i="45"/>
  <c r="DM79" i="45"/>
  <c r="DN79" i="45"/>
  <c r="DO79" i="45"/>
  <c r="DP79" i="45"/>
  <c r="DQ79" i="45"/>
  <c r="DR79" i="45"/>
  <c r="DS79" i="45"/>
  <c r="DT79" i="45"/>
  <c r="DU79" i="45"/>
  <c r="DV79" i="45"/>
  <c r="DW79" i="45"/>
  <c r="DX79" i="45"/>
  <c r="DY79" i="45"/>
  <c r="DZ79" i="45"/>
  <c r="EA79" i="45"/>
  <c r="EB79" i="45"/>
  <c r="EC79" i="45"/>
  <c r="ED79" i="45"/>
  <c r="EE79" i="45"/>
  <c r="EF79" i="45"/>
  <c r="EG79" i="45"/>
  <c r="EH79" i="45"/>
  <c r="EI79" i="45"/>
  <c r="EJ79" i="45"/>
  <c r="EK79" i="45"/>
  <c r="EL79" i="45"/>
  <c r="EM79" i="45"/>
  <c r="EN79" i="45"/>
  <c r="EO79" i="45"/>
  <c r="EP79" i="45"/>
  <c r="EQ79" i="45"/>
  <c r="ER79" i="45"/>
  <c r="ES79" i="45"/>
  <c r="ET79" i="45"/>
  <c r="EU79" i="45"/>
  <c r="EV79" i="45"/>
  <c r="EW79" i="45"/>
  <c r="EX79" i="45"/>
  <c r="EY79" i="45"/>
  <c r="EZ79" i="45"/>
  <c r="FA79" i="45"/>
  <c r="FB79" i="45"/>
  <c r="FC79" i="45"/>
  <c r="FD79" i="45"/>
  <c r="FE79" i="45"/>
  <c r="FF79" i="45"/>
  <c r="FG79" i="45"/>
  <c r="FH79" i="45"/>
  <c r="FI79" i="45"/>
  <c r="FJ79" i="45"/>
  <c r="FK79" i="45"/>
  <c r="FL79" i="45"/>
  <c r="FM79" i="45"/>
  <c r="FN79" i="45"/>
  <c r="FO79" i="45"/>
  <c r="FP79" i="45"/>
  <c r="FQ79" i="45"/>
  <c r="FR79" i="45"/>
  <c r="FS79" i="45"/>
  <c r="FT79" i="45"/>
  <c r="FU79" i="45"/>
  <c r="FV79" i="45"/>
  <c r="FW79" i="45"/>
  <c r="FX79" i="45"/>
  <c r="FY79" i="45"/>
  <c r="FZ79" i="45"/>
  <c r="GA79" i="45"/>
  <c r="GB79" i="45"/>
  <c r="GC79" i="45"/>
  <c r="GD79" i="45"/>
  <c r="GE79" i="45"/>
  <c r="GF79" i="45"/>
  <c r="GG79" i="45"/>
  <c r="GH79" i="45"/>
  <c r="GI79" i="45"/>
  <c r="GJ79" i="45"/>
  <c r="GK79" i="45"/>
  <c r="GL79" i="45"/>
  <c r="GM79" i="45"/>
  <c r="GN79" i="45"/>
  <c r="GO79" i="45"/>
  <c r="GP79" i="45"/>
  <c r="GQ79" i="45"/>
  <c r="GR79" i="45"/>
  <c r="GS79" i="45"/>
  <c r="GT79" i="45"/>
  <c r="GU79" i="45"/>
  <c r="GV79" i="45"/>
  <c r="GW79" i="45"/>
  <c r="GX79" i="45"/>
  <c r="GY79" i="45"/>
  <c r="GZ79" i="45"/>
  <c r="HA79" i="45"/>
  <c r="HB79" i="45"/>
  <c r="HC79" i="45"/>
  <c r="HD79" i="45"/>
  <c r="HE79" i="45"/>
  <c r="HF79" i="45"/>
  <c r="HG79" i="45"/>
  <c r="HH79" i="45"/>
  <c r="HI79" i="45"/>
  <c r="HJ79" i="45"/>
  <c r="HK79" i="45"/>
  <c r="HL79" i="45"/>
  <c r="HM79" i="45"/>
  <c r="HN79" i="45"/>
  <c r="HO79" i="45"/>
  <c r="HP79" i="45"/>
  <c r="HQ79" i="45"/>
  <c r="HR79" i="45"/>
  <c r="HS79" i="45"/>
  <c r="HT79" i="45"/>
  <c r="HU79" i="45"/>
  <c r="HV79" i="45"/>
  <c r="HW79" i="45"/>
  <c r="HX79" i="45"/>
  <c r="HY79" i="45"/>
  <c r="HZ79" i="45"/>
  <c r="IA79" i="45"/>
  <c r="IB79" i="45"/>
  <c r="IC79" i="45"/>
  <c r="ID79" i="45"/>
  <c r="IE79" i="45"/>
  <c r="IF79" i="45"/>
  <c r="IH79" i="45"/>
  <c r="II79" i="45"/>
  <c r="IJ79" i="45"/>
  <c r="IK79" i="45"/>
  <c r="DG80" i="45"/>
  <c r="DH80" i="45"/>
  <c r="DI80" i="45"/>
  <c r="DJ80" i="45"/>
  <c r="DK80" i="45"/>
  <c r="DL80" i="45"/>
  <c r="DM80" i="45"/>
  <c r="DN80" i="45"/>
  <c r="DO80" i="45"/>
  <c r="DP80" i="45"/>
  <c r="DQ80" i="45"/>
  <c r="DR80" i="45"/>
  <c r="DS80" i="45"/>
  <c r="DT80" i="45"/>
  <c r="DU80" i="45"/>
  <c r="DV80" i="45"/>
  <c r="DW80" i="45"/>
  <c r="DX80" i="45"/>
  <c r="DY80" i="45"/>
  <c r="DZ80" i="45"/>
  <c r="EA80" i="45"/>
  <c r="EB80" i="45"/>
  <c r="EC80" i="45"/>
  <c r="ED80" i="45"/>
  <c r="EE80" i="45"/>
  <c r="EF80" i="45"/>
  <c r="EG80" i="45"/>
  <c r="EH80" i="45"/>
  <c r="EI80" i="45"/>
  <c r="EJ80" i="45"/>
  <c r="EK80" i="45"/>
  <c r="EL80" i="45"/>
  <c r="EM80" i="45"/>
  <c r="EN80" i="45"/>
  <c r="EO80" i="45"/>
  <c r="EP80" i="45"/>
  <c r="EQ80" i="45"/>
  <c r="ER80" i="45"/>
  <c r="ES80" i="45"/>
  <c r="ET80" i="45"/>
  <c r="EU80" i="45"/>
  <c r="EV80" i="45"/>
  <c r="EW80" i="45"/>
  <c r="EX80" i="45"/>
  <c r="EY80" i="45"/>
  <c r="EZ80" i="45"/>
  <c r="FA80" i="45"/>
  <c r="FB80" i="45"/>
  <c r="FC80" i="45"/>
  <c r="FD80" i="45"/>
  <c r="FE80" i="45"/>
  <c r="FF80" i="45"/>
  <c r="FG80" i="45"/>
  <c r="FH80" i="45"/>
  <c r="FI80" i="45"/>
  <c r="FJ80" i="45"/>
  <c r="FK80" i="45"/>
  <c r="FL80" i="45"/>
  <c r="FM80" i="45"/>
  <c r="FN80" i="45"/>
  <c r="FO80" i="45"/>
  <c r="FP80" i="45"/>
  <c r="FQ80" i="45"/>
  <c r="FR80" i="45"/>
  <c r="FS80" i="45"/>
  <c r="FT80" i="45"/>
  <c r="FU80" i="45"/>
  <c r="FV80" i="45"/>
  <c r="FW80" i="45"/>
  <c r="FX80" i="45"/>
  <c r="FY80" i="45"/>
  <c r="FZ80" i="45"/>
  <c r="GA80" i="45"/>
  <c r="GB80" i="45"/>
  <c r="GC80" i="45"/>
  <c r="GD80" i="45"/>
  <c r="GE80" i="45"/>
  <c r="GF80" i="45"/>
  <c r="GG80" i="45"/>
  <c r="GH80" i="45"/>
  <c r="GI80" i="45"/>
  <c r="GJ80" i="45"/>
  <c r="GK80" i="45"/>
  <c r="GL80" i="45"/>
  <c r="GM80" i="45"/>
  <c r="GN80" i="45"/>
  <c r="GO80" i="45"/>
  <c r="GP80" i="45"/>
  <c r="GQ80" i="45"/>
  <c r="GR80" i="45"/>
  <c r="GS80" i="45"/>
  <c r="GT80" i="45"/>
  <c r="GU80" i="45"/>
  <c r="GV80" i="45"/>
  <c r="GW80" i="45"/>
  <c r="GX80" i="45"/>
  <c r="GY80" i="45"/>
  <c r="GZ80" i="45"/>
  <c r="HA80" i="45"/>
  <c r="HB80" i="45"/>
  <c r="HC80" i="45"/>
  <c r="HD80" i="45"/>
  <c r="HE80" i="45"/>
  <c r="HF80" i="45"/>
  <c r="HG80" i="45"/>
  <c r="HH80" i="45"/>
  <c r="HI80" i="45"/>
  <c r="HJ80" i="45"/>
  <c r="HK80" i="45"/>
  <c r="HL80" i="45"/>
  <c r="HM80" i="45"/>
  <c r="HN80" i="45"/>
  <c r="HO80" i="45"/>
  <c r="HP80" i="45"/>
  <c r="HQ80" i="45"/>
  <c r="HR80" i="45"/>
  <c r="HS80" i="45"/>
  <c r="HT80" i="45"/>
  <c r="HU80" i="45"/>
  <c r="HV80" i="45"/>
  <c r="HW80" i="45"/>
  <c r="HX80" i="45"/>
  <c r="HY80" i="45"/>
  <c r="HZ80" i="45"/>
  <c r="IA80" i="45"/>
  <c r="IB80" i="45"/>
  <c r="IC80" i="45"/>
  <c r="ID80" i="45"/>
  <c r="IE80" i="45"/>
  <c r="IF80" i="45"/>
  <c r="IG80" i="45"/>
  <c r="IG79" i="45" s="1"/>
  <c r="IH80" i="45"/>
  <c r="II80" i="45"/>
  <c r="IJ80" i="45"/>
  <c r="IK80" i="45"/>
  <c r="DG81" i="45"/>
  <c r="DH81" i="45"/>
  <c r="DI81" i="45"/>
  <c r="DJ81" i="45"/>
  <c r="DK81" i="45"/>
  <c r="DL81" i="45"/>
  <c r="DM81" i="45"/>
  <c r="DN81" i="45"/>
  <c r="DO81" i="45"/>
  <c r="DP81" i="45"/>
  <c r="DQ81" i="45"/>
  <c r="DR81" i="45"/>
  <c r="DS81" i="45"/>
  <c r="DT81" i="45"/>
  <c r="DU81" i="45"/>
  <c r="DV81" i="45"/>
  <c r="DW81" i="45"/>
  <c r="DX81" i="45"/>
  <c r="DY81" i="45"/>
  <c r="DZ81" i="45"/>
  <c r="EA81" i="45"/>
  <c r="EB81" i="45"/>
  <c r="EC81" i="45"/>
  <c r="ED81" i="45"/>
  <c r="EE81" i="45"/>
  <c r="EF81" i="45"/>
  <c r="EG81" i="45"/>
  <c r="EH81" i="45"/>
  <c r="EI81" i="45"/>
  <c r="EJ81" i="45"/>
  <c r="EK81" i="45"/>
  <c r="EL81" i="45"/>
  <c r="EM81" i="45"/>
  <c r="EN81" i="45"/>
  <c r="EO81" i="45"/>
  <c r="EP81" i="45"/>
  <c r="EQ81" i="45"/>
  <c r="ER81" i="45"/>
  <c r="ES81" i="45"/>
  <c r="ET81" i="45"/>
  <c r="EU81" i="45"/>
  <c r="EV81" i="45"/>
  <c r="EW81" i="45"/>
  <c r="EX81" i="45"/>
  <c r="EY81" i="45"/>
  <c r="EZ81" i="45"/>
  <c r="FA81" i="45"/>
  <c r="FB81" i="45"/>
  <c r="FC81" i="45"/>
  <c r="FD81" i="45"/>
  <c r="FE81" i="45"/>
  <c r="FF81" i="45"/>
  <c r="FG81" i="45"/>
  <c r="FH81" i="45"/>
  <c r="FI81" i="45"/>
  <c r="FJ81" i="45"/>
  <c r="FK81" i="45"/>
  <c r="FL81" i="45"/>
  <c r="FM81" i="45"/>
  <c r="FN81" i="45"/>
  <c r="FO81" i="45"/>
  <c r="FP81" i="45"/>
  <c r="FQ81" i="45"/>
  <c r="FR81" i="45"/>
  <c r="FS81" i="45"/>
  <c r="FT81" i="45"/>
  <c r="FU81" i="45"/>
  <c r="FV81" i="45"/>
  <c r="FW81" i="45"/>
  <c r="FX81" i="45"/>
  <c r="FY81" i="45"/>
  <c r="FZ81" i="45"/>
  <c r="GA81" i="45"/>
  <c r="GB81" i="45"/>
  <c r="GC81" i="45"/>
  <c r="GD81" i="45"/>
  <c r="GE81" i="45"/>
  <c r="GF81" i="45"/>
  <c r="GG81" i="45"/>
  <c r="GH81" i="45"/>
  <c r="GI81" i="45"/>
  <c r="GJ81" i="45"/>
  <c r="GK81" i="45"/>
  <c r="GL81" i="45"/>
  <c r="GM81" i="45"/>
  <c r="GN81" i="45"/>
  <c r="GO81" i="45"/>
  <c r="GP81" i="45"/>
  <c r="GQ81" i="45"/>
  <c r="GR81" i="45"/>
  <c r="GS81" i="45"/>
  <c r="GT81" i="45"/>
  <c r="GU81" i="45"/>
  <c r="GV81" i="45"/>
  <c r="GW81" i="45"/>
  <c r="GX81" i="45"/>
  <c r="GY81" i="45"/>
  <c r="GZ81" i="45"/>
  <c r="HA81" i="45"/>
  <c r="HB81" i="45"/>
  <c r="HC81" i="45"/>
  <c r="HD81" i="45"/>
  <c r="HE81" i="45"/>
  <c r="HF81" i="45"/>
  <c r="HG81" i="45"/>
  <c r="HH81" i="45"/>
  <c r="HI81" i="45"/>
  <c r="HJ81" i="45"/>
  <c r="HK81" i="45"/>
  <c r="HL81" i="45"/>
  <c r="HM81" i="45"/>
  <c r="HN81" i="45"/>
  <c r="HO81" i="45"/>
  <c r="HP81" i="45"/>
  <c r="HQ81" i="45"/>
  <c r="HR81" i="45"/>
  <c r="HS81" i="45"/>
  <c r="HT81" i="45"/>
  <c r="HU81" i="45"/>
  <c r="HV81" i="45"/>
  <c r="HW81" i="45"/>
  <c r="HX81" i="45"/>
  <c r="HY81" i="45"/>
  <c r="HZ81" i="45"/>
  <c r="IA81" i="45"/>
  <c r="IB81" i="45"/>
  <c r="IC81" i="45"/>
  <c r="ID81" i="45"/>
  <c r="IE81" i="45"/>
  <c r="IF81" i="45"/>
  <c r="IG81" i="45"/>
  <c r="IH81" i="45"/>
  <c r="II81" i="45"/>
  <c r="IJ81" i="45"/>
  <c r="IK81" i="45"/>
  <c r="CQ83" i="45" l="1"/>
  <c r="CQ81" i="45"/>
  <c r="CQ80" i="45"/>
  <c r="CQ79" i="45"/>
  <c r="CQ75" i="45"/>
  <c r="CQ74" i="45"/>
  <c r="CQ52" i="45"/>
  <c r="CQ6" i="45"/>
  <c r="CQ5" i="45"/>
  <c r="CQ4" i="45"/>
  <c r="CQ3" i="45"/>
  <c r="AF3" i="45" l="1"/>
  <c r="AE3" i="45"/>
  <c r="AD3" i="45"/>
  <c r="AC3" i="45"/>
  <c r="AB3" i="45"/>
  <c r="AA3" i="45"/>
  <c r="Z3" i="45"/>
  <c r="Y3" i="45"/>
  <c r="X3" i="45"/>
  <c r="W3" i="45"/>
  <c r="V3" i="45"/>
  <c r="U3" i="45"/>
  <c r="T3" i="45"/>
  <c r="S3" i="45"/>
  <c r="R3" i="45"/>
  <c r="Q3" i="45"/>
  <c r="P3" i="45"/>
  <c r="O3" i="45"/>
  <c r="N3" i="45"/>
  <c r="M3" i="45"/>
  <c r="L3" i="45"/>
  <c r="K3" i="45"/>
  <c r="J3" i="45"/>
  <c r="I3" i="45"/>
  <c r="H3" i="45"/>
  <c r="G3" i="45"/>
  <c r="F3" i="45"/>
  <c r="E3" i="45"/>
  <c r="D3" i="45"/>
  <c r="C3" i="45"/>
  <c r="AF3" i="1" l="1"/>
  <c r="AE3" i="1"/>
  <c r="AD3" i="1"/>
  <c r="AC3" i="1"/>
  <c r="AB3" i="1"/>
  <c r="AA3" i="1"/>
  <c r="Z3" i="1"/>
  <c r="Y3" i="1"/>
  <c r="X3" i="1"/>
  <c r="W3" i="1"/>
  <c r="V3" i="1"/>
  <c r="U3" i="1"/>
  <c r="T3" i="1"/>
  <c r="S3" i="1"/>
  <c r="R3" i="1"/>
  <c r="Q3" i="1"/>
  <c r="P3" i="1"/>
  <c r="O3" i="1"/>
  <c r="N3" i="1"/>
  <c r="M3" i="1"/>
  <c r="L3" i="1"/>
  <c r="K3" i="1"/>
  <c r="J3" i="1"/>
  <c r="I3" i="1"/>
  <c r="H3" i="1"/>
  <c r="G3" i="1"/>
  <c r="F3" i="1"/>
  <c r="E3" i="1"/>
  <c r="D3" i="1"/>
  <c r="C3" i="1"/>
  <c r="I7" i="47" l="1"/>
  <c r="H7" i="47"/>
  <c r="F7" i="47"/>
  <c r="E7" i="47"/>
  <c r="D7" i="47"/>
  <c r="C7" i="47"/>
  <c r="B7" i="47"/>
  <c r="AT2" i="36" l="1"/>
  <c r="IK3" i="45" l="1"/>
  <c r="IJ3" i="45"/>
  <c r="II3" i="45"/>
  <c r="IH3" i="45"/>
  <c r="IG3" i="45"/>
  <c r="IF3" i="45"/>
  <c r="IE3" i="45"/>
  <c r="ID3" i="45"/>
  <c r="IC3" i="45"/>
  <c r="IB3" i="45"/>
  <c r="IA3" i="45"/>
  <c r="HZ3" i="45"/>
  <c r="HY3" i="45"/>
  <c r="HX3" i="45"/>
  <c r="HW3" i="45"/>
  <c r="HV3" i="45"/>
  <c r="HU3" i="45"/>
  <c r="HT3" i="45"/>
  <c r="HS3" i="45"/>
  <c r="HR3" i="45"/>
  <c r="HQ3" i="45"/>
  <c r="HP3" i="45"/>
  <c r="HO3" i="45"/>
  <c r="HN3" i="45"/>
  <c r="HM3" i="45"/>
  <c r="HL3" i="45"/>
  <c r="HK3" i="45"/>
  <c r="HJ3" i="45"/>
  <c r="HI3" i="45"/>
  <c r="HH3" i="45"/>
  <c r="HG3" i="45"/>
  <c r="HF3" i="45"/>
  <c r="HE3" i="45"/>
  <c r="HD3" i="45"/>
  <c r="HC3" i="45"/>
  <c r="HB3" i="45"/>
  <c r="HA3" i="45"/>
  <c r="GZ3" i="45"/>
  <c r="GY3" i="45"/>
  <c r="GX3" i="45"/>
  <c r="GW3" i="45"/>
  <c r="GV3" i="45"/>
  <c r="GU3" i="45"/>
  <c r="GT3" i="45"/>
  <c r="GS3" i="45"/>
  <c r="GR3" i="45"/>
  <c r="GQ3" i="45"/>
  <c r="GP3" i="45"/>
  <c r="GO3" i="45"/>
  <c r="GN3" i="45"/>
  <c r="GM3" i="45"/>
  <c r="GL3" i="45"/>
  <c r="GK3" i="45"/>
  <c r="GJ3" i="45"/>
  <c r="GI3" i="45"/>
  <c r="GH3" i="45"/>
  <c r="GG3" i="45"/>
  <c r="GF3" i="45"/>
  <c r="GE3" i="45"/>
  <c r="GD3" i="45"/>
  <c r="GC3" i="45"/>
  <c r="GB3" i="45"/>
  <c r="GA3" i="45"/>
  <c r="FZ3" i="45"/>
  <c r="FY3" i="45"/>
  <c r="FX3" i="45"/>
  <c r="FW3" i="45"/>
  <c r="FV3" i="45"/>
  <c r="FU3" i="45"/>
  <c r="FT3" i="45"/>
  <c r="FS3" i="45"/>
  <c r="FR3" i="45"/>
  <c r="FQ3" i="45"/>
  <c r="FP3" i="45"/>
  <c r="FO3" i="45"/>
  <c r="FN3" i="45"/>
  <c r="FM3" i="45"/>
  <c r="FL3" i="45"/>
  <c r="FK3" i="45"/>
  <c r="FJ3" i="45"/>
  <c r="FI3" i="45"/>
  <c r="FH3" i="45"/>
  <c r="FG3" i="45"/>
  <c r="FF3" i="45"/>
  <c r="FE3" i="45"/>
  <c r="FD3" i="45"/>
  <c r="FC3" i="45"/>
  <c r="FB3" i="45"/>
  <c r="FA3" i="45"/>
  <c r="EZ3" i="45"/>
  <c r="EY3" i="45"/>
  <c r="EX3" i="45"/>
  <c r="EW3" i="45"/>
  <c r="EV3" i="45"/>
  <c r="EU3" i="45"/>
  <c r="ET3" i="45"/>
  <c r="ES3" i="45"/>
  <c r="ER3" i="45"/>
  <c r="EQ3" i="45"/>
  <c r="EP3" i="45"/>
  <c r="EO3" i="45"/>
  <c r="EN3" i="45"/>
  <c r="EM3" i="45"/>
  <c r="EL3" i="45"/>
  <c r="EK3" i="45"/>
  <c r="EJ3" i="45"/>
  <c r="EI3" i="45"/>
  <c r="EH3" i="45"/>
  <c r="EG3" i="45"/>
  <c r="EF3" i="45"/>
  <c r="EE3" i="45"/>
  <c r="ED3" i="45"/>
  <c r="EC3" i="45"/>
  <c r="EB3" i="45"/>
  <c r="EA3" i="45"/>
  <c r="DZ3" i="45"/>
  <c r="DY3" i="45"/>
  <c r="DX3" i="45"/>
  <c r="DW3" i="45"/>
  <c r="DV3" i="45"/>
  <c r="DU3" i="45"/>
  <c r="DT3" i="45"/>
  <c r="DS3" i="45"/>
  <c r="DR3" i="45"/>
  <c r="DQ3" i="45"/>
  <c r="DP3" i="45"/>
  <c r="DO3" i="45"/>
  <c r="DN3" i="45"/>
  <c r="DM3" i="45"/>
  <c r="DL3" i="45"/>
  <c r="DK3" i="45"/>
  <c r="DJ3" i="45"/>
  <c r="DI3" i="45"/>
  <c r="DH3" i="45"/>
  <c r="DG3" i="45"/>
  <c r="DF3" i="45"/>
  <c r="DE3" i="45"/>
  <c r="DD3" i="45"/>
  <c r="DC3" i="45"/>
  <c r="DB3" i="45"/>
  <c r="DA3" i="45"/>
  <c r="CZ3" i="45"/>
  <c r="CY3" i="45"/>
  <c r="CX3" i="45"/>
  <c r="CW3" i="45"/>
  <c r="CV3" i="45"/>
  <c r="CU3" i="45"/>
  <c r="CT3" i="45"/>
  <c r="CS3" i="45"/>
  <c r="CR3" i="45"/>
  <c r="CP3" i="45"/>
  <c r="CO3" i="45"/>
  <c r="CN3" i="45"/>
  <c r="CM3" i="45"/>
  <c r="CL3" i="45"/>
  <c r="CK3" i="45"/>
  <c r="CJ3" i="45"/>
  <c r="CI3" i="45"/>
  <c r="CH3" i="45"/>
  <c r="CG3" i="45"/>
  <c r="CF3" i="45"/>
  <c r="CE3" i="45"/>
  <c r="CD3" i="45"/>
  <c r="CC3" i="45"/>
  <c r="CB3" i="45"/>
  <c r="CA3" i="45"/>
  <c r="BZ3" i="45"/>
  <c r="BY3" i="45"/>
  <c r="BX3" i="45"/>
  <c r="BW3" i="45"/>
  <c r="BV3" i="45"/>
  <c r="BU3" i="45"/>
  <c r="BT3" i="45"/>
  <c r="BS3" i="45"/>
  <c r="BR3" i="45"/>
  <c r="BQ3" i="45"/>
  <c r="BP3" i="45"/>
  <c r="BO3" i="45"/>
  <c r="BN3" i="45"/>
  <c r="BM3" i="45"/>
  <c r="BL3" i="45"/>
  <c r="BK3" i="45"/>
  <c r="BJ3" i="45"/>
  <c r="BI3" i="45"/>
  <c r="BH3" i="45"/>
  <c r="BG3" i="45"/>
  <c r="BF3" i="45"/>
  <c r="BE3" i="45"/>
  <c r="BD3" i="45"/>
  <c r="BC3" i="45"/>
  <c r="BB3" i="45"/>
  <c r="BA3" i="45"/>
  <c r="AZ3" i="45"/>
  <c r="AY3" i="45"/>
  <c r="AX3" i="45"/>
  <c r="AW3" i="45"/>
  <c r="AV3" i="45"/>
  <c r="AU3" i="45"/>
  <c r="AT3" i="45"/>
  <c r="AS3" i="45"/>
  <c r="AR3" i="45"/>
  <c r="AQ3" i="45"/>
  <c r="AP3" i="45"/>
  <c r="AO3" i="45"/>
  <c r="AN3" i="45"/>
  <c r="AM3" i="45"/>
  <c r="AL3" i="45"/>
  <c r="AK3" i="45"/>
  <c r="AJ3" i="45"/>
  <c r="AI3" i="45"/>
  <c r="AH3" i="45"/>
  <c r="AG3" i="45"/>
  <c r="BC3" i="1"/>
  <c r="BB3" i="1"/>
  <c r="BA3" i="1"/>
  <c r="AZ3" i="1"/>
  <c r="AY3" i="1"/>
  <c r="AX3" i="1"/>
  <c r="AW3" i="1"/>
  <c r="AV3" i="1"/>
  <c r="AU3" i="1"/>
  <c r="AT3" i="1"/>
  <c r="AS3" i="1"/>
  <c r="AR3" i="1"/>
  <c r="AQ3" i="1"/>
  <c r="AP3" i="1"/>
  <c r="AO3" i="1"/>
  <c r="AN3" i="1"/>
  <c r="AM3" i="1"/>
  <c r="AL3" i="1"/>
  <c r="AK3" i="1"/>
  <c r="AJ3" i="1"/>
  <c r="AI3" i="1"/>
  <c r="AH3" i="1"/>
  <c r="AG3" i="1"/>
  <c r="X45" i="39" l="1"/>
  <c r="EJ52" i="45" l="1"/>
  <c r="EK52" i="45"/>
  <c r="EL52" i="45"/>
  <c r="EM52" i="45"/>
  <c r="EN52" i="45"/>
  <c r="EO52" i="45"/>
  <c r="EP52" i="45"/>
  <c r="EQ52" i="45"/>
  <c r="ER52" i="45"/>
  <c r="ES52" i="45"/>
  <c r="ET52" i="45"/>
  <c r="EU52" i="45"/>
  <c r="EV52" i="45"/>
  <c r="EW52" i="45"/>
  <c r="EX52" i="45"/>
  <c r="EY52" i="45"/>
  <c r="EZ52" i="45"/>
  <c r="FA52" i="45"/>
  <c r="FB52" i="45"/>
  <c r="FC52" i="45"/>
  <c r="FD52" i="45"/>
  <c r="FE52" i="45"/>
  <c r="FF52" i="45"/>
  <c r="FG52" i="45"/>
  <c r="FH52" i="45"/>
  <c r="FI52" i="45"/>
  <c r="FJ52" i="45"/>
  <c r="FK52" i="45"/>
  <c r="FL52" i="45"/>
  <c r="FM52" i="45"/>
  <c r="FN52" i="45"/>
  <c r="FO52" i="45"/>
  <c r="FP52" i="45"/>
  <c r="FQ52" i="45"/>
  <c r="FR52" i="45"/>
  <c r="FS52" i="45"/>
  <c r="FT52" i="45"/>
  <c r="FU52" i="45"/>
  <c r="FV52" i="45"/>
  <c r="FW52" i="45"/>
  <c r="FX52" i="45"/>
  <c r="FY52" i="45"/>
  <c r="FZ52" i="45"/>
  <c r="GA52" i="45"/>
  <c r="GB52" i="45"/>
  <c r="GC52" i="45"/>
  <c r="GD52" i="45"/>
  <c r="GE52" i="45"/>
  <c r="GF52" i="45"/>
  <c r="GG52" i="45"/>
  <c r="GH52" i="45"/>
  <c r="GI52" i="45"/>
  <c r="GJ52" i="45"/>
  <c r="GK52" i="45"/>
  <c r="GL52" i="45"/>
  <c r="GM52" i="45"/>
  <c r="GN52" i="45"/>
  <c r="GO52" i="45"/>
  <c r="GP52" i="45"/>
  <c r="GQ52" i="45"/>
  <c r="GR52" i="45"/>
  <c r="GS52" i="45"/>
  <c r="GT52" i="45"/>
  <c r="GU52" i="45"/>
  <c r="GV52" i="45"/>
  <c r="GW52" i="45"/>
  <c r="GX52" i="45"/>
  <c r="GY52" i="45"/>
  <c r="GZ52" i="45"/>
  <c r="HA52" i="45"/>
  <c r="HB52" i="45"/>
  <c r="HC52" i="45"/>
  <c r="HD52" i="45"/>
  <c r="HE52" i="45"/>
  <c r="HF52" i="45"/>
  <c r="HG52" i="45"/>
  <c r="HH52" i="45"/>
  <c r="HI52" i="45"/>
  <c r="HJ52" i="45"/>
  <c r="HK52" i="45"/>
  <c r="HL52" i="45"/>
  <c r="HM52" i="45"/>
  <c r="HN52" i="45"/>
  <c r="HO52" i="45"/>
  <c r="HP52" i="45"/>
  <c r="HQ52" i="45"/>
  <c r="HR52" i="45"/>
  <c r="HS52" i="45"/>
  <c r="HT52" i="45"/>
  <c r="HU52" i="45"/>
  <c r="HV52" i="45"/>
  <c r="HW52" i="45"/>
  <c r="HX52" i="45"/>
  <c r="HY52" i="45"/>
  <c r="HZ52" i="45"/>
  <c r="IA52" i="45"/>
  <c r="IB52" i="45"/>
  <c r="IC52" i="45"/>
  <c r="ID52" i="45"/>
  <c r="IE52" i="45"/>
  <c r="IF52" i="45"/>
  <c r="IG52" i="45"/>
  <c r="IH52" i="45"/>
  <c r="II52" i="45"/>
  <c r="IJ52" i="45"/>
  <c r="IK52" i="45"/>
  <c r="HG87" i="45" l="1"/>
  <c r="IK87" i="45"/>
  <c r="IU87" i="45" s="1"/>
  <c r="HQ74" i="45" l="1"/>
  <c r="HR74" i="45"/>
  <c r="HQ75" i="45"/>
  <c r="HR75" i="45"/>
  <c r="HQ83" i="45"/>
  <c r="HR83" i="45"/>
  <c r="HX74" i="45"/>
  <c r="HY74" i="45"/>
  <c r="HX75" i="45"/>
  <c r="HY75" i="45"/>
  <c r="HX83" i="45"/>
  <c r="HY83" i="45"/>
  <c r="IE74" i="45"/>
  <c r="IF74" i="45"/>
  <c r="IE75" i="45"/>
  <c r="IF75" i="45"/>
  <c r="IE83" i="45"/>
  <c r="IF83" i="45"/>
  <c r="EL74" i="45"/>
  <c r="R52" i="1" l="1"/>
  <c r="S52" i="1"/>
  <c r="IK6" i="45"/>
  <c r="IJ6" i="45"/>
  <c r="II6" i="45"/>
  <c r="IH6" i="45"/>
  <c r="IG6" i="45"/>
  <c r="IF6" i="45"/>
  <c r="IE6" i="45"/>
  <c r="ID6" i="45"/>
  <c r="IC6" i="45"/>
  <c r="IB6" i="45"/>
  <c r="IA6" i="45"/>
  <c r="HZ6" i="45"/>
  <c r="HY6" i="45"/>
  <c r="HX6" i="45"/>
  <c r="HW6" i="45"/>
  <c r="HV6" i="45"/>
  <c r="HU6" i="45"/>
  <c r="HT6" i="45"/>
  <c r="HS6" i="45"/>
  <c r="HR6" i="45"/>
  <c r="HQ6" i="45"/>
  <c r="HP6" i="45"/>
  <c r="HO6" i="45"/>
  <c r="HN6" i="45"/>
  <c r="HM6" i="45"/>
  <c r="HL6" i="45"/>
  <c r="HK6" i="45"/>
  <c r="HJ6" i="45"/>
  <c r="HI6" i="45"/>
  <c r="HH6" i="45"/>
  <c r="HG6" i="45"/>
  <c r="HF6" i="45"/>
  <c r="HE6" i="45"/>
  <c r="HD6" i="45"/>
  <c r="HC6" i="45"/>
  <c r="HB6" i="45"/>
  <c r="HA6" i="45"/>
  <c r="GZ6" i="45"/>
  <c r="GY6" i="45"/>
  <c r="GX6" i="45"/>
  <c r="GW6" i="45"/>
  <c r="GV6" i="45"/>
  <c r="GU6" i="45"/>
  <c r="GT6" i="45"/>
  <c r="GS6" i="45"/>
  <c r="GR6" i="45"/>
  <c r="GQ6" i="45"/>
  <c r="GP6" i="45"/>
  <c r="GO6" i="45"/>
  <c r="GN6" i="45"/>
  <c r="GM6" i="45"/>
  <c r="GL6" i="45"/>
  <c r="GK6" i="45"/>
  <c r="GJ6" i="45"/>
  <c r="GI6" i="45"/>
  <c r="GH6" i="45"/>
  <c r="GG6" i="45"/>
  <c r="GF6" i="45"/>
  <c r="GE6" i="45"/>
  <c r="GD6" i="45"/>
  <c r="GC6" i="45"/>
  <c r="GB6" i="45"/>
  <c r="GA6" i="45"/>
  <c r="FZ6" i="45"/>
  <c r="FY6" i="45"/>
  <c r="FX6" i="45"/>
  <c r="FW6" i="45"/>
  <c r="FV6" i="45"/>
  <c r="FU6" i="45"/>
  <c r="FT6" i="45"/>
  <c r="FS6" i="45"/>
  <c r="FR6" i="45"/>
  <c r="FQ6" i="45"/>
  <c r="FP6" i="45"/>
  <c r="FO6" i="45"/>
  <c r="FN6" i="45"/>
  <c r="FM6" i="45"/>
  <c r="FL6" i="45"/>
  <c r="FK6" i="45"/>
  <c r="FJ6" i="45"/>
  <c r="FI6" i="45"/>
  <c r="FH6" i="45"/>
  <c r="FG6" i="45"/>
  <c r="FF6" i="45"/>
  <c r="FE6" i="45"/>
  <c r="FD6" i="45"/>
  <c r="FC6" i="45"/>
  <c r="FB6" i="45"/>
  <c r="FA6" i="45"/>
  <c r="EZ6" i="45"/>
  <c r="EY6" i="45"/>
  <c r="EX6" i="45"/>
  <c r="EW6" i="45"/>
  <c r="EV6" i="45"/>
  <c r="EU6" i="45"/>
  <c r="ET6" i="45"/>
  <c r="ES6" i="45"/>
  <c r="ER6" i="45"/>
  <c r="EQ6" i="45"/>
  <c r="EP6" i="45"/>
  <c r="EO6" i="45"/>
  <c r="EN6" i="45"/>
  <c r="EM6" i="45"/>
  <c r="EL6" i="45"/>
  <c r="EK6" i="45"/>
  <c r="EJ6" i="45"/>
  <c r="EI6" i="45"/>
  <c r="EH6" i="45"/>
  <c r="EG6" i="45"/>
  <c r="EF6" i="45"/>
  <c r="EE6" i="45"/>
  <c r="ED6" i="45"/>
  <c r="EC6" i="45"/>
  <c r="EB6" i="45"/>
  <c r="EA6" i="45"/>
  <c r="DZ6" i="45"/>
  <c r="DY6" i="45"/>
  <c r="DX6" i="45"/>
  <c r="DW6" i="45"/>
  <c r="DV6" i="45"/>
  <c r="DU6" i="45"/>
  <c r="DT6" i="45"/>
  <c r="DS6" i="45"/>
  <c r="DR6" i="45"/>
  <c r="DQ6" i="45"/>
  <c r="DP6" i="45"/>
  <c r="DO6" i="45"/>
  <c r="DN6" i="45"/>
  <c r="DM6" i="45"/>
  <c r="DL6" i="45"/>
  <c r="DK6" i="45"/>
  <c r="DJ6" i="45"/>
  <c r="DI6" i="45"/>
  <c r="DH6" i="45"/>
  <c r="DG6" i="45"/>
  <c r="DF6" i="45"/>
  <c r="DE6" i="45"/>
  <c r="DD6" i="45"/>
  <c r="DC6" i="45"/>
  <c r="DB6" i="45"/>
  <c r="DA6" i="45"/>
  <c r="CZ6" i="45"/>
  <c r="CY6" i="45"/>
  <c r="CX6" i="45"/>
  <c r="CW6" i="45"/>
  <c r="CV6" i="45"/>
  <c r="CU6" i="45"/>
  <c r="CT6" i="45"/>
  <c r="CS6" i="45"/>
  <c r="CR6" i="45"/>
  <c r="CP6" i="45"/>
  <c r="CO6" i="45"/>
  <c r="CN6" i="45"/>
  <c r="CM6" i="45"/>
  <c r="CL6" i="45"/>
  <c r="CK6" i="45"/>
  <c r="CJ6" i="45"/>
  <c r="CI6" i="45"/>
  <c r="CH6" i="45"/>
  <c r="CG6" i="45"/>
  <c r="CF6" i="45"/>
  <c r="CE6" i="45"/>
  <c r="CD6" i="45"/>
  <c r="CC6" i="45"/>
  <c r="CB6" i="45"/>
  <c r="CA6" i="45"/>
  <c r="BZ6" i="45"/>
  <c r="BY6" i="45"/>
  <c r="BX6" i="45"/>
  <c r="BW6" i="45"/>
  <c r="BV6" i="45"/>
  <c r="BU6" i="45"/>
  <c r="BT6" i="45"/>
  <c r="BS6" i="45"/>
  <c r="BR6" i="45"/>
  <c r="BQ6" i="45"/>
  <c r="BP6" i="45"/>
  <c r="BO6" i="45"/>
  <c r="BN6" i="45"/>
  <c r="BM6" i="45"/>
  <c r="BL6" i="45"/>
  <c r="BK6" i="45"/>
  <c r="BJ6" i="45"/>
  <c r="BI6" i="45"/>
  <c r="BH6" i="45"/>
  <c r="BG6" i="45"/>
  <c r="BF6" i="45"/>
  <c r="BE6" i="45"/>
  <c r="BD6" i="45"/>
  <c r="BC6" i="45"/>
  <c r="BB6" i="45"/>
  <c r="BA6" i="45"/>
  <c r="AZ6" i="45"/>
  <c r="AY6" i="45"/>
  <c r="AX6" i="45"/>
  <c r="AW6" i="45"/>
  <c r="AV6" i="45"/>
  <c r="AU6" i="45"/>
  <c r="AT6" i="45"/>
  <c r="AS6" i="45"/>
  <c r="AR6" i="45"/>
  <c r="AQ6" i="45"/>
  <c r="AP6" i="45"/>
  <c r="AO6" i="45"/>
  <c r="AN6" i="45"/>
  <c r="AM6" i="45"/>
  <c r="AL6" i="45"/>
  <c r="AK6" i="45"/>
  <c r="AJ6" i="45"/>
  <c r="AI6" i="45"/>
  <c r="AH6" i="45"/>
  <c r="AG6" i="45"/>
  <c r="AF6" i="45"/>
  <c r="AE6" i="45"/>
  <c r="AD6" i="45"/>
  <c r="AC6" i="45"/>
  <c r="AB6" i="45"/>
  <c r="AA6" i="45"/>
  <c r="Z6" i="45"/>
  <c r="Y6" i="45"/>
  <c r="X6" i="45"/>
  <c r="W6" i="45"/>
  <c r="V6" i="45"/>
  <c r="U6" i="45"/>
  <c r="T6" i="45"/>
  <c r="S6" i="45"/>
  <c r="R6" i="45"/>
  <c r="Q6" i="45"/>
  <c r="P6" i="45"/>
  <c r="O6" i="45"/>
  <c r="N6" i="45"/>
  <c r="M6" i="45"/>
  <c r="L6" i="45"/>
  <c r="K6" i="45"/>
  <c r="J6" i="45"/>
  <c r="I6" i="45"/>
  <c r="H6" i="45"/>
  <c r="G6" i="45"/>
  <c r="F6" i="45"/>
  <c r="E6" i="45"/>
  <c r="D6" i="45"/>
  <c r="C6" i="45"/>
  <c r="K52" i="45"/>
  <c r="L52" i="45"/>
  <c r="HG5" i="45"/>
  <c r="AU74" i="1" l="1"/>
  <c r="EN83" i="45" l="1"/>
  <c r="HA83" i="45" l="1"/>
  <c r="HA75" i="45"/>
  <c r="HA74" i="45"/>
  <c r="HA5" i="45"/>
  <c r="HA4" i="45"/>
  <c r="C52" i="45"/>
  <c r="D52" i="45"/>
  <c r="E52" i="45"/>
  <c r="F52" i="45"/>
  <c r="G52" i="45"/>
  <c r="H52" i="45"/>
  <c r="I52" i="45"/>
  <c r="J52" i="45"/>
  <c r="M52" i="45"/>
  <c r="N52" i="45"/>
  <c r="O52" i="45"/>
  <c r="P52" i="45"/>
  <c r="Q52" i="45"/>
  <c r="R52" i="45"/>
  <c r="S52" i="45"/>
  <c r="T52" i="45"/>
  <c r="U52" i="45"/>
  <c r="V52" i="45"/>
  <c r="W52" i="45"/>
  <c r="X52" i="45"/>
  <c r="Y52" i="45"/>
  <c r="Z52" i="45"/>
  <c r="AA52" i="45"/>
  <c r="AB52" i="45"/>
  <c r="AC52" i="45"/>
  <c r="AD52" i="45"/>
  <c r="AE52" i="45"/>
  <c r="AF52" i="45"/>
  <c r="AG52" i="45"/>
  <c r="AH52" i="45"/>
  <c r="AI52" i="45"/>
  <c r="AJ52" i="45"/>
  <c r="AK52" i="45"/>
  <c r="AL52" i="45"/>
  <c r="AM52" i="45"/>
  <c r="AN52" i="45"/>
  <c r="AO52" i="45"/>
  <c r="AP52" i="45"/>
  <c r="AQ52" i="45"/>
  <c r="AR52" i="45"/>
  <c r="AS52" i="45"/>
  <c r="AT52" i="45"/>
  <c r="AU52" i="45"/>
  <c r="AV52" i="45"/>
  <c r="AW52" i="45"/>
  <c r="AX52" i="45"/>
  <c r="AY52" i="45"/>
  <c r="AZ52" i="45"/>
  <c r="BA52" i="45"/>
  <c r="BB52" i="45"/>
  <c r="BC52" i="45"/>
  <c r="BD52" i="45"/>
  <c r="BE52" i="45"/>
  <c r="BF52" i="45"/>
  <c r="BG52" i="45"/>
  <c r="BH52" i="45"/>
  <c r="BI52" i="45"/>
  <c r="BJ52" i="45"/>
  <c r="BK52" i="45"/>
  <c r="BL52" i="45"/>
  <c r="BM52" i="45"/>
  <c r="BN52" i="45"/>
  <c r="BO52" i="45"/>
  <c r="BP52" i="45"/>
  <c r="BQ52" i="45"/>
  <c r="BR52" i="45"/>
  <c r="BS52" i="45"/>
  <c r="BT52" i="45"/>
  <c r="BU52" i="45"/>
  <c r="BV52" i="45"/>
  <c r="BW52" i="45"/>
  <c r="BX52" i="45"/>
  <c r="BY52" i="45"/>
  <c r="BZ52" i="45"/>
  <c r="CA52" i="45"/>
  <c r="CB52" i="45"/>
  <c r="CC52" i="45"/>
  <c r="CD52" i="45"/>
  <c r="CE52" i="45"/>
  <c r="CF52" i="45"/>
  <c r="CG52" i="45"/>
  <c r="CH52" i="45"/>
  <c r="CI52" i="45"/>
  <c r="CJ52" i="45"/>
  <c r="CK52" i="45"/>
  <c r="CL52" i="45"/>
  <c r="CM52" i="45"/>
  <c r="CN52" i="45"/>
  <c r="CO52" i="45"/>
  <c r="CP52" i="45"/>
  <c r="CR52" i="45"/>
  <c r="CS52" i="45"/>
  <c r="CT52" i="45"/>
  <c r="CU52" i="45"/>
  <c r="CV52" i="45"/>
  <c r="CW52" i="45"/>
  <c r="CX52" i="45"/>
  <c r="CY52" i="45"/>
  <c r="CZ52" i="45"/>
  <c r="DA52" i="45"/>
  <c r="DB52" i="45"/>
  <c r="DC52" i="45"/>
  <c r="DD52" i="45"/>
  <c r="DE52" i="45"/>
  <c r="DF52" i="45"/>
  <c r="DG52" i="45"/>
  <c r="DH52" i="45"/>
  <c r="DI52" i="45"/>
  <c r="DJ52" i="45"/>
  <c r="DK52" i="45"/>
  <c r="DL52" i="45"/>
  <c r="DM52" i="45"/>
  <c r="DN52" i="45"/>
  <c r="DO52" i="45"/>
  <c r="DP52" i="45"/>
  <c r="DQ52" i="45"/>
  <c r="DR52" i="45"/>
  <c r="DS52" i="45"/>
  <c r="DT52" i="45"/>
  <c r="DU52" i="45"/>
  <c r="DV52" i="45"/>
  <c r="DW52" i="45"/>
  <c r="DX52" i="45"/>
  <c r="DY52" i="45"/>
  <c r="DZ52" i="45"/>
  <c r="EA52" i="45"/>
  <c r="EB52" i="45"/>
  <c r="EC52" i="45"/>
  <c r="ED52" i="45"/>
  <c r="EE52" i="45"/>
  <c r="EF52" i="45"/>
  <c r="EG52" i="45"/>
  <c r="EH52" i="45"/>
  <c r="EI52" i="45"/>
  <c r="BO79" i="45" l="1"/>
  <c r="BP79" i="45"/>
  <c r="BQ79" i="45"/>
  <c r="BR79" i="45"/>
  <c r="BS79" i="45"/>
  <c r="BT79" i="45"/>
  <c r="BU79" i="45"/>
  <c r="BV79" i="45"/>
  <c r="BW79" i="45"/>
  <c r="BX79" i="45"/>
  <c r="BY79" i="45"/>
  <c r="BZ79" i="45"/>
  <c r="CA79" i="45"/>
  <c r="CB79" i="45"/>
  <c r="CC79" i="45"/>
  <c r="CD79" i="45"/>
  <c r="CE79" i="45"/>
  <c r="CF79" i="45"/>
  <c r="CG79" i="45"/>
  <c r="CH79" i="45"/>
  <c r="CI79" i="45"/>
  <c r="CM79" i="45"/>
  <c r="CR79" i="45"/>
  <c r="CV79" i="45"/>
  <c r="CZ79" i="45"/>
  <c r="DD79" i="45"/>
  <c r="BO80" i="45"/>
  <c r="BP80" i="45"/>
  <c r="BQ80" i="45"/>
  <c r="BR80" i="45"/>
  <c r="BS80" i="45"/>
  <c r="BT80" i="45"/>
  <c r="BU80" i="45"/>
  <c r="BV80" i="45"/>
  <c r="BW80" i="45"/>
  <c r="BX80" i="45"/>
  <c r="BY80" i="45"/>
  <c r="BZ80" i="45"/>
  <c r="CA80" i="45"/>
  <c r="CB80" i="45"/>
  <c r="CC80" i="45"/>
  <c r="CD80" i="45"/>
  <c r="CE80" i="45"/>
  <c r="CF80" i="45"/>
  <c r="CG80" i="45"/>
  <c r="CH80" i="45"/>
  <c r="CI80" i="45"/>
  <c r="CJ80" i="45"/>
  <c r="CJ79" i="45" s="1"/>
  <c r="CK80" i="45"/>
  <c r="CK79" i="45" s="1"/>
  <c r="CL80" i="45"/>
  <c r="CL79" i="45" s="1"/>
  <c r="CM80" i="45"/>
  <c r="CN80" i="45"/>
  <c r="CN79" i="45" s="1"/>
  <c r="CO80" i="45"/>
  <c r="CO79" i="45" s="1"/>
  <c r="CP80" i="45"/>
  <c r="CP79" i="45" s="1"/>
  <c r="CR80" i="45"/>
  <c r="CS80" i="45"/>
  <c r="CS79" i="45" s="1"/>
  <c r="CT80" i="45"/>
  <c r="CT79" i="45" s="1"/>
  <c r="CU80" i="45"/>
  <c r="CU79" i="45" s="1"/>
  <c r="CV80" i="45"/>
  <c r="CW80" i="45"/>
  <c r="CW79" i="45" s="1"/>
  <c r="CX80" i="45"/>
  <c r="CX79" i="45" s="1"/>
  <c r="CY80" i="45"/>
  <c r="CY79" i="45" s="1"/>
  <c r="CZ80" i="45"/>
  <c r="DA80" i="45"/>
  <c r="DA79" i="45" s="1"/>
  <c r="DB80" i="45"/>
  <c r="DB79" i="45" s="1"/>
  <c r="DC80" i="45"/>
  <c r="DC79" i="45" s="1"/>
  <c r="DD80" i="45"/>
  <c r="DE80" i="45"/>
  <c r="DE79" i="45" s="1"/>
  <c r="DF80" i="45"/>
  <c r="BO81" i="45"/>
  <c r="BP81" i="45"/>
  <c r="BQ81" i="45"/>
  <c r="BR81" i="45"/>
  <c r="BS81" i="45"/>
  <c r="BT81" i="45"/>
  <c r="BU81" i="45"/>
  <c r="BV81" i="45"/>
  <c r="BW81" i="45"/>
  <c r="BX81" i="45"/>
  <c r="BY81" i="45"/>
  <c r="BZ81" i="45"/>
  <c r="CA81" i="45"/>
  <c r="CB81" i="45"/>
  <c r="CC81" i="45"/>
  <c r="CD81" i="45"/>
  <c r="CE81" i="45"/>
  <c r="CF81" i="45"/>
  <c r="CG81" i="45"/>
  <c r="CH81" i="45"/>
  <c r="CI81" i="45"/>
  <c r="CJ81" i="45"/>
  <c r="CK81" i="45"/>
  <c r="CL81" i="45"/>
  <c r="CM81" i="45"/>
  <c r="CN81" i="45"/>
  <c r="CO81" i="45"/>
  <c r="CP81" i="45"/>
  <c r="CR81" i="45"/>
  <c r="CS81" i="45"/>
  <c r="CT81" i="45"/>
  <c r="CU81" i="45"/>
  <c r="CV81" i="45"/>
  <c r="CW81" i="45"/>
  <c r="CX81" i="45"/>
  <c r="CY81" i="45"/>
  <c r="CZ81" i="45"/>
  <c r="DA81" i="45"/>
  <c r="DB81" i="45"/>
  <c r="DC81" i="45"/>
  <c r="DD81" i="45"/>
  <c r="DE81" i="45"/>
  <c r="DF81" i="45"/>
  <c r="AY80" i="45"/>
  <c r="AY81" i="45"/>
  <c r="AZ80" i="45"/>
  <c r="AZ81" i="45"/>
  <c r="BA80" i="45"/>
  <c r="BA81" i="45"/>
  <c r="BB80" i="45"/>
  <c r="BB81" i="45"/>
  <c r="BC80" i="45"/>
  <c r="BC81" i="45"/>
  <c r="BD79" i="45"/>
  <c r="BE79" i="45"/>
  <c r="BF79" i="45"/>
  <c r="BG79" i="45"/>
  <c r="BH79" i="45"/>
  <c r="BI79" i="45"/>
  <c r="BJ79" i="45"/>
  <c r="BK79" i="45"/>
  <c r="BL79" i="45"/>
  <c r="BM79" i="45"/>
  <c r="BN79" i="45"/>
  <c r="BD80" i="45"/>
  <c r="BE80" i="45"/>
  <c r="BF80" i="45"/>
  <c r="BG80" i="45"/>
  <c r="BH80" i="45"/>
  <c r="BI80" i="45"/>
  <c r="BJ80" i="45"/>
  <c r="BK80" i="45"/>
  <c r="BL80" i="45"/>
  <c r="BM80" i="45"/>
  <c r="BN80" i="45"/>
  <c r="BD81" i="45"/>
  <c r="BE81" i="45"/>
  <c r="BF81" i="45"/>
  <c r="BG81" i="45"/>
  <c r="BH81" i="45"/>
  <c r="BI81" i="45"/>
  <c r="BJ81" i="45"/>
  <c r="BK81" i="45"/>
  <c r="BL81" i="45"/>
  <c r="BM81" i="45"/>
  <c r="BN81" i="45"/>
  <c r="AH80" i="45"/>
  <c r="AH81" i="45"/>
  <c r="AI80" i="45"/>
  <c r="AI81" i="45"/>
  <c r="AJ80" i="45"/>
  <c r="AJ79" i="45" s="1"/>
  <c r="AJ81" i="45"/>
  <c r="AK80" i="45"/>
  <c r="AK81" i="45"/>
  <c r="AL80" i="45"/>
  <c r="AL81" i="45"/>
  <c r="AM80" i="45"/>
  <c r="AM81" i="45"/>
  <c r="AN80" i="45"/>
  <c r="AN81" i="45"/>
  <c r="AO80" i="45"/>
  <c r="AO81" i="45"/>
  <c r="AP80" i="45"/>
  <c r="AP81" i="45"/>
  <c r="AQ80" i="45"/>
  <c r="AQ81" i="45"/>
  <c r="AR80" i="45"/>
  <c r="AR81" i="45"/>
  <c r="AS80" i="45"/>
  <c r="AS81" i="45"/>
  <c r="AT80" i="45"/>
  <c r="AT81" i="45"/>
  <c r="AU80" i="45"/>
  <c r="AU81" i="45"/>
  <c r="AV80" i="45"/>
  <c r="AV81" i="45"/>
  <c r="AW80" i="45"/>
  <c r="AW81" i="45"/>
  <c r="AX80" i="45"/>
  <c r="AX81" i="45"/>
  <c r="AF80" i="1"/>
  <c r="AF79" i="1" s="1"/>
  <c r="AF81" i="1"/>
  <c r="AC81" i="45"/>
  <c r="AD81" i="45"/>
  <c r="AE81" i="45"/>
  <c r="AF81" i="45"/>
  <c r="AG81" i="45"/>
  <c r="AC80" i="45"/>
  <c r="AD80" i="45"/>
  <c r="AE80" i="45"/>
  <c r="AF80" i="45"/>
  <c r="AG80" i="45"/>
  <c r="AB81" i="1"/>
  <c r="AC81" i="1"/>
  <c r="AD81" i="1"/>
  <c r="AE81" i="1"/>
  <c r="AB80" i="1"/>
  <c r="AB79" i="1" s="1"/>
  <c r="AC80" i="1"/>
  <c r="AD80" i="1"/>
  <c r="AD79" i="1" s="1"/>
  <c r="AE80" i="1"/>
  <c r="AE79" i="1"/>
  <c r="U81" i="45"/>
  <c r="V81" i="45"/>
  <c r="W81" i="45"/>
  <c r="X81" i="45"/>
  <c r="Y81" i="45"/>
  <c r="Z81" i="45"/>
  <c r="Z79" i="45" s="1"/>
  <c r="AA81" i="45"/>
  <c r="AB81" i="45"/>
  <c r="U80" i="45"/>
  <c r="U79" i="45" s="1"/>
  <c r="V80" i="45"/>
  <c r="W80" i="45"/>
  <c r="W79" i="45" s="1"/>
  <c r="X80" i="45"/>
  <c r="X79" i="45" s="1"/>
  <c r="Y80" i="45"/>
  <c r="Y79" i="45" s="1"/>
  <c r="Z80" i="45"/>
  <c r="AA80" i="45"/>
  <c r="AA79" i="45" s="1"/>
  <c r="AB80" i="45"/>
  <c r="AB79" i="45" s="1"/>
  <c r="U81" i="1"/>
  <c r="V81" i="1"/>
  <c r="W81" i="1"/>
  <c r="X81" i="1"/>
  <c r="Y81" i="1"/>
  <c r="Z81" i="1"/>
  <c r="AA81" i="1"/>
  <c r="U80" i="1"/>
  <c r="V80" i="1"/>
  <c r="W80" i="1"/>
  <c r="X80" i="1"/>
  <c r="Y80" i="1"/>
  <c r="Z80" i="1"/>
  <c r="AA80" i="1"/>
  <c r="N81" i="45"/>
  <c r="O81" i="45"/>
  <c r="P81" i="45"/>
  <c r="Q81" i="45"/>
  <c r="R81" i="45"/>
  <c r="S81" i="45"/>
  <c r="T81" i="45"/>
  <c r="N80" i="45"/>
  <c r="O80" i="45"/>
  <c r="P80" i="45"/>
  <c r="Q80" i="45"/>
  <c r="R80" i="45"/>
  <c r="S80" i="45"/>
  <c r="T80" i="45"/>
  <c r="O81" i="1"/>
  <c r="P81" i="1"/>
  <c r="Q81" i="1"/>
  <c r="R81" i="1"/>
  <c r="S81" i="1"/>
  <c r="T81" i="1"/>
  <c r="O80" i="1"/>
  <c r="P80" i="1"/>
  <c r="Q80" i="1"/>
  <c r="R80" i="1"/>
  <c r="S80" i="1"/>
  <c r="T80" i="1"/>
  <c r="K81" i="45"/>
  <c r="L81" i="45"/>
  <c r="M81" i="45"/>
  <c r="K80" i="45"/>
  <c r="L80" i="45"/>
  <c r="M80" i="45"/>
  <c r="J80" i="45"/>
  <c r="J83" i="45"/>
  <c r="K83" i="45"/>
  <c r="L83" i="45"/>
  <c r="M83" i="45"/>
  <c r="N83" i="45"/>
  <c r="O83" i="45"/>
  <c r="P83" i="45"/>
  <c r="Q83" i="45"/>
  <c r="R83" i="45"/>
  <c r="S83" i="45"/>
  <c r="T83" i="45"/>
  <c r="U83" i="45"/>
  <c r="V83" i="45"/>
  <c r="W83" i="45"/>
  <c r="X83" i="45"/>
  <c r="Y83" i="45"/>
  <c r="Z83" i="45"/>
  <c r="AA83" i="45"/>
  <c r="AB83" i="45"/>
  <c r="AC83" i="45"/>
  <c r="AD83" i="45"/>
  <c r="AE83" i="45"/>
  <c r="AF83" i="45"/>
  <c r="AG83" i="45"/>
  <c r="AH83" i="45"/>
  <c r="AI83" i="45"/>
  <c r="AJ83" i="45"/>
  <c r="AK83" i="45"/>
  <c r="AL83" i="45"/>
  <c r="AM83" i="45"/>
  <c r="AN83" i="45"/>
  <c r="AO83" i="45"/>
  <c r="AP83" i="45"/>
  <c r="AQ83" i="45"/>
  <c r="AR83" i="45"/>
  <c r="AS83" i="45"/>
  <c r="AT83" i="45"/>
  <c r="AU83" i="45"/>
  <c r="AV83" i="45"/>
  <c r="AW83" i="45"/>
  <c r="AX83" i="45"/>
  <c r="AY83" i="45"/>
  <c r="AZ83" i="45"/>
  <c r="BA83" i="45"/>
  <c r="BB83" i="45"/>
  <c r="BC83" i="45"/>
  <c r="BD83" i="45"/>
  <c r="BE83" i="45"/>
  <c r="BF83" i="45"/>
  <c r="BG83" i="45"/>
  <c r="BH83" i="45"/>
  <c r="BI83" i="45"/>
  <c r="BJ83" i="45"/>
  <c r="BK83" i="45"/>
  <c r="BL83" i="45"/>
  <c r="BM83" i="45"/>
  <c r="BN83" i="45"/>
  <c r="BO83" i="45"/>
  <c r="BP83" i="45"/>
  <c r="BQ83" i="45"/>
  <c r="BR83" i="45"/>
  <c r="BS83" i="45"/>
  <c r="BT83" i="45"/>
  <c r="BU83" i="45"/>
  <c r="BV83" i="45"/>
  <c r="BW83" i="45"/>
  <c r="BX83" i="45"/>
  <c r="BY83" i="45"/>
  <c r="BZ83" i="45"/>
  <c r="CA83" i="45"/>
  <c r="CB83" i="45"/>
  <c r="CC83" i="45"/>
  <c r="CD83" i="45"/>
  <c r="CE83" i="45"/>
  <c r="CF83" i="45"/>
  <c r="CG83" i="45"/>
  <c r="CH83" i="45"/>
  <c r="CI83" i="45"/>
  <c r="CJ83" i="45"/>
  <c r="CK83" i="45"/>
  <c r="CL83" i="45"/>
  <c r="CM83" i="45"/>
  <c r="CN83" i="45"/>
  <c r="CO83" i="45"/>
  <c r="CP83" i="45"/>
  <c r="CR83" i="45"/>
  <c r="CS83" i="45"/>
  <c r="CT83" i="45"/>
  <c r="CU83" i="45"/>
  <c r="CV83" i="45"/>
  <c r="CW83" i="45"/>
  <c r="CX83" i="45"/>
  <c r="CY83" i="45"/>
  <c r="CZ83" i="45"/>
  <c r="DA83" i="45"/>
  <c r="DB83" i="45"/>
  <c r="DC83" i="45"/>
  <c r="DD83" i="45"/>
  <c r="DE83" i="45"/>
  <c r="DF83" i="45"/>
  <c r="DG83" i="45"/>
  <c r="DH83" i="45"/>
  <c r="DI83" i="45"/>
  <c r="DJ83" i="45"/>
  <c r="DK83" i="45"/>
  <c r="DL83" i="45"/>
  <c r="DM83" i="45"/>
  <c r="DN83" i="45"/>
  <c r="DO83" i="45"/>
  <c r="DP83" i="45"/>
  <c r="DQ83" i="45"/>
  <c r="DR83" i="45"/>
  <c r="DS83" i="45"/>
  <c r="DT83" i="45"/>
  <c r="DU83" i="45"/>
  <c r="DV83" i="45"/>
  <c r="DW83" i="45"/>
  <c r="DX83" i="45"/>
  <c r="DY83" i="45"/>
  <c r="DZ83" i="45"/>
  <c r="EA83" i="45"/>
  <c r="EB83" i="45"/>
  <c r="EC83" i="45"/>
  <c r="ED83" i="45"/>
  <c r="EE83" i="45"/>
  <c r="EF83" i="45"/>
  <c r="EG83" i="45"/>
  <c r="EH83" i="45"/>
  <c r="EI83" i="45"/>
  <c r="EJ83" i="45"/>
  <c r="EK83" i="45"/>
  <c r="EL83" i="45"/>
  <c r="EM83" i="45"/>
  <c r="EO83" i="45"/>
  <c r="EP83" i="45"/>
  <c r="EQ83" i="45"/>
  <c r="ER83" i="45"/>
  <c r="ES83" i="45"/>
  <c r="ET83" i="45"/>
  <c r="EU83" i="45"/>
  <c r="EV83" i="45"/>
  <c r="EW83" i="45"/>
  <c r="EX83" i="45"/>
  <c r="EY83" i="45"/>
  <c r="EZ83" i="45"/>
  <c r="FA83" i="45"/>
  <c r="FB83" i="45"/>
  <c r="FC83" i="45"/>
  <c r="FD83" i="45"/>
  <c r="FE83" i="45"/>
  <c r="FF83" i="45"/>
  <c r="FG83" i="45"/>
  <c r="FH83" i="45"/>
  <c r="FI83" i="45"/>
  <c r="FJ83" i="45"/>
  <c r="FK83" i="45"/>
  <c r="FL83" i="45"/>
  <c r="FM83" i="45"/>
  <c r="FN83" i="45"/>
  <c r="FO83" i="45"/>
  <c r="FP83" i="45"/>
  <c r="FQ83" i="45"/>
  <c r="FR83" i="45"/>
  <c r="FS83" i="45"/>
  <c r="FT83" i="45"/>
  <c r="FU83" i="45"/>
  <c r="FV83" i="45"/>
  <c r="FW83" i="45"/>
  <c r="FX83" i="45"/>
  <c r="FY83" i="45"/>
  <c r="FZ83" i="45"/>
  <c r="GA83" i="45"/>
  <c r="GB83" i="45"/>
  <c r="GC83" i="45"/>
  <c r="GD83" i="45"/>
  <c r="GE83" i="45"/>
  <c r="GF83" i="45"/>
  <c r="GG83" i="45"/>
  <c r="GH83" i="45"/>
  <c r="GI83" i="45"/>
  <c r="GJ83" i="45"/>
  <c r="GK83" i="45"/>
  <c r="GL83" i="45"/>
  <c r="GM83" i="45"/>
  <c r="GN83" i="45"/>
  <c r="GO83" i="45"/>
  <c r="GP83" i="45"/>
  <c r="GQ83" i="45"/>
  <c r="GR83" i="45"/>
  <c r="GS83" i="45"/>
  <c r="GT83" i="45"/>
  <c r="GU83" i="45"/>
  <c r="GV83" i="45"/>
  <c r="GW83" i="45"/>
  <c r="GX83" i="45"/>
  <c r="GY83" i="45"/>
  <c r="GZ83" i="45"/>
  <c r="HB83" i="45"/>
  <c r="HC83" i="45"/>
  <c r="HD83" i="45"/>
  <c r="HE83" i="45"/>
  <c r="HF83" i="45"/>
  <c r="HG83" i="45"/>
  <c r="HH83" i="45"/>
  <c r="HI83" i="45"/>
  <c r="HJ83" i="45"/>
  <c r="HK83" i="45"/>
  <c r="HL83" i="45"/>
  <c r="HM83" i="45"/>
  <c r="HN83" i="45"/>
  <c r="HO83" i="45"/>
  <c r="HP83" i="45"/>
  <c r="HS83" i="45"/>
  <c r="HT83" i="45"/>
  <c r="HU83" i="45"/>
  <c r="HV83" i="45"/>
  <c r="HW83" i="45"/>
  <c r="HZ83" i="45"/>
  <c r="IA83" i="45"/>
  <c r="IB83" i="45"/>
  <c r="IC83" i="45"/>
  <c r="ID83" i="45"/>
  <c r="IG83" i="45"/>
  <c r="IH83" i="45"/>
  <c r="II83" i="45"/>
  <c r="IJ83" i="45"/>
  <c r="IK83" i="45"/>
  <c r="C83" i="45"/>
  <c r="D83" i="45"/>
  <c r="E83" i="45"/>
  <c r="F83" i="45"/>
  <c r="G83" i="45"/>
  <c r="H83" i="45"/>
  <c r="I83" i="45"/>
  <c r="I81" i="45"/>
  <c r="I80" i="45"/>
  <c r="H80" i="45"/>
  <c r="H81" i="45"/>
  <c r="J81" i="45"/>
  <c r="J81" i="1"/>
  <c r="K81" i="1"/>
  <c r="K79" i="1" s="1"/>
  <c r="L81" i="1"/>
  <c r="M81" i="1"/>
  <c r="N81" i="1"/>
  <c r="J80" i="1"/>
  <c r="K80" i="1"/>
  <c r="L80" i="1"/>
  <c r="M80" i="1"/>
  <c r="N80" i="1"/>
  <c r="I81" i="1"/>
  <c r="I80" i="1"/>
  <c r="AE75" i="1"/>
  <c r="AE74" i="1"/>
  <c r="AE52" i="1"/>
  <c r="AC75" i="1"/>
  <c r="AB75" i="1"/>
  <c r="AC74" i="1"/>
  <c r="AB74" i="1"/>
  <c r="AC52" i="1"/>
  <c r="AB52" i="1"/>
  <c r="V75" i="1"/>
  <c r="U75" i="1"/>
  <c r="V74" i="1"/>
  <c r="U74" i="1"/>
  <c r="V52" i="1"/>
  <c r="U52" i="1"/>
  <c r="O75" i="1"/>
  <c r="N75" i="1"/>
  <c r="O74" i="1"/>
  <c r="N74" i="1"/>
  <c r="O52" i="1"/>
  <c r="N52" i="1"/>
  <c r="AE75" i="45"/>
  <c r="AE74" i="45"/>
  <c r="AC75" i="45"/>
  <c r="AB75" i="45"/>
  <c r="AC74" i="45"/>
  <c r="AB74" i="45"/>
  <c r="V75" i="45"/>
  <c r="U75" i="45"/>
  <c r="V74" i="45"/>
  <c r="U74" i="45"/>
  <c r="O75" i="45"/>
  <c r="N75" i="45"/>
  <c r="O74" i="45"/>
  <c r="N74" i="45"/>
  <c r="I74" i="45"/>
  <c r="J74" i="45"/>
  <c r="K74" i="45"/>
  <c r="L74" i="45"/>
  <c r="M74" i="45"/>
  <c r="P74" i="45"/>
  <c r="Q74" i="45"/>
  <c r="R74" i="45"/>
  <c r="S74" i="45"/>
  <c r="T74" i="45"/>
  <c r="W74" i="45"/>
  <c r="X74" i="45"/>
  <c r="Y74" i="45"/>
  <c r="Z74" i="45"/>
  <c r="AA74" i="45"/>
  <c r="AD74" i="45"/>
  <c r="AF74" i="45"/>
  <c r="AG74" i="45"/>
  <c r="AH74" i="45"/>
  <c r="AI74" i="45"/>
  <c r="AJ74" i="45"/>
  <c r="AK74" i="45"/>
  <c r="AL74" i="45"/>
  <c r="AM74" i="45"/>
  <c r="AN74" i="45"/>
  <c r="AO74" i="45"/>
  <c r="AP74" i="45"/>
  <c r="AQ74" i="45"/>
  <c r="AR74" i="45"/>
  <c r="AS74" i="45"/>
  <c r="AT74" i="45"/>
  <c r="AU74" i="45"/>
  <c r="AV74" i="45"/>
  <c r="AW74" i="45"/>
  <c r="AX74" i="45"/>
  <c r="AY74" i="45"/>
  <c r="AZ74" i="45"/>
  <c r="BA74" i="45"/>
  <c r="BB74" i="45"/>
  <c r="BC74" i="45"/>
  <c r="BD74" i="45"/>
  <c r="BE74" i="45"/>
  <c r="BF74" i="45"/>
  <c r="BG74" i="45"/>
  <c r="BH74" i="45"/>
  <c r="BI74" i="45"/>
  <c r="BJ74" i="45"/>
  <c r="BK74" i="45"/>
  <c r="BL74" i="45"/>
  <c r="BM74" i="45"/>
  <c r="BN74" i="45"/>
  <c r="BO74" i="45"/>
  <c r="BP74" i="45"/>
  <c r="BQ74" i="45"/>
  <c r="BR74" i="45"/>
  <c r="BS74" i="45"/>
  <c r="BT74" i="45"/>
  <c r="BU74" i="45"/>
  <c r="BV74" i="45"/>
  <c r="BW74" i="45"/>
  <c r="BX74" i="45"/>
  <c r="BY74" i="45"/>
  <c r="BZ74" i="45"/>
  <c r="CA74" i="45"/>
  <c r="CB74" i="45"/>
  <c r="CC74" i="45"/>
  <c r="CD74" i="45"/>
  <c r="CE74" i="45"/>
  <c r="CF74" i="45"/>
  <c r="CG74" i="45"/>
  <c r="CH74" i="45"/>
  <c r="CI74" i="45"/>
  <c r="CJ74" i="45"/>
  <c r="CK74" i="45"/>
  <c r="CL74" i="45"/>
  <c r="CM74" i="45"/>
  <c r="CN74" i="45"/>
  <c r="CO74" i="45"/>
  <c r="CP74" i="45"/>
  <c r="CR74" i="45"/>
  <c r="CS74" i="45"/>
  <c r="CT74" i="45"/>
  <c r="CU74" i="45"/>
  <c r="CV74" i="45"/>
  <c r="CW74" i="45"/>
  <c r="CX74" i="45"/>
  <c r="CY74" i="45"/>
  <c r="CZ74" i="45"/>
  <c r="DA74" i="45"/>
  <c r="DB74" i="45"/>
  <c r="DC74" i="45"/>
  <c r="DD74" i="45"/>
  <c r="DE74" i="45"/>
  <c r="DF74" i="45"/>
  <c r="DG74" i="45"/>
  <c r="DH74" i="45"/>
  <c r="DI74" i="45"/>
  <c r="DJ74" i="45"/>
  <c r="DK74" i="45"/>
  <c r="DL74" i="45"/>
  <c r="DM74" i="45"/>
  <c r="DN74" i="45"/>
  <c r="DO74" i="45"/>
  <c r="DP74" i="45"/>
  <c r="DQ74" i="45"/>
  <c r="DR74" i="45"/>
  <c r="DS74" i="45"/>
  <c r="DT74" i="45"/>
  <c r="DU74" i="45"/>
  <c r="DV74" i="45"/>
  <c r="DW74" i="45"/>
  <c r="DX74" i="45"/>
  <c r="DY74" i="45"/>
  <c r="DZ74" i="45"/>
  <c r="EA74" i="45"/>
  <c r="EB74" i="45"/>
  <c r="EC74" i="45"/>
  <c r="ED74" i="45"/>
  <c r="EE74" i="45"/>
  <c r="EF74" i="45"/>
  <c r="EG74" i="45"/>
  <c r="EH74" i="45"/>
  <c r="EI74" i="45"/>
  <c r="EJ74" i="45"/>
  <c r="EK74" i="45"/>
  <c r="EM74" i="45"/>
  <c r="EN74" i="45"/>
  <c r="EO74" i="45"/>
  <c r="EP74" i="45"/>
  <c r="EQ74" i="45"/>
  <c r="ER74" i="45"/>
  <c r="ES74" i="45"/>
  <c r="ET74" i="45"/>
  <c r="EU74" i="45"/>
  <c r="EV74" i="45"/>
  <c r="EW74" i="45"/>
  <c r="EX74" i="45"/>
  <c r="EY74" i="45"/>
  <c r="EZ74" i="45"/>
  <c r="FA74" i="45"/>
  <c r="FB74" i="45"/>
  <c r="FC74" i="45"/>
  <c r="FD74" i="45"/>
  <c r="FE74" i="45"/>
  <c r="FF74" i="45"/>
  <c r="FG74" i="45"/>
  <c r="FH74" i="45"/>
  <c r="FI74" i="45"/>
  <c r="FJ74" i="45"/>
  <c r="FK74" i="45"/>
  <c r="FL74" i="45"/>
  <c r="FM74" i="45"/>
  <c r="FN74" i="45"/>
  <c r="FO74" i="45"/>
  <c r="FP74" i="45"/>
  <c r="FQ74" i="45"/>
  <c r="FR74" i="45"/>
  <c r="FS74" i="45"/>
  <c r="FT74" i="45"/>
  <c r="FU74" i="45"/>
  <c r="FV74" i="45"/>
  <c r="FW74" i="45"/>
  <c r="FX74" i="45"/>
  <c r="FY74" i="45"/>
  <c r="FZ74" i="45"/>
  <c r="GA74" i="45"/>
  <c r="GB74" i="45"/>
  <c r="GC74" i="45"/>
  <c r="GD74" i="45"/>
  <c r="GE74" i="45"/>
  <c r="GF74" i="45"/>
  <c r="GG74" i="45"/>
  <c r="GH74" i="45"/>
  <c r="GI74" i="45"/>
  <c r="GJ74" i="45"/>
  <c r="GK74" i="45"/>
  <c r="GL74" i="45"/>
  <c r="GM74" i="45"/>
  <c r="GN74" i="45"/>
  <c r="GO74" i="45"/>
  <c r="GP74" i="45"/>
  <c r="GQ74" i="45"/>
  <c r="GR74" i="45"/>
  <c r="GS74" i="45"/>
  <c r="GT74" i="45"/>
  <c r="GU74" i="45"/>
  <c r="GV74" i="45"/>
  <c r="GW74" i="45"/>
  <c r="GX74" i="45"/>
  <c r="GY74" i="45"/>
  <c r="GZ74" i="45"/>
  <c r="HB74" i="45"/>
  <c r="HC74" i="45"/>
  <c r="HD74" i="45"/>
  <c r="HE74" i="45"/>
  <c r="HF74" i="45"/>
  <c r="HG74" i="45"/>
  <c r="HH74" i="45"/>
  <c r="HI74" i="45"/>
  <c r="HJ74" i="45"/>
  <c r="HK74" i="45"/>
  <c r="HL74" i="45"/>
  <c r="HM74" i="45"/>
  <c r="HN74" i="45"/>
  <c r="HO74" i="45"/>
  <c r="HP74" i="45"/>
  <c r="HS74" i="45"/>
  <c r="HT74" i="45"/>
  <c r="HU74" i="45"/>
  <c r="HV74" i="45"/>
  <c r="HW74" i="45"/>
  <c r="HZ74" i="45"/>
  <c r="IA74" i="45"/>
  <c r="IB74" i="45"/>
  <c r="IC74" i="45"/>
  <c r="ID74" i="45"/>
  <c r="IG74" i="45"/>
  <c r="IH74" i="45"/>
  <c r="II74" i="45"/>
  <c r="IJ74" i="45"/>
  <c r="IK74" i="45"/>
  <c r="I75" i="45"/>
  <c r="J75" i="45"/>
  <c r="K75" i="45"/>
  <c r="L75" i="45"/>
  <c r="M75" i="45"/>
  <c r="P75" i="45"/>
  <c r="Q75" i="45"/>
  <c r="R75" i="45"/>
  <c r="S75" i="45"/>
  <c r="T75" i="45"/>
  <c r="W75" i="45"/>
  <c r="X75" i="45"/>
  <c r="Y75" i="45"/>
  <c r="Z75" i="45"/>
  <c r="AA75" i="45"/>
  <c r="AD75" i="45"/>
  <c r="AF75" i="45"/>
  <c r="AG75" i="45"/>
  <c r="AH75" i="45"/>
  <c r="AI75" i="45"/>
  <c r="AJ75" i="45"/>
  <c r="AK75" i="45"/>
  <c r="AL75" i="45"/>
  <c r="AM75" i="45"/>
  <c r="AN75" i="45"/>
  <c r="AO75" i="45"/>
  <c r="AP75" i="45"/>
  <c r="AQ75" i="45"/>
  <c r="AR75" i="45"/>
  <c r="AS75" i="45"/>
  <c r="AT75" i="45"/>
  <c r="AU75" i="45"/>
  <c r="AV75" i="45"/>
  <c r="AW75" i="45"/>
  <c r="AX75" i="45"/>
  <c r="AY75" i="45"/>
  <c r="AZ75" i="45"/>
  <c r="BA75" i="45"/>
  <c r="BB75" i="45"/>
  <c r="BC75" i="45"/>
  <c r="BD75" i="45"/>
  <c r="BE75" i="45"/>
  <c r="BF75" i="45"/>
  <c r="BG75" i="45"/>
  <c r="BH75" i="45"/>
  <c r="BI75" i="45"/>
  <c r="BJ75" i="45"/>
  <c r="BK75" i="45"/>
  <c r="BL75" i="45"/>
  <c r="BM75" i="45"/>
  <c r="BN75" i="45"/>
  <c r="BO75" i="45"/>
  <c r="BP75" i="45"/>
  <c r="BQ75" i="45"/>
  <c r="BR75" i="45"/>
  <c r="BS75" i="45"/>
  <c r="BT75" i="45"/>
  <c r="BU75" i="45"/>
  <c r="BV75" i="45"/>
  <c r="BW75" i="45"/>
  <c r="BX75" i="45"/>
  <c r="BY75" i="45"/>
  <c r="BZ75" i="45"/>
  <c r="CA75" i="45"/>
  <c r="CB75" i="45"/>
  <c r="CC75" i="45"/>
  <c r="CD75" i="45"/>
  <c r="CE75" i="45"/>
  <c r="CF75" i="45"/>
  <c r="CG75" i="45"/>
  <c r="CH75" i="45"/>
  <c r="CI75" i="45"/>
  <c r="CJ75" i="45"/>
  <c r="CK75" i="45"/>
  <c r="CL75" i="45"/>
  <c r="CM75" i="45"/>
  <c r="CN75" i="45"/>
  <c r="CO75" i="45"/>
  <c r="CP75" i="45"/>
  <c r="CR75" i="45"/>
  <c r="CS75" i="45"/>
  <c r="CT75" i="45"/>
  <c r="CU75" i="45"/>
  <c r="CV75" i="45"/>
  <c r="CW75" i="45"/>
  <c r="CX75" i="45"/>
  <c r="CY75" i="45"/>
  <c r="CZ75" i="45"/>
  <c r="DA75" i="45"/>
  <c r="DB75" i="45"/>
  <c r="DC75" i="45"/>
  <c r="DD75" i="45"/>
  <c r="DE75" i="45"/>
  <c r="DF75" i="45"/>
  <c r="DG75" i="45"/>
  <c r="DH75" i="45"/>
  <c r="DI75" i="45"/>
  <c r="DJ75" i="45"/>
  <c r="DK75" i="45"/>
  <c r="DL75" i="45"/>
  <c r="DM75" i="45"/>
  <c r="DN75" i="45"/>
  <c r="DO75" i="45"/>
  <c r="DP75" i="45"/>
  <c r="DQ75" i="45"/>
  <c r="DR75" i="45"/>
  <c r="DS75" i="45"/>
  <c r="DT75" i="45"/>
  <c r="DU75" i="45"/>
  <c r="DV75" i="45"/>
  <c r="DW75" i="45"/>
  <c r="DX75" i="45"/>
  <c r="DY75" i="45"/>
  <c r="DZ75" i="45"/>
  <c r="EA75" i="45"/>
  <c r="EB75" i="45"/>
  <c r="EC75" i="45"/>
  <c r="ED75" i="45"/>
  <c r="EE75" i="45"/>
  <c r="EF75" i="45"/>
  <c r="EG75" i="45"/>
  <c r="EH75" i="45"/>
  <c r="EI75" i="45"/>
  <c r="EJ75" i="45"/>
  <c r="EK75" i="45"/>
  <c r="EL75" i="45"/>
  <c r="EM75" i="45"/>
  <c r="EN75" i="45"/>
  <c r="EO75" i="45"/>
  <c r="EP75" i="45"/>
  <c r="EQ75" i="45"/>
  <c r="ER75" i="45"/>
  <c r="ES75" i="45"/>
  <c r="ET75" i="45"/>
  <c r="EU75" i="45"/>
  <c r="EV75" i="45"/>
  <c r="EW75" i="45"/>
  <c r="EX75" i="45"/>
  <c r="EY75" i="45"/>
  <c r="EZ75" i="45"/>
  <c r="FA75" i="45"/>
  <c r="FB75" i="45"/>
  <c r="FC75" i="45"/>
  <c r="FD75" i="45"/>
  <c r="FE75" i="45"/>
  <c r="FF75" i="45"/>
  <c r="FG75" i="45"/>
  <c r="FH75" i="45"/>
  <c r="FI75" i="45"/>
  <c r="FJ75" i="45"/>
  <c r="FK75" i="45"/>
  <c r="FL75" i="45"/>
  <c r="FM75" i="45"/>
  <c r="FN75" i="45"/>
  <c r="FO75" i="45"/>
  <c r="FP75" i="45"/>
  <c r="FQ75" i="45"/>
  <c r="FR75" i="45"/>
  <c r="FS75" i="45"/>
  <c r="FT75" i="45"/>
  <c r="FU75" i="45"/>
  <c r="FV75" i="45"/>
  <c r="FW75" i="45"/>
  <c r="FX75" i="45"/>
  <c r="FY75" i="45"/>
  <c r="FZ75" i="45"/>
  <c r="GA75" i="45"/>
  <c r="GB75" i="45"/>
  <c r="GC75" i="45"/>
  <c r="GD75" i="45"/>
  <c r="GE75" i="45"/>
  <c r="GF75" i="45"/>
  <c r="GG75" i="45"/>
  <c r="GH75" i="45"/>
  <c r="GI75" i="45"/>
  <c r="GJ75" i="45"/>
  <c r="GK75" i="45"/>
  <c r="GL75" i="45"/>
  <c r="GM75" i="45"/>
  <c r="GN75" i="45"/>
  <c r="GO75" i="45"/>
  <c r="GP75" i="45"/>
  <c r="GQ75" i="45"/>
  <c r="GR75" i="45"/>
  <c r="GS75" i="45"/>
  <c r="GT75" i="45"/>
  <c r="GU75" i="45"/>
  <c r="GV75" i="45"/>
  <c r="GW75" i="45"/>
  <c r="GX75" i="45"/>
  <c r="GY75" i="45"/>
  <c r="GZ75" i="45"/>
  <c r="HB75" i="45"/>
  <c r="HC75" i="45"/>
  <c r="HD75" i="45"/>
  <c r="HE75" i="45"/>
  <c r="HF75" i="45"/>
  <c r="HG75" i="45"/>
  <c r="HH75" i="45"/>
  <c r="HI75" i="45"/>
  <c r="HJ75" i="45"/>
  <c r="HK75" i="45"/>
  <c r="HL75" i="45"/>
  <c r="HM75" i="45"/>
  <c r="HN75" i="45"/>
  <c r="HO75" i="45"/>
  <c r="HP75" i="45"/>
  <c r="HS75" i="45"/>
  <c r="HT75" i="45"/>
  <c r="HU75" i="45"/>
  <c r="HV75" i="45"/>
  <c r="HW75" i="45"/>
  <c r="HZ75" i="45"/>
  <c r="IA75" i="45"/>
  <c r="IB75" i="45"/>
  <c r="IC75" i="45"/>
  <c r="ID75" i="45"/>
  <c r="IG75" i="45"/>
  <c r="IH75" i="45"/>
  <c r="II75" i="45"/>
  <c r="IJ75" i="45"/>
  <c r="IK75" i="45"/>
  <c r="I74" i="1"/>
  <c r="J74" i="1"/>
  <c r="K74" i="1"/>
  <c r="L74" i="1"/>
  <c r="M74" i="1"/>
  <c r="P74" i="1"/>
  <c r="Q74" i="1"/>
  <c r="R74" i="1"/>
  <c r="S74" i="1"/>
  <c r="T74" i="1"/>
  <c r="W74" i="1"/>
  <c r="X74" i="1"/>
  <c r="Y74" i="1"/>
  <c r="Z74" i="1"/>
  <c r="AA74" i="1"/>
  <c r="AD74" i="1"/>
  <c r="AF74" i="1"/>
  <c r="AG74" i="1"/>
  <c r="AH74" i="1"/>
  <c r="AI74" i="1"/>
  <c r="AJ74" i="1"/>
  <c r="AK74" i="1"/>
  <c r="AL74" i="1"/>
  <c r="AM74" i="1"/>
  <c r="AN74" i="1"/>
  <c r="AO74" i="1"/>
  <c r="AP74" i="1"/>
  <c r="AQ74" i="1"/>
  <c r="AR74" i="1"/>
  <c r="AS74" i="1"/>
  <c r="AT74" i="1"/>
  <c r="AV74" i="1"/>
  <c r="AW74" i="1"/>
  <c r="AX74" i="1"/>
  <c r="AY74" i="1"/>
  <c r="AZ74" i="1"/>
  <c r="BA74" i="1"/>
  <c r="BB74" i="1"/>
  <c r="CN90" i="1"/>
  <c r="I75" i="1"/>
  <c r="J75" i="1"/>
  <c r="K75" i="1"/>
  <c r="L75" i="1"/>
  <c r="M75" i="1"/>
  <c r="P75" i="1"/>
  <c r="Q75" i="1"/>
  <c r="R75" i="1"/>
  <c r="S75" i="1"/>
  <c r="T75" i="1"/>
  <c r="W75" i="1"/>
  <c r="X75" i="1"/>
  <c r="Y75" i="1"/>
  <c r="Z75" i="1"/>
  <c r="AA75" i="1"/>
  <c r="AD75" i="1"/>
  <c r="AF75" i="1"/>
  <c r="AG75" i="1"/>
  <c r="AH75" i="1"/>
  <c r="AI75" i="1"/>
  <c r="AJ75" i="1"/>
  <c r="AK75" i="1"/>
  <c r="AL75" i="1"/>
  <c r="AM75" i="1"/>
  <c r="AN75" i="1"/>
  <c r="AO75" i="1"/>
  <c r="AP75" i="1"/>
  <c r="AQ75" i="1"/>
  <c r="AR75" i="1"/>
  <c r="AS75" i="1"/>
  <c r="AT75" i="1"/>
  <c r="AU75" i="1"/>
  <c r="AV75" i="1"/>
  <c r="AW75" i="1"/>
  <c r="AX75" i="1"/>
  <c r="AY75" i="1"/>
  <c r="AZ75" i="1"/>
  <c r="BA75" i="1"/>
  <c r="BB75" i="1"/>
  <c r="I52" i="1"/>
  <c r="J52" i="1"/>
  <c r="K52" i="1"/>
  <c r="L52" i="1"/>
  <c r="M52" i="1"/>
  <c r="P52" i="1"/>
  <c r="Q52" i="1"/>
  <c r="T52" i="1"/>
  <c r="W52" i="1"/>
  <c r="X52" i="1"/>
  <c r="Y52" i="1"/>
  <c r="Z52" i="1"/>
  <c r="AA52" i="1"/>
  <c r="AD52" i="1"/>
  <c r="AF52" i="1"/>
  <c r="H52" i="1"/>
  <c r="H78" i="1" s="1"/>
  <c r="C4" i="1"/>
  <c r="C5" i="1"/>
  <c r="C80" i="1"/>
  <c r="C81" i="1"/>
  <c r="A3" i="40"/>
  <c r="A4" i="40" s="1"/>
  <c r="E2" i="39"/>
  <c r="C2" i="39"/>
  <c r="D2" i="39"/>
  <c r="F2" i="39"/>
  <c r="G2" i="39"/>
  <c r="H2" i="39"/>
  <c r="I2" i="39"/>
  <c r="J2" i="39"/>
  <c r="E22" i="39"/>
  <c r="E16" i="39"/>
  <c r="E3" i="39"/>
  <c r="E4" i="39"/>
  <c r="E5" i="39"/>
  <c r="E6" i="39"/>
  <c r="E7" i="39"/>
  <c r="E8" i="39"/>
  <c r="E9" i="39"/>
  <c r="E10" i="39"/>
  <c r="E11" i="39"/>
  <c r="E12" i="39"/>
  <c r="E13" i="39"/>
  <c r="E14" i="39"/>
  <c r="E15" i="39"/>
  <c r="E17" i="39"/>
  <c r="E18" i="39"/>
  <c r="E19" i="39"/>
  <c r="E20" i="39"/>
  <c r="E21" i="39"/>
  <c r="E23" i="39"/>
  <c r="E24" i="39"/>
  <c r="E25" i="39"/>
  <c r="E26" i="39"/>
  <c r="E27" i="39"/>
  <c r="E28" i="39"/>
  <c r="E29" i="39"/>
  <c r="E30" i="39"/>
  <c r="E31" i="39"/>
  <c r="E32" i="39"/>
  <c r="E33" i="39"/>
  <c r="E34" i="39"/>
  <c r="E35" i="39"/>
  <c r="E36" i="39"/>
  <c r="E37" i="39"/>
  <c r="E38" i="39"/>
  <c r="E39" i="39"/>
  <c r="E40" i="39"/>
  <c r="E41" i="39"/>
  <c r="E42" i="39"/>
  <c r="E43" i="39"/>
  <c r="E44" i="39"/>
  <c r="C3" i="39"/>
  <c r="C4" i="39"/>
  <c r="C5" i="39"/>
  <c r="C6" i="39"/>
  <c r="C7" i="39"/>
  <c r="C8" i="39"/>
  <c r="C9" i="39"/>
  <c r="C10" i="39"/>
  <c r="C11" i="39"/>
  <c r="C12" i="39"/>
  <c r="C13" i="39"/>
  <c r="C14" i="39"/>
  <c r="C15" i="39"/>
  <c r="C16" i="39"/>
  <c r="C17" i="39"/>
  <c r="C18" i="39"/>
  <c r="C19" i="39"/>
  <c r="C20" i="39"/>
  <c r="C21" i="39"/>
  <c r="C22" i="39"/>
  <c r="C23" i="39"/>
  <c r="C24" i="39"/>
  <c r="C25" i="39"/>
  <c r="C26" i="39"/>
  <c r="C27" i="39"/>
  <c r="C28" i="39"/>
  <c r="C29" i="39"/>
  <c r="C30" i="39"/>
  <c r="C31" i="39"/>
  <c r="C32" i="39"/>
  <c r="C33" i="39"/>
  <c r="C34" i="39"/>
  <c r="C35" i="39"/>
  <c r="C36" i="39"/>
  <c r="C37" i="39"/>
  <c r="C38" i="39"/>
  <c r="C39" i="39"/>
  <c r="C40" i="39"/>
  <c r="C41" i="39"/>
  <c r="C42" i="39"/>
  <c r="C43" i="39"/>
  <c r="C44" i="39"/>
  <c r="D3" i="39"/>
  <c r="D4" i="39"/>
  <c r="D5" i="39"/>
  <c r="D6" i="39"/>
  <c r="D7" i="39"/>
  <c r="D8" i="39"/>
  <c r="D9" i="39"/>
  <c r="D10" i="39"/>
  <c r="D11" i="39"/>
  <c r="D12" i="39"/>
  <c r="D13" i="39"/>
  <c r="D14" i="39"/>
  <c r="D15" i="39"/>
  <c r="D16" i="39"/>
  <c r="D17" i="39"/>
  <c r="D18" i="39"/>
  <c r="D19" i="39"/>
  <c r="D20" i="39"/>
  <c r="D21" i="39"/>
  <c r="D22" i="39"/>
  <c r="D23" i="39"/>
  <c r="D24" i="39"/>
  <c r="D25" i="39"/>
  <c r="D26" i="39"/>
  <c r="D27" i="39"/>
  <c r="D28" i="39"/>
  <c r="D29" i="39"/>
  <c r="D30" i="39"/>
  <c r="D31" i="39"/>
  <c r="D32" i="39"/>
  <c r="D33" i="39"/>
  <c r="D34" i="39"/>
  <c r="D35" i="39"/>
  <c r="D36" i="39"/>
  <c r="D37" i="39"/>
  <c r="D38" i="39"/>
  <c r="D39" i="39"/>
  <c r="D40" i="39"/>
  <c r="D41" i="39"/>
  <c r="D42" i="39"/>
  <c r="D43" i="39"/>
  <c r="D44" i="39"/>
  <c r="F3" i="39"/>
  <c r="F4" i="39"/>
  <c r="F5" i="39"/>
  <c r="F6" i="39"/>
  <c r="F7" i="39"/>
  <c r="F8" i="39"/>
  <c r="F9" i="39"/>
  <c r="F10" i="39"/>
  <c r="F11" i="39"/>
  <c r="F12" i="39"/>
  <c r="F13" i="39"/>
  <c r="F14" i="39"/>
  <c r="F15" i="39"/>
  <c r="F16" i="39"/>
  <c r="F17" i="39"/>
  <c r="F18" i="39"/>
  <c r="F19" i="39"/>
  <c r="F20" i="39"/>
  <c r="F21" i="39"/>
  <c r="F22" i="39"/>
  <c r="F23" i="39"/>
  <c r="F24" i="39"/>
  <c r="F25" i="39"/>
  <c r="F26" i="39"/>
  <c r="F27" i="39"/>
  <c r="F28" i="39"/>
  <c r="F29" i="39"/>
  <c r="F30" i="39"/>
  <c r="F31" i="39"/>
  <c r="F32" i="39"/>
  <c r="F33" i="39"/>
  <c r="F34" i="39"/>
  <c r="F35" i="39"/>
  <c r="F36" i="39"/>
  <c r="F37" i="39"/>
  <c r="F38" i="39"/>
  <c r="F39" i="39"/>
  <c r="F40" i="39"/>
  <c r="F41" i="39"/>
  <c r="F42" i="39"/>
  <c r="F43" i="39"/>
  <c r="F44" i="39"/>
  <c r="G3" i="39"/>
  <c r="G4" i="39"/>
  <c r="G5" i="39"/>
  <c r="G6" i="39"/>
  <c r="G7" i="39"/>
  <c r="G8" i="39"/>
  <c r="G9" i="39"/>
  <c r="G10" i="39"/>
  <c r="G11" i="39"/>
  <c r="G12" i="39"/>
  <c r="G13" i="39"/>
  <c r="G14" i="39"/>
  <c r="G15" i="39"/>
  <c r="G16" i="39"/>
  <c r="G17" i="39"/>
  <c r="G18" i="39"/>
  <c r="G19" i="39"/>
  <c r="G20" i="39"/>
  <c r="G21" i="39"/>
  <c r="G22" i="39"/>
  <c r="G23" i="39"/>
  <c r="G24" i="39"/>
  <c r="G25" i="39"/>
  <c r="G26" i="39"/>
  <c r="G27" i="39"/>
  <c r="G28" i="39"/>
  <c r="G29" i="39"/>
  <c r="G30" i="39"/>
  <c r="G31" i="39"/>
  <c r="G32" i="39"/>
  <c r="G33" i="39"/>
  <c r="G34" i="39"/>
  <c r="G35" i="39"/>
  <c r="G36" i="39"/>
  <c r="G37" i="39"/>
  <c r="G38" i="39"/>
  <c r="G39" i="39"/>
  <c r="G40" i="39"/>
  <c r="G41" i="39"/>
  <c r="G42" i="39"/>
  <c r="G43" i="39"/>
  <c r="G44" i="39"/>
  <c r="H3" i="39"/>
  <c r="H4" i="39"/>
  <c r="H5" i="39"/>
  <c r="H6" i="39"/>
  <c r="H7" i="39"/>
  <c r="H8" i="39"/>
  <c r="H9" i="39"/>
  <c r="H10" i="39"/>
  <c r="H11" i="39"/>
  <c r="H12" i="39"/>
  <c r="H13" i="39"/>
  <c r="H14" i="39"/>
  <c r="H15" i="39"/>
  <c r="H16" i="39"/>
  <c r="H17" i="39"/>
  <c r="H18" i="39"/>
  <c r="H19" i="39"/>
  <c r="H20" i="39"/>
  <c r="H21" i="39"/>
  <c r="H22" i="39"/>
  <c r="H23" i="39"/>
  <c r="H24" i="39"/>
  <c r="H25" i="39"/>
  <c r="H26" i="39"/>
  <c r="H27" i="39"/>
  <c r="H28" i="39"/>
  <c r="H29" i="39"/>
  <c r="H30" i="39"/>
  <c r="H31" i="39"/>
  <c r="H32" i="39"/>
  <c r="H33" i="39"/>
  <c r="H34" i="39"/>
  <c r="H35" i="39"/>
  <c r="H36" i="39"/>
  <c r="H37" i="39"/>
  <c r="H38" i="39"/>
  <c r="H39" i="39"/>
  <c r="H40" i="39"/>
  <c r="H41" i="39"/>
  <c r="H42" i="39"/>
  <c r="H43" i="39"/>
  <c r="H44" i="39"/>
  <c r="I3" i="39"/>
  <c r="I4" i="39"/>
  <c r="I5" i="39"/>
  <c r="I6" i="39"/>
  <c r="I7" i="39"/>
  <c r="I8" i="39"/>
  <c r="I9" i="39"/>
  <c r="I10" i="39"/>
  <c r="I11" i="39"/>
  <c r="I12" i="39"/>
  <c r="I13" i="39"/>
  <c r="I14" i="39"/>
  <c r="I15" i="39"/>
  <c r="I16" i="39"/>
  <c r="I17" i="39"/>
  <c r="I18" i="39"/>
  <c r="I19" i="39"/>
  <c r="I20" i="39"/>
  <c r="I21" i="39"/>
  <c r="I22" i="39"/>
  <c r="I23" i="39"/>
  <c r="I24" i="39"/>
  <c r="I25" i="39"/>
  <c r="I26" i="39"/>
  <c r="I27" i="39"/>
  <c r="I28" i="39"/>
  <c r="I29" i="39"/>
  <c r="I30" i="39"/>
  <c r="I31" i="39"/>
  <c r="I32" i="39"/>
  <c r="I33" i="39"/>
  <c r="I34" i="39"/>
  <c r="I35" i="39"/>
  <c r="I36" i="39"/>
  <c r="I37" i="39"/>
  <c r="I38" i="39"/>
  <c r="I39" i="39"/>
  <c r="I40" i="39"/>
  <c r="I41" i="39"/>
  <c r="I42" i="39"/>
  <c r="I43" i="39"/>
  <c r="I44" i="39"/>
  <c r="J3" i="39"/>
  <c r="J4" i="39"/>
  <c r="J5" i="39"/>
  <c r="J6" i="39"/>
  <c r="J7" i="39"/>
  <c r="J8" i="39"/>
  <c r="J9" i="39"/>
  <c r="J10" i="39"/>
  <c r="J11" i="39"/>
  <c r="J12" i="39"/>
  <c r="J13" i="39"/>
  <c r="J14" i="39"/>
  <c r="J15" i="39"/>
  <c r="J16" i="39"/>
  <c r="J17" i="39"/>
  <c r="J18" i="39"/>
  <c r="J19" i="39"/>
  <c r="J20" i="39"/>
  <c r="J21" i="39"/>
  <c r="J22" i="39"/>
  <c r="J23" i="39"/>
  <c r="J24" i="39"/>
  <c r="J25" i="39"/>
  <c r="J26" i="39"/>
  <c r="J27" i="39"/>
  <c r="J28" i="39"/>
  <c r="J29" i="39"/>
  <c r="J30" i="39"/>
  <c r="J31" i="39"/>
  <c r="J32" i="39"/>
  <c r="J33" i="39"/>
  <c r="J34" i="39"/>
  <c r="J35" i="39"/>
  <c r="J36" i="39"/>
  <c r="J37" i="39"/>
  <c r="J38" i="39"/>
  <c r="J39" i="39"/>
  <c r="J40" i="39"/>
  <c r="J41" i="39"/>
  <c r="J42" i="39"/>
  <c r="J43" i="39"/>
  <c r="J44" i="39"/>
  <c r="C2" i="38"/>
  <c r="R22" i="39"/>
  <c r="AG83" i="1"/>
  <c r="AH83" i="1"/>
  <c r="AI83" i="1"/>
  <c r="AJ83" i="1"/>
  <c r="AK83" i="1"/>
  <c r="AL83" i="1"/>
  <c r="AM83" i="1"/>
  <c r="AN83" i="1"/>
  <c r="AO83" i="1"/>
  <c r="AP83" i="1"/>
  <c r="AQ83" i="1"/>
  <c r="AR83" i="1"/>
  <c r="AS83" i="1"/>
  <c r="AT83" i="1"/>
  <c r="AU83" i="1"/>
  <c r="AV83" i="1"/>
  <c r="AW83" i="1"/>
  <c r="AX83" i="1"/>
  <c r="AY83" i="1"/>
  <c r="AZ83" i="1"/>
  <c r="BA83" i="1"/>
  <c r="BB83" i="1"/>
  <c r="BC83" i="1"/>
  <c r="C83" i="1"/>
  <c r="D83" i="1"/>
  <c r="I83" i="1"/>
  <c r="J83" i="1"/>
  <c r="K83" i="1"/>
  <c r="L83" i="1"/>
  <c r="M83" i="1"/>
  <c r="N83" i="1"/>
  <c r="O83" i="1"/>
  <c r="P83" i="1"/>
  <c r="Q83" i="1"/>
  <c r="R83" i="1"/>
  <c r="S83" i="1"/>
  <c r="T83" i="1"/>
  <c r="U83" i="1"/>
  <c r="V83" i="1"/>
  <c r="W83" i="1"/>
  <c r="X83" i="1"/>
  <c r="Y83" i="1"/>
  <c r="Z83" i="1"/>
  <c r="AA83" i="1"/>
  <c r="AB83" i="1"/>
  <c r="AC83" i="1"/>
  <c r="AD83" i="1"/>
  <c r="AE83" i="1"/>
  <c r="AF83" i="1"/>
  <c r="BA2" i="36"/>
  <c r="BA3" i="36" s="1"/>
  <c r="J4" i="36" s="1"/>
  <c r="G78" i="45"/>
  <c r="F74" i="45"/>
  <c r="G74" i="45"/>
  <c r="H74" i="45"/>
  <c r="C74" i="1"/>
  <c r="W21" i="38"/>
  <c r="D2" i="38"/>
  <c r="D3" i="38"/>
  <c r="D4" i="38"/>
  <c r="D5" i="38"/>
  <c r="D6" i="38"/>
  <c r="D7" i="38"/>
  <c r="D8" i="38"/>
  <c r="D9" i="38"/>
  <c r="D10" i="38"/>
  <c r="D11" i="38"/>
  <c r="D12" i="38"/>
  <c r="D13" i="38"/>
  <c r="D14" i="38"/>
  <c r="D15" i="38"/>
  <c r="D16" i="38"/>
  <c r="D17" i="38"/>
  <c r="D18" i="38"/>
  <c r="D19" i="38"/>
  <c r="D20" i="38"/>
  <c r="E2" i="38"/>
  <c r="E3" i="38"/>
  <c r="E4" i="38"/>
  <c r="E5" i="38"/>
  <c r="E6" i="38"/>
  <c r="E7" i="38"/>
  <c r="E8" i="38"/>
  <c r="E9" i="38"/>
  <c r="E10" i="38"/>
  <c r="E11" i="38"/>
  <c r="E12" i="38"/>
  <c r="E13" i="38"/>
  <c r="E14" i="38"/>
  <c r="E15" i="38"/>
  <c r="E16" i="38"/>
  <c r="E17" i="38"/>
  <c r="E18" i="38"/>
  <c r="E19" i="38"/>
  <c r="E20" i="38"/>
  <c r="F2" i="38"/>
  <c r="F3" i="38"/>
  <c r="F4" i="38"/>
  <c r="F5" i="38"/>
  <c r="F6" i="38"/>
  <c r="F7" i="38"/>
  <c r="F8" i="38"/>
  <c r="F9" i="38"/>
  <c r="F10" i="38"/>
  <c r="F11" i="38"/>
  <c r="F12" i="38"/>
  <c r="F13" i="38"/>
  <c r="F14" i="38"/>
  <c r="F15" i="38"/>
  <c r="F16" i="38"/>
  <c r="F17" i="38"/>
  <c r="F18" i="38"/>
  <c r="F19" i="38"/>
  <c r="F20" i="38"/>
  <c r="G2" i="38"/>
  <c r="G3" i="38"/>
  <c r="G4" i="38"/>
  <c r="G5" i="38"/>
  <c r="G6" i="38"/>
  <c r="G7" i="38"/>
  <c r="G8" i="38"/>
  <c r="G9" i="38"/>
  <c r="G10" i="38"/>
  <c r="G11" i="38"/>
  <c r="G12" i="38"/>
  <c r="G13" i="38"/>
  <c r="G14" i="38"/>
  <c r="G15" i="38"/>
  <c r="G16" i="38"/>
  <c r="G17" i="38"/>
  <c r="G18" i="38"/>
  <c r="G19" i="38"/>
  <c r="G20" i="38"/>
  <c r="H2" i="38"/>
  <c r="H3" i="38"/>
  <c r="H4" i="38"/>
  <c r="H5" i="38"/>
  <c r="H6" i="38"/>
  <c r="H7" i="38"/>
  <c r="H8" i="38"/>
  <c r="H9" i="38"/>
  <c r="H10" i="38"/>
  <c r="H11" i="38"/>
  <c r="H12" i="38"/>
  <c r="H13" i="38"/>
  <c r="H14" i="38"/>
  <c r="H15" i="38"/>
  <c r="H16" i="38"/>
  <c r="H17" i="38"/>
  <c r="H18" i="38"/>
  <c r="H19" i="38"/>
  <c r="H20" i="38"/>
  <c r="I2" i="38"/>
  <c r="I3" i="38"/>
  <c r="I4" i="38"/>
  <c r="I5" i="38"/>
  <c r="I6" i="38"/>
  <c r="I7" i="38"/>
  <c r="I8" i="38"/>
  <c r="I9" i="38"/>
  <c r="I10" i="38"/>
  <c r="I11" i="38"/>
  <c r="I12" i="38"/>
  <c r="I13" i="38"/>
  <c r="I14" i="38"/>
  <c r="I15" i="38"/>
  <c r="I16" i="38"/>
  <c r="I17" i="38"/>
  <c r="I18" i="38"/>
  <c r="I19" i="38"/>
  <c r="I20" i="38"/>
  <c r="J2" i="38"/>
  <c r="J3" i="38"/>
  <c r="J4" i="38"/>
  <c r="J5" i="38"/>
  <c r="J6" i="38"/>
  <c r="J7" i="38"/>
  <c r="J8" i="38"/>
  <c r="J9" i="38"/>
  <c r="J10" i="38"/>
  <c r="J11" i="38"/>
  <c r="J12" i="38"/>
  <c r="J13" i="38"/>
  <c r="J14" i="38"/>
  <c r="J15" i="38"/>
  <c r="J16" i="38"/>
  <c r="J17" i="38"/>
  <c r="J18" i="38"/>
  <c r="J19" i="38"/>
  <c r="J20" i="38"/>
  <c r="C3" i="38"/>
  <c r="C4" i="38"/>
  <c r="C5" i="38"/>
  <c r="C6" i="38"/>
  <c r="C7" i="38"/>
  <c r="C8" i="38"/>
  <c r="C9" i="38"/>
  <c r="C10" i="38"/>
  <c r="C11" i="38"/>
  <c r="C12" i="38"/>
  <c r="C13" i="38"/>
  <c r="C14" i="38"/>
  <c r="C15" i="38"/>
  <c r="C16" i="38"/>
  <c r="C17" i="38"/>
  <c r="C18" i="38"/>
  <c r="C19" i="38"/>
  <c r="C20" i="38"/>
  <c r="R2" i="39"/>
  <c r="AZ1" i="36"/>
  <c r="AZ32" i="36" s="1"/>
  <c r="AD4" i="1"/>
  <c r="R20" i="38"/>
  <c r="R19" i="38"/>
  <c r="R18" i="38"/>
  <c r="R17" i="38"/>
  <c r="R16" i="38"/>
  <c r="R15" i="38"/>
  <c r="R14" i="38"/>
  <c r="R13" i="38"/>
  <c r="R12" i="38"/>
  <c r="R11" i="38"/>
  <c r="R10" i="38"/>
  <c r="R9" i="38"/>
  <c r="R8" i="38"/>
  <c r="R7" i="38"/>
  <c r="R6" i="38"/>
  <c r="R5" i="38"/>
  <c r="R4" i="38"/>
  <c r="R3" i="38"/>
  <c r="R2" i="38"/>
  <c r="R3" i="39"/>
  <c r="R4" i="39"/>
  <c r="R5" i="39"/>
  <c r="R6" i="39"/>
  <c r="R7" i="39"/>
  <c r="R8" i="39"/>
  <c r="R9" i="39"/>
  <c r="R10" i="39"/>
  <c r="R11" i="39"/>
  <c r="R12" i="39"/>
  <c r="R13" i="39"/>
  <c r="R14" i="39"/>
  <c r="R15" i="39"/>
  <c r="R16" i="39"/>
  <c r="R17" i="39"/>
  <c r="R18" i="39"/>
  <c r="R19" i="39"/>
  <c r="R20" i="39"/>
  <c r="R21" i="39"/>
  <c r="R23" i="39"/>
  <c r="R24" i="39"/>
  <c r="R25" i="39"/>
  <c r="R26" i="39"/>
  <c r="R27" i="39"/>
  <c r="R28" i="39"/>
  <c r="R29" i="39"/>
  <c r="R30" i="39"/>
  <c r="R31" i="39"/>
  <c r="R32" i="39"/>
  <c r="R33" i="39"/>
  <c r="R34" i="39"/>
  <c r="R35" i="39"/>
  <c r="R36" i="39"/>
  <c r="R37" i="39"/>
  <c r="R38" i="39"/>
  <c r="R39" i="39"/>
  <c r="R40" i="39"/>
  <c r="R41" i="39"/>
  <c r="R42" i="39"/>
  <c r="R43" i="39"/>
  <c r="R44" i="39"/>
  <c r="P3" i="39"/>
  <c r="Q3" i="39"/>
  <c r="P4" i="39"/>
  <c r="Q4" i="39"/>
  <c r="P5" i="39"/>
  <c r="Q5" i="39"/>
  <c r="P6" i="39"/>
  <c r="Q6" i="39"/>
  <c r="P7" i="39"/>
  <c r="Q7" i="39"/>
  <c r="P8" i="39"/>
  <c r="Q8" i="39"/>
  <c r="P9" i="39"/>
  <c r="Q9" i="39"/>
  <c r="P10" i="39"/>
  <c r="Q10" i="39"/>
  <c r="P11" i="39"/>
  <c r="Q11" i="39"/>
  <c r="P12" i="39"/>
  <c r="Q12" i="39"/>
  <c r="P13" i="39"/>
  <c r="Q13" i="39"/>
  <c r="P14" i="39"/>
  <c r="Q14" i="39"/>
  <c r="P15" i="39"/>
  <c r="Q15" i="39"/>
  <c r="P16" i="39"/>
  <c r="Q16" i="39"/>
  <c r="P17" i="39"/>
  <c r="Q17" i="39"/>
  <c r="P18" i="39"/>
  <c r="Q18" i="39"/>
  <c r="P19" i="39"/>
  <c r="Q19" i="39"/>
  <c r="P20" i="39"/>
  <c r="Q20" i="39"/>
  <c r="P21" i="39"/>
  <c r="Q21" i="39"/>
  <c r="P22" i="39"/>
  <c r="Q22" i="39"/>
  <c r="P23" i="39"/>
  <c r="Q23" i="39"/>
  <c r="P24" i="39"/>
  <c r="Q24" i="39"/>
  <c r="P25" i="39"/>
  <c r="Q25" i="39"/>
  <c r="P26" i="39"/>
  <c r="Q26" i="39"/>
  <c r="P27" i="39"/>
  <c r="Q27" i="39"/>
  <c r="P28" i="39"/>
  <c r="Q28" i="39"/>
  <c r="P29" i="39"/>
  <c r="Q29" i="39"/>
  <c r="P30" i="39"/>
  <c r="Q30" i="39"/>
  <c r="P31" i="39"/>
  <c r="Q31" i="39"/>
  <c r="P32" i="39"/>
  <c r="Q32" i="39"/>
  <c r="P33" i="39"/>
  <c r="Q33" i="39"/>
  <c r="P34" i="39"/>
  <c r="Q34" i="39"/>
  <c r="P35" i="39"/>
  <c r="Q35" i="39"/>
  <c r="P36" i="39"/>
  <c r="Q36" i="39"/>
  <c r="P37" i="39"/>
  <c r="Q37" i="39"/>
  <c r="P38" i="39"/>
  <c r="Q38" i="39"/>
  <c r="P39" i="39"/>
  <c r="Q39" i="39"/>
  <c r="P40" i="39"/>
  <c r="Q40" i="39"/>
  <c r="P41" i="39"/>
  <c r="Q41" i="39"/>
  <c r="P42" i="39"/>
  <c r="Q42" i="39"/>
  <c r="P43" i="39"/>
  <c r="Q43" i="39"/>
  <c r="P44" i="39"/>
  <c r="Q44" i="39"/>
  <c r="Q2" i="39"/>
  <c r="P2" i="39"/>
  <c r="P3" i="38"/>
  <c r="Q3" i="38"/>
  <c r="P4" i="38"/>
  <c r="Q4" i="38"/>
  <c r="P5" i="38"/>
  <c r="Q5" i="38"/>
  <c r="P6" i="38"/>
  <c r="Q6" i="38"/>
  <c r="P7" i="38"/>
  <c r="Q7" i="38"/>
  <c r="P8" i="38"/>
  <c r="Q8" i="38"/>
  <c r="P9" i="38"/>
  <c r="Q9" i="38"/>
  <c r="P10" i="38"/>
  <c r="Q10" i="38"/>
  <c r="P11" i="38"/>
  <c r="Q11" i="38"/>
  <c r="P12" i="38"/>
  <c r="Q12" i="38"/>
  <c r="P13" i="38"/>
  <c r="Q13" i="38"/>
  <c r="P14" i="38"/>
  <c r="Q14" i="38"/>
  <c r="P15" i="38"/>
  <c r="Q15" i="38"/>
  <c r="P16" i="38"/>
  <c r="Q16" i="38"/>
  <c r="P17" i="38"/>
  <c r="Q17" i="38"/>
  <c r="P18" i="38"/>
  <c r="Q18" i="38"/>
  <c r="P19" i="38"/>
  <c r="Q19" i="38"/>
  <c r="P20" i="38"/>
  <c r="Q20" i="38"/>
  <c r="Q2" i="38"/>
  <c r="P2" i="38"/>
  <c r="C4" i="45"/>
  <c r="D4" i="45"/>
  <c r="E4" i="45"/>
  <c r="F4" i="45"/>
  <c r="G4" i="45"/>
  <c r="H4" i="45"/>
  <c r="I4" i="45"/>
  <c r="J4" i="45"/>
  <c r="K4" i="45"/>
  <c r="L4" i="45"/>
  <c r="M4" i="45"/>
  <c r="N4" i="45"/>
  <c r="O4" i="45"/>
  <c r="P4" i="45"/>
  <c r="Q4" i="45"/>
  <c r="R4" i="45"/>
  <c r="S4" i="45"/>
  <c r="T4" i="45"/>
  <c r="U4" i="45"/>
  <c r="V4" i="45"/>
  <c r="W4" i="45"/>
  <c r="X4" i="45"/>
  <c r="Y4" i="45"/>
  <c r="Z4" i="45"/>
  <c r="AA4" i="45"/>
  <c r="AB4" i="45"/>
  <c r="AC4" i="45"/>
  <c r="AD4" i="45"/>
  <c r="AE4" i="45"/>
  <c r="AF4" i="45"/>
  <c r="AG4" i="45"/>
  <c r="AH4" i="45"/>
  <c r="AI4" i="45"/>
  <c r="AJ4" i="45"/>
  <c r="AK4" i="45"/>
  <c r="AL4" i="45"/>
  <c r="AM4" i="45"/>
  <c r="AN4" i="45"/>
  <c r="AO4" i="45"/>
  <c r="AP4" i="45"/>
  <c r="AQ4" i="45"/>
  <c r="AR4" i="45"/>
  <c r="AS4" i="45"/>
  <c r="AT4" i="45"/>
  <c r="AU4" i="45"/>
  <c r="AV4" i="45"/>
  <c r="AW4" i="45"/>
  <c r="AX4" i="45"/>
  <c r="AY4" i="45"/>
  <c r="AZ4" i="45"/>
  <c r="BA4" i="45"/>
  <c r="BB4" i="45"/>
  <c r="BC4" i="45"/>
  <c r="BD4" i="45"/>
  <c r="BE4" i="45"/>
  <c r="BF4" i="45"/>
  <c r="BG4" i="45"/>
  <c r="BH4" i="45"/>
  <c r="BI4" i="45"/>
  <c r="BJ4" i="45"/>
  <c r="BK4" i="45"/>
  <c r="BL4" i="45"/>
  <c r="BM4" i="45"/>
  <c r="BN4" i="45"/>
  <c r="BO4" i="45"/>
  <c r="BP4" i="45"/>
  <c r="BQ4" i="45"/>
  <c r="BR4" i="45"/>
  <c r="BS4" i="45"/>
  <c r="BT4" i="45"/>
  <c r="BU4" i="45"/>
  <c r="BV4" i="45"/>
  <c r="BW4" i="45"/>
  <c r="BX4" i="45"/>
  <c r="BY4" i="45"/>
  <c r="BZ4" i="45"/>
  <c r="CA4" i="45"/>
  <c r="CB4" i="45"/>
  <c r="CC4" i="45"/>
  <c r="CD4" i="45"/>
  <c r="CE4" i="45"/>
  <c r="CF4" i="45"/>
  <c r="CG4" i="45"/>
  <c r="CH4" i="45"/>
  <c r="CI4" i="45"/>
  <c r="CJ4" i="45"/>
  <c r="CK4" i="45"/>
  <c r="CL4" i="45"/>
  <c r="CM4" i="45"/>
  <c r="CN4" i="45"/>
  <c r="CO4" i="45"/>
  <c r="CP4" i="45"/>
  <c r="CR4" i="45"/>
  <c r="CS4" i="45"/>
  <c r="CT4" i="45"/>
  <c r="CU4" i="45"/>
  <c r="CV4" i="45"/>
  <c r="CW4" i="45"/>
  <c r="CX4" i="45"/>
  <c r="CY4" i="45"/>
  <c r="CZ4" i="45"/>
  <c r="DA4" i="45"/>
  <c r="DB4" i="45"/>
  <c r="DC4" i="45"/>
  <c r="DD4" i="45"/>
  <c r="DE4" i="45"/>
  <c r="DF4" i="45"/>
  <c r="DG4" i="45"/>
  <c r="DH4" i="45"/>
  <c r="DI4" i="45"/>
  <c r="DJ4" i="45"/>
  <c r="DK4" i="45"/>
  <c r="DL4" i="45"/>
  <c r="DM4" i="45"/>
  <c r="DN4" i="45"/>
  <c r="DO4" i="45"/>
  <c r="DP4" i="45"/>
  <c r="DQ4" i="45"/>
  <c r="DR4" i="45"/>
  <c r="DS4" i="45"/>
  <c r="DT4" i="45"/>
  <c r="DU4" i="45"/>
  <c r="DV4" i="45"/>
  <c r="DW4" i="45"/>
  <c r="DX4" i="45"/>
  <c r="DY4" i="45"/>
  <c r="DZ4" i="45"/>
  <c r="EA4" i="45"/>
  <c r="EB4" i="45"/>
  <c r="EC4" i="45"/>
  <c r="ED4" i="45"/>
  <c r="EE4" i="45"/>
  <c r="EF4" i="45"/>
  <c r="EG4" i="45"/>
  <c r="EH4" i="45"/>
  <c r="EI4" i="45"/>
  <c r="EJ4" i="45"/>
  <c r="EK4" i="45"/>
  <c r="EL4" i="45"/>
  <c r="EM4" i="45"/>
  <c r="EN4" i="45"/>
  <c r="EO4" i="45"/>
  <c r="EP4" i="45"/>
  <c r="EQ4" i="45"/>
  <c r="ER4" i="45"/>
  <c r="ES4" i="45"/>
  <c r="ET4" i="45"/>
  <c r="EU4" i="45"/>
  <c r="EV4" i="45"/>
  <c r="EW4" i="45"/>
  <c r="EX4" i="45"/>
  <c r="EY4" i="45"/>
  <c r="EZ4" i="45"/>
  <c r="FA4" i="45"/>
  <c r="FB4" i="45"/>
  <c r="FC4" i="45"/>
  <c r="FD4" i="45"/>
  <c r="FE4" i="45"/>
  <c r="FF4" i="45"/>
  <c r="FG4" i="45"/>
  <c r="FH4" i="45"/>
  <c r="FI4" i="45"/>
  <c r="FJ4" i="45"/>
  <c r="FK4" i="45"/>
  <c r="FL4" i="45"/>
  <c r="FM4" i="45"/>
  <c r="FN4" i="45"/>
  <c r="FO4" i="45"/>
  <c r="FP4" i="45"/>
  <c r="FQ4" i="45"/>
  <c r="FR4" i="45"/>
  <c r="FS4" i="45"/>
  <c r="FT4" i="45"/>
  <c r="FU4" i="45"/>
  <c r="FV4" i="45"/>
  <c r="FW4" i="45"/>
  <c r="FX4" i="45"/>
  <c r="FY4" i="45"/>
  <c r="FZ4" i="45"/>
  <c r="GA4" i="45"/>
  <c r="GB4" i="45"/>
  <c r="GC4" i="45"/>
  <c r="GD4" i="45"/>
  <c r="GE4" i="45"/>
  <c r="GF4" i="45"/>
  <c r="GG4" i="45"/>
  <c r="GH4" i="45"/>
  <c r="GI4" i="45"/>
  <c r="GJ4" i="45"/>
  <c r="GK4" i="45"/>
  <c r="GL4" i="45"/>
  <c r="GM4" i="45"/>
  <c r="GN4" i="45"/>
  <c r="GO4" i="45"/>
  <c r="GP4" i="45"/>
  <c r="GQ4" i="45"/>
  <c r="GR4" i="45"/>
  <c r="GS4" i="45"/>
  <c r="GT4" i="45"/>
  <c r="GU4" i="45"/>
  <c r="GV4" i="45"/>
  <c r="GW4" i="45"/>
  <c r="GX4" i="45"/>
  <c r="GY4" i="45"/>
  <c r="GZ4" i="45"/>
  <c r="HB4" i="45"/>
  <c r="HC4" i="45"/>
  <c r="HD4" i="45"/>
  <c r="HE4" i="45"/>
  <c r="HF4" i="45"/>
  <c r="HG4" i="45"/>
  <c r="HH4" i="45"/>
  <c r="HI4" i="45"/>
  <c r="HJ4" i="45"/>
  <c r="HK4" i="45"/>
  <c r="HL4" i="45"/>
  <c r="HM4" i="45"/>
  <c r="HN4" i="45"/>
  <c r="HO4" i="45"/>
  <c r="HP4" i="45"/>
  <c r="HQ4" i="45"/>
  <c r="HR4" i="45"/>
  <c r="HS4" i="45"/>
  <c r="HT4" i="45"/>
  <c r="HU4" i="45"/>
  <c r="HV4" i="45"/>
  <c r="HW4" i="45"/>
  <c r="HX4" i="45"/>
  <c r="HY4" i="45"/>
  <c r="HZ4" i="45"/>
  <c r="IA4" i="45"/>
  <c r="IB4" i="45"/>
  <c r="IC4" i="45"/>
  <c r="ID4" i="45"/>
  <c r="IE4" i="45"/>
  <c r="IF4" i="45"/>
  <c r="IG4" i="45"/>
  <c r="IH4" i="45"/>
  <c r="II4" i="45"/>
  <c r="IJ4" i="45"/>
  <c r="IK4" i="45"/>
  <c r="C5" i="45"/>
  <c r="D5" i="45"/>
  <c r="E5" i="45"/>
  <c r="F5" i="45"/>
  <c r="G5" i="45"/>
  <c r="H5" i="45"/>
  <c r="I5" i="45"/>
  <c r="J5" i="45"/>
  <c r="K5" i="45"/>
  <c r="L5" i="45"/>
  <c r="M5" i="45"/>
  <c r="N5" i="45"/>
  <c r="O5" i="45"/>
  <c r="P5" i="45"/>
  <c r="Q5" i="45"/>
  <c r="R5" i="45"/>
  <c r="S5" i="45"/>
  <c r="T5" i="45"/>
  <c r="U5" i="45"/>
  <c r="V5" i="45"/>
  <c r="W5" i="45"/>
  <c r="X5" i="45"/>
  <c r="Y5" i="45"/>
  <c r="Z5" i="45"/>
  <c r="AA5" i="45"/>
  <c r="AB5" i="45"/>
  <c r="AC5" i="45"/>
  <c r="AD5" i="45"/>
  <c r="AE5" i="45"/>
  <c r="AF5" i="45"/>
  <c r="AG5" i="45"/>
  <c r="AH5" i="45"/>
  <c r="AI5" i="45"/>
  <c r="AJ5" i="45"/>
  <c r="AK5" i="45"/>
  <c r="AL5" i="45"/>
  <c r="AM5" i="45"/>
  <c r="AN5" i="45"/>
  <c r="AO5" i="45"/>
  <c r="AP5" i="45"/>
  <c r="AQ5" i="45"/>
  <c r="AR5" i="45"/>
  <c r="AS5" i="45"/>
  <c r="AT5" i="45"/>
  <c r="AU5" i="45"/>
  <c r="AV5" i="45"/>
  <c r="AW5" i="45"/>
  <c r="AX5" i="45"/>
  <c r="AY5" i="45"/>
  <c r="AZ5" i="45"/>
  <c r="BA5" i="45"/>
  <c r="BB5" i="45"/>
  <c r="BC5" i="45"/>
  <c r="BD5" i="45"/>
  <c r="BE5" i="45"/>
  <c r="BF5" i="45"/>
  <c r="BG5" i="45"/>
  <c r="BH5" i="45"/>
  <c r="BI5" i="45"/>
  <c r="BJ5" i="45"/>
  <c r="BK5" i="45"/>
  <c r="BL5" i="45"/>
  <c r="BM5" i="45"/>
  <c r="BN5" i="45"/>
  <c r="BO5" i="45"/>
  <c r="BP5" i="45"/>
  <c r="BQ5" i="45"/>
  <c r="BR5" i="45"/>
  <c r="BS5" i="45"/>
  <c r="BT5" i="45"/>
  <c r="BU5" i="45"/>
  <c r="BV5" i="45"/>
  <c r="BW5" i="45"/>
  <c r="BX5" i="45"/>
  <c r="BY5" i="45"/>
  <c r="BZ5" i="45"/>
  <c r="CA5" i="45"/>
  <c r="CB5" i="45"/>
  <c r="CC5" i="45"/>
  <c r="CD5" i="45"/>
  <c r="CE5" i="45"/>
  <c r="CF5" i="45"/>
  <c r="CG5" i="45"/>
  <c r="CH5" i="45"/>
  <c r="CI5" i="45"/>
  <c r="CJ5" i="45"/>
  <c r="CK5" i="45"/>
  <c r="CL5" i="45"/>
  <c r="CM5" i="45"/>
  <c r="CN5" i="45"/>
  <c r="CO5" i="45"/>
  <c r="CP5" i="45"/>
  <c r="CR5" i="45"/>
  <c r="CS5" i="45"/>
  <c r="CT5" i="45"/>
  <c r="CU5" i="45"/>
  <c r="CV5" i="45"/>
  <c r="CW5" i="45"/>
  <c r="CX5" i="45"/>
  <c r="CY5" i="45"/>
  <c r="CZ5" i="45"/>
  <c r="DA5" i="45"/>
  <c r="DB5" i="45"/>
  <c r="DC5" i="45"/>
  <c r="DD5" i="45"/>
  <c r="DE5" i="45"/>
  <c r="DF5" i="45"/>
  <c r="DG5" i="45"/>
  <c r="DH5" i="45"/>
  <c r="DI5" i="45"/>
  <c r="DJ5" i="45"/>
  <c r="DK5" i="45"/>
  <c r="DL5" i="45"/>
  <c r="DM5" i="45"/>
  <c r="DN5" i="45"/>
  <c r="DO5" i="45"/>
  <c r="DP5" i="45"/>
  <c r="DQ5" i="45"/>
  <c r="DR5" i="45"/>
  <c r="DS5" i="45"/>
  <c r="DT5" i="45"/>
  <c r="DU5" i="45"/>
  <c r="DV5" i="45"/>
  <c r="DW5" i="45"/>
  <c r="DX5" i="45"/>
  <c r="DY5" i="45"/>
  <c r="DZ5" i="45"/>
  <c r="EA5" i="45"/>
  <c r="EB5" i="45"/>
  <c r="EC5" i="45"/>
  <c r="ED5" i="45"/>
  <c r="EE5" i="45"/>
  <c r="EF5" i="45"/>
  <c r="EG5" i="45"/>
  <c r="EH5" i="45"/>
  <c r="EI5" i="45"/>
  <c r="EJ5" i="45"/>
  <c r="EK5" i="45"/>
  <c r="EL5" i="45"/>
  <c r="EM5" i="45"/>
  <c r="EN5" i="45"/>
  <c r="EO5" i="45"/>
  <c r="EP5" i="45"/>
  <c r="EQ5" i="45"/>
  <c r="ER5" i="45"/>
  <c r="ES5" i="45"/>
  <c r="ET5" i="45"/>
  <c r="EU5" i="45"/>
  <c r="EV5" i="45"/>
  <c r="EW5" i="45"/>
  <c r="EX5" i="45"/>
  <c r="EY5" i="45"/>
  <c r="EZ5" i="45"/>
  <c r="FA5" i="45"/>
  <c r="FB5" i="45"/>
  <c r="FC5" i="45"/>
  <c r="FD5" i="45"/>
  <c r="FE5" i="45"/>
  <c r="FF5" i="45"/>
  <c r="FG5" i="45"/>
  <c r="FH5" i="45"/>
  <c r="FI5" i="45"/>
  <c r="FJ5" i="45"/>
  <c r="FK5" i="45"/>
  <c r="FL5" i="45"/>
  <c r="FM5" i="45"/>
  <c r="FN5" i="45"/>
  <c r="FO5" i="45"/>
  <c r="FP5" i="45"/>
  <c r="FQ5" i="45"/>
  <c r="FR5" i="45"/>
  <c r="FS5" i="45"/>
  <c r="FT5" i="45"/>
  <c r="FU5" i="45"/>
  <c r="FV5" i="45"/>
  <c r="FW5" i="45"/>
  <c r="FX5" i="45"/>
  <c r="FY5" i="45"/>
  <c r="FZ5" i="45"/>
  <c r="GA5" i="45"/>
  <c r="GB5" i="45"/>
  <c r="GC5" i="45"/>
  <c r="GD5" i="45"/>
  <c r="GE5" i="45"/>
  <c r="GF5" i="45"/>
  <c r="GG5" i="45"/>
  <c r="GH5" i="45"/>
  <c r="GI5" i="45"/>
  <c r="GJ5" i="45"/>
  <c r="GK5" i="45"/>
  <c r="GL5" i="45"/>
  <c r="GM5" i="45"/>
  <c r="GN5" i="45"/>
  <c r="GO5" i="45"/>
  <c r="GP5" i="45"/>
  <c r="GQ5" i="45"/>
  <c r="GR5" i="45"/>
  <c r="GS5" i="45"/>
  <c r="GT5" i="45"/>
  <c r="GU5" i="45"/>
  <c r="GV5" i="45"/>
  <c r="GW5" i="45"/>
  <c r="GX5" i="45"/>
  <c r="GY5" i="45"/>
  <c r="GZ5" i="45"/>
  <c r="HB5" i="45"/>
  <c r="HC5" i="45"/>
  <c r="HD5" i="45"/>
  <c r="HE5" i="45"/>
  <c r="HF5" i="45"/>
  <c r="HH5" i="45"/>
  <c r="HI5" i="45"/>
  <c r="HJ5" i="45"/>
  <c r="HK5" i="45"/>
  <c r="HL5" i="45"/>
  <c r="HM5" i="45"/>
  <c r="HN5" i="45"/>
  <c r="HO5" i="45"/>
  <c r="HP5" i="45"/>
  <c r="HQ5" i="45"/>
  <c r="HR5" i="45"/>
  <c r="HS5" i="45"/>
  <c r="HT5" i="45"/>
  <c r="HU5" i="45"/>
  <c r="HV5" i="45"/>
  <c r="HW5" i="45"/>
  <c r="HX5" i="45"/>
  <c r="HY5" i="45"/>
  <c r="HZ5" i="45"/>
  <c r="IA5" i="45"/>
  <c r="IB5" i="45"/>
  <c r="IC5" i="45"/>
  <c r="ID5" i="45"/>
  <c r="IE5" i="45"/>
  <c r="IF5" i="45"/>
  <c r="IG5" i="45"/>
  <c r="IH5" i="45"/>
  <c r="II5" i="45"/>
  <c r="IJ5" i="45"/>
  <c r="IK5" i="45"/>
  <c r="F75" i="45"/>
  <c r="G75" i="45"/>
  <c r="H75" i="45"/>
  <c r="F78" i="45"/>
  <c r="H78" i="45"/>
  <c r="F80" i="45"/>
  <c r="F81" i="45"/>
  <c r="G80" i="45"/>
  <c r="G81" i="45"/>
  <c r="G79" i="45" s="1"/>
  <c r="C52" i="1"/>
  <c r="D6" i="1"/>
  <c r="E6" i="1"/>
  <c r="F6" i="1"/>
  <c r="G6" i="1"/>
  <c r="H6" i="1"/>
  <c r="I6" i="1"/>
  <c r="J6" i="1"/>
  <c r="K6" i="1"/>
  <c r="L6" i="1"/>
  <c r="M6" i="1"/>
  <c r="N6" i="1"/>
  <c r="O6" i="1"/>
  <c r="P6" i="1"/>
  <c r="Q6" i="1"/>
  <c r="R6" i="1"/>
  <c r="S6" i="1"/>
  <c r="T6" i="1"/>
  <c r="U6" i="1"/>
  <c r="V6" i="1"/>
  <c r="W6" i="1"/>
  <c r="X6" i="1"/>
  <c r="Y6" i="1"/>
  <c r="Z6" i="1"/>
  <c r="AA6" i="1"/>
  <c r="AB6" i="1"/>
  <c r="AC6" i="1"/>
  <c r="AD6" i="1"/>
  <c r="AE6" i="1"/>
  <c r="AF6" i="1"/>
  <c r="AG6" i="1"/>
  <c r="AH6" i="1"/>
  <c r="AI6" i="1"/>
  <c r="AJ6" i="1"/>
  <c r="AK6" i="1"/>
  <c r="AL6" i="1"/>
  <c r="AM6" i="1"/>
  <c r="AN6" i="1"/>
  <c r="AO6" i="1"/>
  <c r="AP6" i="1"/>
  <c r="AQ6" i="1"/>
  <c r="AR6" i="1"/>
  <c r="AS6" i="1"/>
  <c r="AT6" i="1"/>
  <c r="AU6" i="1"/>
  <c r="AV6" i="1"/>
  <c r="AW6" i="1"/>
  <c r="AX6" i="1"/>
  <c r="AY6" i="1"/>
  <c r="AZ6" i="1"/>
  <c r="BA6" i="1"/>
  <c r="BB6" i="1"/>
  <c r="BC6" i="1"/>
  <c r="C6" i="1"/>
  <c r="D4" i="1"/>
  <c r="E4" i="1"/>
  <c r="F4" i="1"/>
  <c r="G4" i="1"/>
  <c r="H4" i="1"/>
  <c r="I4" i="1"/>
  <c r="J4" i="1"/>
  <c r="K4" i="1"/>
  <c r="L4" i="1"/>
  <c r="M4" i="1"/>
  <c r="N4" i="1"/>
  <c r="O4" i="1"/>
  <c r="P4" i="1"/>
  <c r="Q4" i="1"/>
  <c r="R4" i="1"/>
  <c r="S4" i="1"/>
  <c r="T4" i="1"/>
  <c r="U4" i="1"/>
  <c r="V4" i="1"/>
  <c r="W4" i="1"/>
  <c r="X4" i="1"/>
  <c r="Y4" i="1"/>
  <c r="Z4" i="1"/>
  <c r="AA4" i="1"/>
  <c r="AB4" i="1"/>
  <c r="AC4" i="1"/>
  <c r="AE4" i="1"/>
  <c r="AF4" i="1"/>
  <c r="AG4" i="1"/>
  <c r="AH4" i="1"/>
  <c r="AI4" i="1"/>
  <c r="AJ4" i="1"/>
  <c r="AK4" i="1"/>
  <c r="AL4" i="1"/>
  <c r="AM4" i="1"/>
  <c r="AN4" i="1"/>
  <c r="AO4" i="1"/>
  <c r="AP4" i="1"/>
  <c r="AQ4" i="1"/>
  <c r="AR4" i="1"/>
  <c r="AS4" i="1"/>
  <c r="AT4" i="1"/>
  <c r="AU4" i="1"/>
  <c r="AV4" i="1"/>
  <c r="AW4" i="1"/>
  <c r="AX4" i="1"/>
  <c r="AY4" i="1"/>
  <c r="AZ4" i="1"/>
  <c r="BA4" i="1"/>
  <c r="BB4" i="1"/>
  <c r="BC4" i="1"/>
  <c r="D5" i="1"/>
  <c r="E5" i="1"/>
  <c r="F5" i="1"/>
  <c r="G5" i="1"/>
  <c r="H5" i="1"/>
  <c r="I5" i="1"/>
  <c r="J5" i="1"/>
  <c r="K5" i="1"/>
  <c r="L5" i="1"/>
  <c r="M5" i="1"/>
  <c r="N5" i="1"/>
  <c r="O5" i="1"/>
  <c r="P5" i="1"/>
  <c r="Q5" i="1"/>
  <c r="R5" i="1"/>
  <c r="S5" i="1"/>
  <c r="T5" i="1"/>
  <c r="U5" i="1"/>
  <c r="V5" i="1"/>
  <c r="W5" i="1"/>
  <c r="X5" i="1"/>
  <c r="Y5" i="1"/>
  <c r="Z5" i="1"/>
  <c r="AA5" i="1"/>
  <c r="AB5" i="1"/>
  <c r="AC5" i="1"/>
  <c r="AD5" i="1"/>
  <c r="AE5" i="1"/>
  <c r="AF5" i="1"/>
  <c r="AG5" i="1"/>
  <c r="AH5" i="1"/>
  <c r="AI5" i="1"/>
  <c r="AJ5" i="1"/>
  <c r="AK5" i="1"/>
  <c r="AL5" i="1"/>
  <c r="AM5" i="1"/>
  <c r="AN5" i="1"/>
  <c r="AO5" i="1"/>
  <c r="AP5" i="1"/>
  <c r="AQ5" i="1"/>
  <c r="AR5" i="1"/>
  <c r="AS5" i="1"/>
  <c r="AT5" i="1"/>
  <c r="AU5" i="1"/>
  <c r="AV5" i="1"/>
  <c r="AW5" i="1"/>
  <c r="AX5" i="1"/>
  <c r="AY5" i="1"/>
  <c r="AZ5" i="1"/>
  <c r="BA5" i="1"/>
  <c r="BB5" i="1"/>
  <c r="BC5" i="1"/>
  <c r="E22" i="38"/>
  <c r="E46" i="39"/>
  <c r="C30" i="38"/>
  <c r="N251" i="40"/>
  <c r="O251" i="40" s="1"/>
  <c r="N252" i="40"/>
  <c r="O252" i="40" s="1"/>
  <c r="N253" i="40"/>
  <c r="O253" i="40" s="1"/>
  <c r="N254" i="40"/>
  <c r="O254" i="40" s="1"/>
  <c r="N255" i="40"/>
  <c r="O255" i="40" s="1"/>
  <c r="N256" i="40"/>
  <c r="O256" i="40" s="1"/>
  <c r="N257" i="40"/>
  <c r="O257" i="40" s="1"/>
  <c r="N258" i="40"/>
  <c r="O258" i="40" s="1"/>
  <c r="N259" i="40"/>
  <c r="O259" i="40" s="1"/>
  <c r="N260" i="40"/>
  <c r="O260" i="40" s="1"/>
  <c r="N261" i="40"/>
  <c r="O261" i="40" s="1"/>
  <c r="N262" i="40"/>
  <c r="O262" i="40" s="1"/>
  <c r="N263" i="40"/>
  <c r="O263" i="40" s="1"/>
  <c r="N264" i="40"/>
  <c r="O264" i="40" s="1"/>
  <c r="N265" i="40"/>
  <c r="O265" i="40" s="1"/>
  <c r="N266" i="40"/>
  <c r="O266" i="40" s="1"/>
  <c r="N267" i="40"/>
  <c r="O267" i="40" s="1"/>
  <c r="N268" i="40"/>
  <c r="O268" i="40" s="1"/>
  <c r="N269" i="40"/>
  <c r="O269" i="40" s="1"/>
  <c r="N270" i="40"/>
  <c r="O270" i="40" s="1"/>
  <c r="N271" i="40"/>
  <c r="O271" i="40" s="1"/>
  <c r="N272" i="40"/>
  <c r="O272" i="40" s="1"/>
  <c r="N273" i="40"/>
  <c r="O273" i="40" s="1"/>
  <c r="N274" i="40"/>
  <c r="O274" i="40" s="1"/>
  <c r="N275" i="40"/>
  <c r="O275" i="40" s="1"/>
  <c r="N276" i="40"/>
  <c r="O276" i="40" s="1"/>
  <c r="N277" i="40"/>
  <c r="O277" i="40" s="1"/>
  <c r="N278" i="40"/>
  <c r="O278" i="40" s="1"/>
  <c r="N279" i="40"/>
  <c r="O279" i="40" s="1"/>
  <c r="N280" i="40"/>
  <c r="O280" i="40" s="1"/>
  <c r="N281" i="40"/>
  <c r="O281" i="40" s="1"/>
  <c r="N282" i="40"/>
  <c r="O282" i="40" s="1"/>
  <c r="N283" i="40"/>
  <c r="O283" i="40" s="1"/>
  <c r="N284" i="40"/>
  <c r="O284" i="40" s="1"/>
  <c r="N285" i="40"/>
  <c r="O285" i="40" s="1"/>
  <c r="N286" i="40"/>
  <c r="O286" i="40" s="1"/>
  <c r="N287" i="40"/>
  <c r="O287" i="40" s="1"/>
  <c r="N288" i="40"/>
  <c r="O288" i="40" s="1"/>
  <c r="N289" i="40"/>
  <c r="O289" i="40" s="1"/>
  <c r="N290" i="40"/>
  <c r="O290" i="40" s="1"/>
  <c r="N291" i="40"/>
  <c r="O291" i="40" s="1"/>
  <c r="N292" i="40"/>
  <c r="O292" i="40" s="1"/>
  <c r="N293" i="40"/>
  <c r="O293" i="40" s="1"/>
  <c r="N294" i="40"/>
  <c r="O294" i="40" s="1"/>
  <c r="N295" i="40"/>
  <c r="O295" i="40" s="1"/>
  <c r="N296" i="40"/>
  <c r="O296" i="40" s="1"/>
  <c r="N297" i="40"/>
  <c r="O297" i="40" s="1"/>
  <c r="N298" i="40"/>
  <c r="O298" i="40" s="1"/>
  <c r="N299" i="40"/>
  <c r="O299" i="40" s="1"/>
  <c r="N300" i="40"/>
  <c r="O300" i="40" s="1"/>
  <c r="N301" i="40"/>
  <c r="O301" i="40" s="1"/>
  <c r="N302" i="40"/>
  <c r="O302" i="40" s="1"/>
  <c r="N303" i="40"/>
  <c r="O303" i="40" s="1"/>
  <c r="N304" i="40"/>
  <c r="O304" i="40" s="1"/>
  <c r="N305" i="40"/>
  <c r="O305" i="40" s="1"/>
  <c r="N306" i="40"/>
  <c r="O306" i="40" s="1"/>
  <c r="N307" i="40"/>
  <c r="O307" i="40" s="1"/>
  <c r="N308" i="40"/>
  <c r="O308" i="40" s="1"/>
  <c r="N309" i="40"/>
  <c r="O309" i="40" s="1"/>
  <c r="N310" i="40"/>
  <c r="O310" i="40" s="1"/>
  <c r="N311" i="40"/>
  <c r="O311" i="40" s="1"/>
  <c r="O312" i="40"/>
  <c r="O313" i="40"/>
  <c r="O314" i="40"/>
  <c r="O315" i="40"/>
  <c r="O316" i="40"/>
  <c r="O317" i="40"/>
  <c r="O318" i="40"/>
  <c r="O319" i="40"/>
  <c r="O320" i="40"/>
  <c r="O321" i="40"/>
  <c r="O322" i="40"/>
  <c r="O323" i="40"/>
  <c r="O324" i="40"/>
  <c r="O325" i="40"/>
  <c r="O326" i="40"/>
  <c r="O327" i="40"/>
  <c r="O328" i="40"/>
  <c r="O329" i="40"/>
  <c r="O330" i="40"/>
  <c r="O331" i="40"/>
  <c r="O332" i="40"/>
  <c r="O333" i="40"/>
  <c r="O334" i="40"/>
  <c r="O335" i="40"/>
  <c r="O336" i="40"/>
  <c r="O337" i="40"/>
  <c r="O338" i="40"/>
  <c r="O339" i="40"/>
  <c r="O340" i="40"/>
  <c r="O341" i="40"/>
  <c r="O342" i="40"/>
  <c r="O343" i="40"/>
  <c r="O344" i="40"/>
  <c r="O345" i="40"/>
  <c r="O346" i="40"/>
  <c r="O347" i="40"/>
  <c r="O348" i="40"/>
  <c r="O349" i="40"/>
  <c r="O350" i="40"/>
  <c r="O351" i="40"/>
  <c r="O352" i="40"/>
  <c r="O353" i="40"/>
  <c r="O354" i="40"/>
  <c r="O355" i="40"/>
  <c r="O356" i="40"/>
  <c r="O357" i="40"/>
  <c r="O358" i="40"/>
  <c r="O359" i="40"/>
  <c r="O360" i="40"/>
  <c r="O361" i="40"/>
  <c r="O362" i="40"/>
  <c r="O363" i="40"/>
  <c r="O364" i="40"/>
  <c r="O365" i="40"/>
  <c r="O366" i="40"/>
  <c r="O367" i="40"/>
  <c r="O368" i="40"/>
  <c r="O369" i="40"/>
  <c r="O370" i="40"/>
  <c r="O371" i="40"/>
  <c r="O372" i="40"/>
  <c r="O373" i="40"/>
  <c r="O374" i="40"/>
  <c r="O375" i="40"/>
  <c r="O376" i="40"/>
  <c r="O377" i="40"/>
  <c r="O378" i="40"/>
  <c r="O379" i="40"/>
  <c r="O380" i="40"/>
  <c r="O381" i="40"/>
  <c r="O382" i="40"/>
  <c r="O383" i="40"/>
  <c r="O384" i="40"/>
  <c r="O385" i="40"/>
  <c r="O386" i="40"/>
  <c r="O387" i="40"/>
  <c r="O388" i="40"/>
  <c r="O389" i="40"/>
  <c r="O390" i="40"/>
  <c r="O391" i="40"/>
  <c r="O392" i="40"/>
  <c r="O393" i="40"/>
  <c r="O394" i="40"/>
  <c r="O395" i="40"/>
  <c r="O396" i="40"/>
  <c r="O397" i="40"/>
  <c r="O398" i="40"/>
  <c r="O399" i="40"/>
  <c r="O400" i="40"/>
  <c r="O401" i="40"/>
  <c r="O402" i="40"/>
  <c r="O403" i="40"/>
  <c r="O404" i="40"/>
  <c r="O405" i="40"/>
  <c r="O406" i="40"/>
  <c r="O407" i="40"/>
  <c r="O408" i="40"/>
  <c r="O409" i="40"/>
  <c r="O410" i="40"/>
  <c r="O411" i="40"/>
  <c r="O412" i="40"/>
  <c r="O413" i="40"/>
  <c r="O414" i="40"/>
  <c r="O415" i="40"/>
  <c r="O416" i="40"/>
  <c r="O417" i="40"/>
  <c r="O418" i="40"/>
  <c r="O419" i="40"/>
  <c r="O420" i="40"/>
  <c r="O421" i="40"/>
  <c r="O422" i="40"/>
  <c r="O423" i="40"/>
  <c r="O424" i="40"/>
  <c r="O425" i="40"/>
  <c r="O426" i="40"/>
  <c r="O427" i="40"/>
  <c r="O428" i="40"/>
  <c r="O429" i="40"/>
  <c r="O430" i="40"/>
  <c r="O431" i="40"/>
  <c r="O432" i="40"/>
  <c r="O433" i="40"/>
  <c r="O434" i="40"/>
  <c r="O435" i="40"/>
  <c r="O436" i="40"/>
  <c r="O437" i="40"/>
  <c r="O438" i="40"/>
  <c r="O439" i="40"/>
  <c r="O440" i="40"/>
  <c r="O441" i="40"/>
  <c r="O442" i="40"/>
  <c r="O443" i="40"/>
  <c r="O444" i="40"/>
  <c r="O445" i="40"/>
  <c r="O446" i="40"/>
  <c r="O447" i="40"/>
  <c r="O448" i="40"/>
  <c r="O449" i="40"/>
  <c r="O450" i="40"/>
  <c r="O451" i="40"/>
  <c r="O452" i="40"/>
  <c r="O453" i="40"/>
  <c r="O454" i="40"/>
  <c r="O455" i="40"/>
  <c r="O456" i="40"/>
  <c r="O457" i="40"/>
  <c r="O458" i="40"/>
  <c r="O459" i="40"/>
  <c r="O460" i="40"/>
  <c r="O461" i="40"/>
  <c r="O462" i="40"/>
  <c r="O463" i="40"/>
  <c r="O464" i="40"/>
  <c r="O465" i="40"/>
  <c r="O466" i="40"/>
  <c r="O467" i="40"/>
  <c r="O468" i="40"/>
  <c r="O469" i="40"/>
  <c r="O470" i="40"/>
  <c r="O471" i="40"/>
  <c r="O472" i="40"/>
  <c r="O473" i="40"/>
  <c r="O474" i="40"/>
  <c r="O475" i="40"/>
  <c r="O476" i="40"/>
  <c r="O477" i="40"/>
  <c r="O478" i="40"/>
  <c r="O479" i="40"/>
  <c r="O480" i="40"/>
  <c r="O481" i="40"/>
  <c r="O482" i="40"/>
  <c r="O483" i="40"/>
  <c r="O484" i="40"/>
  <c r="O485" i="40"/>
  <c r="O486" i="40"/>
  <c r="O487" i="40"/>
  <c r="O488" i="40"/>
  <c r="O489" i="40"/>
  <c r="O490" i="40"/>
  <c r="O491" i="40"/>
  <c r="O492" i="40"/>
  <c r="O493" i="40"/>
  <c r="O494" i="40"/>
  <c r="O495" i="40"/>
  <c r="O496" i="40"/>
  <c r="O497" i="40"/>
  <c r="O498" i="40"/>
  <c r="O499" i="40"/>
  <c r="O500" i="40"/>
  <c r="O501" i="40"/>
  <c r="O502" i="40"/>
  <c r="O503" i="40"/>
  <c r="O504" i="40"/>
  <c r="O505" i="40"/>
  <c r="O506" i="40"/>
  <c r="O507" i="40"/>
  <c r="O508" i="40"/>
  <c r="O509" i="40"/>
  <c r="O510" i="40"/>
  <c r="O511" i="40"/>
  <c r="O512" i="40"/>
  <c r="O513" i="40"/>
  <c r="O514" i="40"/>
  <c r="O515" i="40"/>
  <c r="O516" i="40"/>
  <c r="O517" i="40"/>
  <c r="O518" i="40"/>
  <c r="O519" i="40"/>
  <c r="O520" i="40"/>
  <c r="O521" i="40"/>
  <c r="O522" i="40"/>
  <c r="O523" i="40"/>
  <c r="O524" i="40"/>
  <c r="O525" i="40"/>
  <c r="O526" i="40"/>
  <c r="O527" i="40"/>
  <c r="O528" i="40"/>
  <c r="O529" i="40"/>
  <c r="O530" i="40"/>
  <c r="O531" i="40"/>
  <c r="O532" i="40"/>
  <c r="O533" i="40"/>
  <c r="O534" i="40"/>
  <c r="O535" i="40"/>
  <c r="O536" i="40"/>
  <c r="O537" i="40"/>
  <c r="O538" i="40"/>
  <c r="O539" i="40"/>
  <c r="O540" i="40"/>
  <c r="O541" i="40"/>
  <c r="O542" i="40"/>
  <c r="O543" i="40"/>
  <c r="O544" i="40"/>
  <c r="O545" i="40"/>
  <c r="O546" i="40"/>
  <c r="O547" i="40"/>
  <c r="D80" i="1"/>
  <c r="D81" i="1"/>
  <c r="A5" i="40"/>
  <c r="D75" i="1"/>
  <c r="C75" i="1"/>
  <c r="D74" i="1"/>
  <c r="G52" i="1"/>
  <c r="G78" i="1" s="1"/>
  <c r="D52" i="1"/>
  <c r="D78" i="1" s="1"/>
  <c r="A69" i="3"/>
  <c r="AF41" i="36"/>
  <c r="AC41" i="36"/>
  <c r="Z41" i="36"/>
  <c r="C79" i="1"/>
  <c r="D74" i="45"/>
  <c r="E74" i="45"/>
  <c r="C80" i="45"/>
  <c r="C79" i="45" s="1"/>
  <c r="C75" i="45"/>
  <c r="D75" i="45"/>
  <c r="E75" i="45"/>
  <c r="C78" i="45"/>
  <c r="D78" i="45"/>
  <c r="E78" i="45"/>
  <c r="D80" i="45"/>
  <c r="D79" i="45" s="1"/>
  <c r="E80" i="45"/>
  <c r="E79" i="45" s="1"/>
  <c r="D81" i="45"/>
  <c r="E81" i="45"/>
  <c r="C74" i="45"/>
  <c r="C81" i="45"/>
  <c r="AF87" i="45"/>
  <c r="IN87" i="45" s="1"/>
  <c r="GD87" i="45"/>
  <c r="IS87" i="45" s="1"/>
  <c r="CP87" i="45"/>
  <c r="IP87" i="45" s="1"/>
  <c r="BK87" i="45"/>
  <c r="IO87" i="45" s="1"/>
  <c r="AT79" i="45"/>
  <c r="DU87" i="45"/>
  <c r="IQ87" i="45" s="1"/>
  <c r="G6" i="40" l="1"/>
  <c r="AF88" i="1"/>
  <c r="GF88" i="1" s="1"/>
  <c r="GL88" i="1" s="1"/>
  <c r="G5" i="40"/>
  <c r="BI89" i="1"/>
  <c r="AF89" i="1"/>
  <c r="GF89" i="1" s="1"/>
  <c r="B83" i="1"/>
  <c r="AT7" i="36" s="1"/>
  <c r="AE2" i="3" s="1"/>
  <c r="AE5" i="3" s="1"/>
  <c r="T79" i="1"/>
  <c r="S79" i="1"/>
  <c r="Z79" i="1"/>
  <c r="C78" i="1"/>
  <c r="Y79" i="1"/>
  <c r="U79" i="1"/>
  <c r="DF79" i="45"/>
  <c r="HG88" i="45"/>
  <c r="IT88" i="45" s="1"/>
  <c r="IK88" i="45"/>
  <c r="IU88" i="45" s="1"/>
  <c r="AL79" i="45"/>
  <c r="K40" i="39"/>
  <c r="L40" i="39" s="1"/>
  <c r="M79" i="1"/>
  <c r="AC79" i="1"/>
  <c r="AA79" i="1"/>
  <c r="X79" i="1"/>
  <c r="W79" i="1"/>
  <c r="V79" i="1"/>
  <c r="P79" i="1"/>
  <c r="O79" i="1"/>
  <c r="J79" i="1"/>
  <c r="I79" i="1"/>
  <c r="AZ31" i="36"/>
  <c r="R79" i="1"/>
  <c r="V79" i="45"/>
  <c r="N79" i="1"/>
  <c r="L79" i="1"/>
  <c r="D79" i="1"/>
  <c r="K9" i="39"/>
  <c r="L9" i="39" s="1"/>
  <c r="M19" i="39"/>
  <c r="M6" i="39"/>
  <c r="N11" i="38"/>
  <c r="O5" i="38"/>
  <c r="O31" i="39"/>
  <c r="O4" i="38"/>
  <c r="N43" i="39"/>
  <c r="M2" i="39"/>
  <c r="O22" i="39"/>
  <c r="M20" i="39"/>
  <c r="O10" i="38"/>
  <c r="M27" i="39"/>
  <c r="O24" i="39"/>
  <c r="O32" i="39"/>
  <c r="M4" i="38"/>
  <c r="M22" i="39"/>
  <c r="O18" i="38"/>
  <c r="O18" i="39"/>
  <c r="O41" i="39"/>
  <c r="O36" i="39"/>
  <c r="M15" i="38"/>
  <c r="O26" i="39"/>
  <c r="N20" i="39"/>
  <c r="N19" i="39"/>
  <c r="M34" i="39"/>
  <c r="N13" i="38"/>
  <c r="N12" i="38"/>
  <c r="M10" i="39"/>
  <c r="M15" i="39"/>
  <c r="M18" i="39"/>
  <c r="M43" i="39"/>
  <c r="O20" i="39"/>
  <c r="N18" i="39"/>
  <c r="O44" i="39"/>
  <c r="M18" i="38"/>
  <c r="M13" i="38"/>
  <c r="N41" i="39"/>
  <c r="M28" i="39"/>
  <c r="M30" i="39"/>
  <c r="M19" i="38"/>
  <c r="N14" i="38"/>
  <c r="N10" i="38"/>
  <c r="N15" i="38"/>
  <c r="M7" i="39"/>
  <c r="N18" i="38"/>
  <c r="O9" i="38"/>
  <c r="N32" i="39"/>
  <c r="N25" i="39"/>
  <c r="N29" i="39"/>
  <c r="O6" i="38"/>
  <c r="O34" i="39"/>
  <c r="M5" i="39"/>
  <c r="N5" i="38"/>
  <c r="M8" i="38"/>
  <c r="O42" i="39"/>
  <c r="O30" i="39"/>
  <c r="O19" i="39"/>
  <c r="O13" i="38"/>
  <c r="O20" i="38"/>
  <c r="M32" i="39"/>
  <c r="K17" i="38"/>
  <c r="L17" i="38" s="1"/>
  <c r="K14" i="38"/>
  <c r="L14" i="38" s="1"/>
  <c r="K10" i="38"/>
  <c r="L10" i="38" s="1"/>
  <c r="D21" i="38"/>
  <c r="D28" i="38" s="1"/>
  <c r="AW79" i="45"/>
  <c r="AU79" i="45"/>
  <c r="AS79" i="45"/>
  <c r="AQ79" i="45"/>
  <c r="AM79" i="45"/>
  <c r="G21" i="38"/>
  <c r="G28" i="38" s="1"/>
  <c r="K3" i="38"/>
  <c r="L3" i="38" s="1"/>
  <c r="EY88" i="45"/>
  <c r="IR88" i="45" s="1"/>
  <c r="J79" i="45"/>
  <c r="AG79" i="45"/>
  <c r="K8" i="39"/>
  <c r="L8" i="39" s="1"/>
  <c r="K4" i="39"/>
  <c r="L4" i="39" s="1"/>
  <c r="K30" i="39"/>
  <c r="L30" i="39" s="1"/>
  <c r="K11" i="39"/>
  <c r="L11" i="39" s="1"/>
  <c r="N79" i="45"/>
  <c r="K27" i="39"/>
  <c r="L27" i="39" s="1"/>
  <c r="BK88" i="45"/>
  <c r="IO88" i="45" s="1"/>
  <c r="K15" i="39"/>
  <c r="L15" i="39" s="1"/>
  <c r="K2" i="39"/>
  <c r="L2" i="39" s="1"/>
  <c r="CP88" i="45"/>
  <c r="CP89" i="45" s="1"/>
  <c r="IP89" i="45" s="1"/>
  <c r="F21" i="38"/>
  <c r="F28" i="38" s="1"/>
  <c r="K32" i="39"/>
  <c r="L32" i="39" s="1"/>
  <c r="K28" i="39"/>
  <c r="L28" i="39" s="1"/>
  <c r="G45" i="39"/>
  <c r="G27" i="38" s="1"/>
  <c r="P79" i="45"/>
  <c r="AK79" i="45"/>
  <c r="K25" i="39"/>
  <c r="L25" i="39" s="1"/>
  <c r="H79" i="45"/>
  <c r="S79" i="45"/>
  <c r="O79" i="45"/>
  <c r="AP79" i="45"/>
  <c r="AN79" i="45"/>
  <c r="BB79" i="45"/>
  <c r="AZ79" i="45"/>
  <c r="K15" i="38"/>
  <c r="L15" i="38" s="1"/>
  <c r="K7" i="38"/>
  <c r="L7" i="38" s="1"/>
  <c r="F45" i="39"/>
  <c r="F27" i="38" s="1"/>
  <c r="K20" i="39"/>
  <c r="L20" i="39" s="1"/>
  <c r="K16" i="39"/>
  <c r="L16" i="39" s="1"/>
  <c r="K12" i="39"/>
  <c r="L12" i="39" s="1"/>
  <c r="I79" i="45"/>
  <c r="K79" i="45"/>
  <c r="Q79" i="45"/>
  <c r="BC79" i="45"/>
  <c r="K38" i="39"/>
  <c r="L38" i="39" s="1"/>
  <c r="K20" i="38"/>
  <c r="L20" i="38" s="1"/>
  <c r="K16" i="38"/>
  <c r="L16" i="38" s="1"/>
  <c r="K41" i="39"/>
  <c r="L41" i="39" s="1"/>
  <c r="K34" i="39"/>
  <c r="L34" i="39" s="1"/>
  <c r="K3" i="39"/>
  <c r="L3" i="39" s="1"/>
  <c r="K33" i="39"/>
  <c r="L33" i="39" s="1"/>
  <c r="K23" i="39"/>
  <c r="L23" i="39" s="1"/>
  <c r="R79" i="45"/>
  <c r="AC79" i="45"/>
  <c r="K19" i="38"/>
  <c r="L19" i="38" s="1"/>
  <c r="K12" i="38"/>
  <c r="L12" i="38" s="1"/>
  <c r="K4" i="38"/>
  <c r="L4" i="38" s="1"/>
  <c r="I21" i="38"/>
  <c r="I28" i="38" s="1"/>
  <c r="K18" i="38"/>
  <c r="L18" i="38" s="1"/>
  <c r="K11" i="38"/>
  <c r="L11" i="38" s="1"/>
  <c r="K37" i="39"/>
  <c r="L37" i="39" s="1"/>
  <c r="M79" i="45"/>
  <c r="AE79" i="45"/>
  <c r="AF79" i="45"/>
  <c r="AV79" i="45"/>
  <c r="AR79" i="45"/>
  <c r="AO79" i="45"/>
  <c r="AH79" i="45"/>
  <c r="BA79" i="45"/>
  <c r="AY79" i="45"/>
  <c r="K5" i="38"/>
  <c r="L5" i="38" s="1"/>
  <c r="K19" i="39"/>
  <c r="L19" i="39" s="1"/>
  <c r="K13" i="38"/>
  <c r="L13" i="38" s="1"/>
  <c r="K7" i="39"/>
  <c r="L7" i="39" s="1"/>
  <c r="D45" i="39"/>
  <c r="D27" i="38" s="1"/>
  <c r="J45" i="39"/>
  <c r="J27" i="38" s="1"/>
  <c r="K39" i="39"/>
  <c r="L39" i="39" s="1"/>
  <c r="K35" i="39"/>
  <c r="L35" i="39" s="1"/>
  <c r="K31" i="39"/>
  <c r="L31" i="39" s="1"/>
  <c r="K21" i="39"/>
  <c r="L21" i="39" s="1"/>
  <c r="K17" i="39"/>
  <c r="L17" i="39" s="1"/>
  <c r="K5" i="39"/>
  <c r="L5" i="39" s="1"/>
  <c r="K29" i="39"/>
  <c r="L29" i="39" s="1"/>
  <c r="K24" i="39"/>
  <c r="L24" i="39" s="1"/>
  <c r="AD79" i="45"/>
  <c r="AI79" i="45"/>
  <c r="B83" i="45"/>
  <c r="N4" i="38"/>
  <c r="O16" i="38"/>
  <c r="M14" i="39"/>
  <c r="M2" i="38"/>
  <c r="N16" i="38"/>
  <c r="N6" i="38"/>
  <c r="N42" i="39"/>
  <c r="N36" i="39"/>
  <c r="N30" i="39"/>
  <c r="N22" i="39"/>
  <c r="O8" i="38"/>
  <c r="O12" i="38"/>
  <c r="K8" i="38"/>
  <c r="L8" i="38" s="1"/>
  <c r="K44" i="39"/>
  <c r="L44" i="39" s="1"/>
  <c r="K26" i="39"/>
  <c r="L26" i="39" s="1"/>
  <c r="K6" i="39"/>
  <c r="L6" i="39" s="1"/>
  <c r="N23" i="39"/>
  <c r="N28" i="39"/>
  <c r="O27" i="39"/>
  <c r="O11" i="38"/>
  <c r="N8" i="38"/>
  <c r="N9" i="38"/>
  <c r="F79" i="45"/>
  <c r="K6" i="38"/>
  <c r="L6" i="38" s="1"/>
  <c r="E21" i="38"/>
  <c r="E28" i="38" s="1"/>
  <c r="K2" i="38"/>
  <c r="L2" i="38" s="1"/>
  <c r="C45" i="39"/>
  <c r="J21" i="38"/>
  <c r="J28" i="38" s="1"/>
  <c r="K43" i="39"/>
  <c r="L43" i="39" s="1"/>
  <c r="GD88" i="45"/>
  <c r="N7" i="38"/>
  <c r="M26" i="39"/>
  <c r="M25" i="39"/>
  <c r="M11" i="39"/>
  <c r="M24" i="39"/>
  <c r="M13" i="39"/>
  <c r="M29" i="39"/>
  <c r="IT87" i="45"/>
  <c r="M20" i="38"/>
  <c r="M14" i="38"/>
  <c r="M9" i="38"/>
  <c r="O14" i="38"/>
  <c r="M17" i="38"/>
  <c r="M11" i="38"/>
  <c r="N31" i="39"/>
  <c r="O28" i="39"/>
  <c r="O19" i="38"/>
  <c r="O35" i="39"/>
  <c r="N17" i="38"/>
  <c r="M21" i="39"/>
  <c r="M17" i="39"/>
  <c r="M38" i="39"/>
  <c r="N3" i="38"/>
  <c r="M12" i="39"/>
  <c r="M36" i="39"/>
  <c r="O15" i="38"/>
  <c r="O7" i="38"/>
  <c r="O23" i="39"/>
  <c r="O29" i="39"/>
  <c r="O37" i="39"/>
  <c r="O21" i="39"/>
  <c r="N21" i="39"/>
  <c r="N35" i="39"/>
  <c r="N37" i="39"/>
  <c r="N2" i="38"/>
  <c r="N27" i="39"/>
  <c r="O2" i="38"/>
  <c r="M16" i="39"/>
  <c r="O2" i="39"/>
  <c r="C21" i="38"/>
  <c r="O17" i="38"/>
  <c r="M9" i="39"/>
  <c r="N20" i="38"/>
  <c r="M16" i="38"/>
  <c r="N24" i="39"/>
  <c r="M6" i="38"/>
  <c r="N34" i="39"/>
  <c r="M5" i="38"/>
  <c r="N33" i="39"/>
  <c r="M10" i="38"/>
  <c r="M3" i="38"/>
  <c r="N44" i="39"/>
  <c r="N26" i="39"/>
  <c r="O43" i="39"/>
  <c r="O33" i="39"/>
  <c r="O25" i="39"/>
  <c r="O3" i="38"/>
  <c r="M12" i="38"/>
  <c r="M23" i="39"/>
  <c r="M42" i="39"/>
  <c r="M40" i="39"/>
  <c r="N19" i="38"/>
  <c r="M8" i="39"/>
  <c r="M44" i="39"/>
  <c r="M4" i="39"/>
  <c r="AF88" i="45"/>
  <c r="M7" i="38"/>
  <c r="N2" i="39"/>
  <c r="M41" i="39"/>
  <c r="M39" i="39"/>
  <c r="M37" i="39"/>
  <c r="M35" i="39"/>
  <c r="M33" i="39"/>
  <c r="M31" i="39"/>
  <c r="M3" i="39"/>
  <c r="K9" i="38"/>
  <c r="L9" i="38" s="1"/>
  <c r="H21" i="38"/>
  <c r="H28" i="38" s="1"/>
  <c r="K22" i="39"/>
  <c r="L22" i="39" s="1"/>
  <c r="K42" i="39"/>
  <c r="L42" i="39" s="1"/>
  <c r="K14" i="39"/>
  <c r="L14" i="39" s="1"/>
  <c r="H45" i="39"/>
  <c r="H27" i="38" s="1"/>
  <c r="I45" i="39"/>
  <c r="I27" i="38" s="1"/>
  <c r="K18" i="39"/>
  <c r="L18" i="39" s="1"/>
  <c r="K36" i="39"/>
  <c r="L36" i="39" s="1"/>
  <c r="EY87" i="45"/>
  <c r="K13" i="39"/>
  <c r="L13" i="39" s="1"/>
  <c r="K10" i="39"/>
  <c r="L10" i="39" s="1"/>
  <c r="E45" i="39"/>
  <c r="E27" i="38" s="1"/>
  <c r="AX79" i="45"/>
  <c r="L79" i="45"/>
  <c r="T79" i="45"/>
  <c r="DU88" i="45"/>
  <c r="Q79" i="1"/>
  <c r="GG89" i="1" l="1"/>
  <c r="GG90" i="1" s="1"/>
  <c r="BI90" i="1"/>
  <c r="GF90" i="1"/>
  <c r="IK89" i="45"/>
  <c r="IU89" i="45" s="1"/>
  <c r="G29" i="38"/>
  <c r="H29" i="38"/>
  <c r="BK89" i="45"/>
  <c r="IO89" i="45" s="1"/>
  <c r="F29" i="38"/>
  <c r="J29" i="38"/>
  <c r="I29" i="38"/>
  <c r="IP88" i="45"/>
  <c r="D29" i="38"/>
  <c r="HG89" i="45"/>
  <c r="IT89" i="45" s="1"/>
  <c r="IQ88" i="45"/>
  <c r="DU89" i="45"/>
  <c r="IQ89" i="45" s="1"/>
  <c r="IN88" i="45"/>
  <c r="AF89" i="45"/>
  <c r="IN89" i="45" s="1"/>
  <c r="O46" i="39"/>
  <c r="C35" i="38" s="1"/>
  <c r="O45" i="39"/>
  <c r="C36" i="38" s="1"/>
  <c r="M21" i="38"/>
  <c r="M22" i="38"/>
  <c r="E32" i="38" s="1"/>
  <c r="M45" i="39"/>
  <c r="IR87" i="45"/>
  <c r="IV87" i="45" s="1"/>
  <c r="EY89" i="45"/>
  <c r="IR89" i="45" s="1"/>
  <c r="N21" i="38"/>
  <c r="E34" i="38" s="1"/>
  <c r="N22" i="38"/>
  <c r="E33" i="38" s="1"/>
  <c r="K45" i="39"/>
  <c r="C27" i="38"/>
  <c r="AF90" i="1"/>
  <c r="M46" i="39"/>
  <c r="C32" i="38" s="1"/>
  <c r="E29" i="38"/>
  <c r="A68" i="3"/>
  <c r="A71" i="3" s="1"/>
  <c r="AT11" i="36"/>
  <c r="AF24" i="36" s="1"/>
  <c r="N45" i="39"/>
  <c r="C34" i="38" s="1"/>
  <c r="N46" i="39"/>
  <c r="C33" i="38" s="1"/>
  <c r="O21" i="38"/>
  <c r="E36" i="38" s="1"/>
  <c r="O22" i="38"/>
  <c r="E35" i="38" s="1"/>
  <c r="IS88" i="45"/>
  <c r="GD89" i="45"/>
  <c r="IS89" i="45" s="1"/>
  <c r="C28" i="38"/>
  <c r="K28" i="38" s="1"/>
  <c r="K21" i="38"/>
  <c r="L21" i="38" s="1"/>
  <c r="L28" i="38" s="1"/>
  <c r="GL89" i="1" l="1"/>
  <c r="GL90" i="1"/>
  <c r="M12" i="36"/>
  <c r="J8" i="36"/>
  <c r="V20" i="36"/>
  <c r="M32" i="36"/>
  <c r="M30" i="36"/>
  <c r="AF32" i="36"/>
  <c r="H22" i="36"/>
  <c r="Y32" i="36"/>
  <c r="H20" i="36"/>
  <c r="AL14" i="36"/>
  <c r="M18" i="36"/>
  <c r="M20" i="36"/>
  <c r="I30" i="36"/>
  <c r="M14" i="36"/>
  <c r="M22" i="36"/>
  <c r="J28" i="36"/>
  <c r="M16" i="36"/>
  <c r="AC26" i="36"/>
  <c r="L45" i="39"/>
  <c r="L27" i="38" s="1"/>
  <c r="L29" i="38" s="1"/>
  <c r="G32" i="38"/>
  <c r="G34" i="38"/>
  <c r="AD2" i="3"/>
  <c r="AE6" i="3"/>
  <c r="AE3" i="3"/>
  <c r="AE4" i="3" s="1"/>
  <c r="G36" i="38"/>
  <c r="IV89" i="45"/>
  <c r="AC18" i="36"/>
  <c r="V28" i="36"/>
  <c r="AM46" i="36"/>
  <c r="AI30" i="36"/>
  <c r="J43" i="36"/>
  <c r="AC30" i="36"/>
  <c r="J45" i="36"/>
  <c r="AC20" i="36"/>
  <c r="AF18" i="36"/>
  <c r="AF37" i="36"/>
  <c r="AC24" i="36"/>
  <c r="I32" i="36"/>
  <c r="V24" i="36"/>
  <c r="Z30" i="36"/>
  <c r="P32" i="36"/>
  <c r="M45" i="36"/>
  <c r="AI16" i="36"/>
  <c r="AM44" i="36"/>
  <c r="V30" i="36"/>
  <c r="G43" i="36"/>
  <c r="AL32" i="36"/>
  <c r="Y20" i="36"/>
  <c r="S22" i="36"/>
  <c r="Y37" i="36"/>
  <c r="P24" i="36"/>
  <c r="AC44" i="36"/>
  <c r="AC46" i="36"/>
  <c r="AF20" i="36"/>
  <c r="AL34" i="36"/>
  <c r="AL16" i="36"/>
  <c r="AM45" i="36"/>
  <c r="M8" i="36"/>
  <c r="AF35" i="36"/>
  <c r="G47" i="36"/>
  <c r="Y38" i="36"/>
  <c r="AC37" i="36"/>
  <c r="V38" i="36"/>
  <c r="AF38" i="36"/>
  <c r="Y26" i="36"/>
  <c r="Y24" i="36"/>
  <c r="AO15" i="36"/>
  <c r="AC45" i="36"/>
  <c r="H18" i="36"/>
  <c r="AF30" i="36"/>
  <c r="S30" i="36"/>
  <c r="M47" i="36"/>
  <c r="V37" i="36"/>
  <c r="P26" i="36"/>
  <c r="AC32" i="36"/>
  <c r="AC38" i="36"/>
  <c r="AC22" i="36"/>
  <c r="P38" i="36"/>
  <c r="G35" i="38"/>
  <c r="G33" i="38"/>
  <c r="A73" i="3"/>
  <c r="A72" i="3"/>
  <c r="C29" i="38"/>
  <c r="K29" i="38" s="1"/>
  <c r="K27" i="38"/>
  <c r="IV88" i="45"/>
  <c r="AE7" i="3" l="1"/>
  <c r="AD6" i="3"/>
  <c r="AD5" i="3"/>
  <c r="AC2" i="3"/>
  <c r="AD3" i="3"/>
  <c r="AD4" i="3" s="1"/>
  <c r="AD7" i="3" l="1"/>
  <c r="AC3" i="3"/>
  <c r="AC4" i="3" s="1"/>
  <c r="AC6" i="3"/>
  <c r="AC5" i="3"/>
  <c r="AB2" i="3"/>
  <c r="AC7" i="3" l="1"/>
  <c r="AA2" i="3"/>
  <c r="AB5" i="3"/>
  <c r="AB3" i="3"/>
  <c r="AB4" i="3" s="1"/>
  <c r="AB6" i="3"/>
  <c r="AB7" i="3" l="1"/>
  <c r="AA6" i="3"/>
  <c r="AA3" i="3"/>
  <c r="AA4" i="3" s="1"/>
  <c r="Z2" i="3"/>
  <c r="AA5" i="3"/>
  <c r="AA7" i="3" l="1"/>
  <c r="Z3" i="3"/>
  <c r="Z4" i="3" s="1"/>
  <c r="Z5" i="3"/>
  <c r="Y2" i="3"/>
  <c r="Z6" i="3"/>
  <c r="Z7" i="3" l="1"/>
  <c r="Y3" i="3"/>
  <c r="Y4" i="3" s="1"/>
  <c r="Y5" i="3"/>
  <c r="Y6" i="3"/>
  <c r="X2" i="3"/>
  <c r="X6" i="3" l="1"/>
  <c r="X5" i="3"/>
  <c r="Y7" i="3"/>
  <c r="W2" i="3"/>
  <c r="X3" i="3"/>
  <c r="X4" i="3" s="1"/>
  <c r="W6" i="3" l="1"/>
  <c r="W5" i="3"/>
  <c r="X7" i="3"/>
  <c r="V2" i="3"/>
  <c r="W3" i="3"/>
  <c r="W4" i="3" s="1"/>
  <c r="V5" i="3" l="1"/>
  <c r="V6" i="3"/>
  <c r="V3" i="3"/>
  <c r="V4" i="3" s="1"/>
  <c r="U2" i="3"/>
  <c r="W7" i="3"/>
  <c r="U5" i="3" l="1"/>
  <c r="U6" i="3"/>
  <c r="T2" i="3"/>
  <c r="U3" i="3"/>
  <c r="U4" i="3" s="1"/>
  <c r="V7" i="3"/>
  <c r="T6" i="3" l="1"/>
  <c r="T5" i="3"/>
  <c r="U7" i="3"/>
  <c r="S2" i="3"/>
  <c r="T3" i="3"/>
  <c r="T4" i="3" s="1"/>
  <c r="S6" i="3" l="1"/>
  <c r="S5" i="3"/>
  <c r="T7" i="3"/>
  <c r="S3" i="3"/>
  <c r="S4" i="3" s="1"/>
  <c r="R2" i="3"/>
  <c r="R5" i="3" l="1"/>
  <c r="R6" i="3"/>
  <c r="S7" i="3"/>
  <c r="R3" i="3"/>
  <c r="R4" i="3" s="1"/>
  <c r="Q2" i="3"/>
  <c r="Q5" i="3" l="1"/>
  <c r="Q6" i="3"/>
  <c r="R7" i="3"/>
  <c r="P2" i="3"/>
  <c r="Q3" i="3"/>
  <c r="Q4" i="3" s="1"/>
  <c r="P6" i="3" l="1"/>
  <c r="P5" i="3"/>
  <c r="Q7" i="3"/>
  <c r="O2" i="3"/>
  <c r="P3" i="3"/>
  <c r="P4" i="3" s="1"/>
  <c r="O6" i="3" l="1"/>
  <c r="O5" i="3"/>
  <c r="P7" i="3"/>
  <c r="N2" i="3"/>
  <c r="O3" i="3"/>
  <c r="O4" i="3" s="1"/>
  <c r="N5" i="3" l="1"/>
  <c r="N6" i="3"/>
  <c r="O7" i="3"/>
  <c r="M2" i="3"/>
  <c r="N3" i="3"/>
  <c r="N4" i="3" s="1"/>
  <c r="M5" i="3" l="1"/>
  <c r="M6" i="3"/>
  <c r="N7" i="3"/>
  <c r="M3" i="3"/>
  <c r="M4" i="3" s="1"/>
  <c r="L2" i="3"/>
  <c r="L6" i="3" l="1"/>
  <c r="L5" i="3"/>
  <c r="M7" i="3"/>
  <c r="L3" i="3"/>
  <c r="L4" i="3" s="1"/>
  <c r="K2" i="3"/>
  <c r="K6" i="3" l="1"/>
  <c r="K5" i="3"/>
  <c r="L7" i="3"/>
  <c r="K3" i="3"/>
  <c r="K4" i="3" s="1"/>
  <c r="J2" i="3"/>
  <c r="J5" i="3" l="1"/>
  <c r="J6" i="3"/>
  <c r="K7" i="3"/>
  <c r="J3" i="3"/>
  <c r="J4" i="3" s="1"/>
  <c r="I2" i="3"/>
  <c r="I5" i="3" l="1"/>
  <c r="I6" i="3"/>
  <c r="J7" i="3"/>
  <c r="I3" i="3"/>
  <c r="I4" i="3" s="1"/>
  <c r="H2" i="3"/>
  <c r="H6" i="3" l="1"/>
  <c r="H5" i="3"/>
  <c r="I7" i="3"/>
  <c r="G2" i="3"/>
  <c r="H3" i="3"/>
  <c r="H4" i="3" s="1"/>
  <c r="H7" i="3" l="1"/>
  <c r="G6" i="3"/>
  <c r="G5" i="3"/>
  <c r="F2" i="3"/>
  <c r="G3" i="3"/>
  <c r="G4" i="3" s="1"/>
  <c r="F6" i="3" l="1"/>
  <c r="F5" i="3"/>
  <c r="G7" i="3"/>
  <c r="F3" i="3"/>
  <c r="F4" i="3" s="1"/>
  <c r="E2" i="3"/>
  <c r="E6" i="3" l="1"/>
  <c r="E5" i="3"/>
  <c r="F7" i="3"/>
  <c r="E3" i="3"/>
  <c r="E4" i="3" s="1"/>
  <c r="D2" i="3"/>
  <c r="E7" i="3" l="1"/>
  <c r="D6" i="3"/>
  <c r="D5" i="3"/>
  <c r="C2" i="3"/>
  <c r="D3" i="3"/>
  <c r="D4" i="3" s="1"/>
  <c r="D7" i="3" l="1"/>
  <c r="C6" i="3"/>
  <c r="C5" i="3"/>
  <c r="B2" i="3"/>
  <c r="C3" i="3"/>
  <c r="C4" i="3" s="1"/>
  <c r="B6" i="3" l="1"/>
  <c r="B5" i="3"/>
  <c r="C7" i="3"/>
  <c r="B3" i="3"/>
  <c r="B4" i="3" s="1"/>
  <c r="B7" i="3" l="1"/>
</calcChain>
</file>

<file path=xl/sharedStrings.xml><?xml version="1.0" encoding="utf-8"?>
<sst xmlns="http://schemas.openxmlformats.org/spreadsheetml/2006/main" count="6329" uniqueCount="546">
  <si>
    <t>荒川小</t>
    <rPh sb="0" eb="2">
      <t>アラカワ</t>
    </rPh>
    <rPh sb="2" eb="3">
      <t>ショウ</t>
    </rPh>
    <phoneticPr fontId="2"/>
  </si>
  <si>
    <t>高田小</t>
    <rPh sb="0" eb="2">
      <t>タカダ</t>
    </rPh>
    <rPh sb="2" eb="3">
      <t>ショウ</t>
    </rPh>
    <phoneticPr fontId="2"/>
  </si>
  <si>
    <t>原別小</t>
    <rPh sb="0" eb="2">
      <t>ハラベツ</t>
    </rPh>
    <rPh sb="2" eb="3">
      <t>ショウ</t>
    </rPh>
    <phoneticPr fontId="2"/>
  </si>
  <si>
    <t>浜館小</t>
    <rPh sb="0" eb="2">
      <t>ハマダテ</t>
    </rPh>
    <rPh sb="2" eb="3">
      <t>ショウ</t>
    </rPh>
    <phoneticPr fontId="2"/>
  </si>
  <si>
    <t>筒井小</t>
    <rPh sb="0" eb="2">
      <t>ツツイ</t>
    </rPh>
    <rPh sb="2" eb="3">
      <t>ショウ</t>
    </rPh>
    <phoneticPr fontId="2"/>
  </si>
  <si>
    <t>横内小</t>
    <rPh sb="0" eb="2">
      <t>ヨコウチ</t>
    </rPh>
    <rPh sb="2" eb="3">
      <t>ショウ</t>
    </rPh>
    <phoneticPr fontId="2"/>
  </si>
  <si>
    <t>新城小</t>
    <rPh sb="0" eb="2">
      <t>シンジョウ</t>
    </rPh>
    <rPh sb="2" eb="3">
      <t>ショウ</t>
    </rPh>
    <phoneticPr fontId="2"/>
  </si>
  <si>
    <t>野内小</t>
    <rPh sb="0" eb="2">
      <t>ノウチ</t>
    </rPh>
    <rPh sb="2" eb="3">
      <t>ショウ</t>
    </rPh>
    <phoneticPr fontId="2"/>
  </si>
  <si>
    <t>浜田小</t>
    <rPh sb="0" eb="2">
      <t>ハマダ</t>
    </rPh>
    <rPh sb="2" eb="3">
      <t>ショウ</t>
    </rPh>
    <phoneticPr fontId="2"/>
  </si>
  <si>
    <t>小柳小</t>
    <rPh sb="0" eb="2">
      <t>コヤナギ</t>
    </rPh>
    <rPh sb="2" eb="3">
      <t>ショウ</t>
    </rPh>
    <phoneticPr fontId="2"/>
  </si>
  <si>
    <t>泉川小</t>
    <rPh sb="0" eb="2">
      <t>イズミカワ</t>
    </rPh>
    <rPh sb="2" eb="3">
      <t>ショウ</t>
    </rPh>
    <phoneticPr fontId="2"/>
  </si>
  <si>
    <t>浪館小</t>
    <rPh sb="0" eb="1">
      <t>ナミ</t>
    </rPh>
    <rPh sb="1" eb="2">
      <t>タテ</t>
    </rPh>
    <rPh sb="2" eb="3">
      <t>ショウ</t>
    </rPh>
    <phoneticPr fontId="2"/>
  </si>
  <si>
    <t>幸畑小</t>
    <rPh sb="0" eb="2">
      <t>コウハタ</t>
    </rPh>
    <rPh sb="2" eb="3">
      <t>ショウ</t>
    </rPh>
    <phoneticPr fontId="2"/>
  </si>
  <si>
    <t>大野小</t>
    <rPh sb="0" eb="2">
      <t>オオノ</t>
    </rPh>
    <rPh sb="2" eb="3">
      <t>ショウ</t>
    </rPh>
    <phoneticPr fontId="2"/>
  </si>
  <si>
    <t>戸山西小</t>
    <rPh sb="0" eb="2">
      <t>トヤマ</t>
    </rPh>
    <rPh sb="2" eb="4">
      <t>ニシオ</t>
    </rPh>
    <phoneticPr fontId="2"/>
  </si>
  <si>
    <t>筒井南小</t>
    <rPh sb="0" eb="2">
      <t>ツツイ</t>
    </rPh>
    <rPh sb="2" eb="3">
      <t>ミナミ</t>
    </rPh>
    <rPh sb="3" eb="4">
      <t>ショウ</t>
    </rPh>
    <phoneticPr fontId="2"/>
  </si>
  <si>
    <t>新城中央小</t>
    <rPh sb="0" eb="2">
      <t>シンジョウ</t>
    </rPh>
    <rPh sb="2" eb="4">
      <t>チュウオウ</t>
    </rPh>
    <rPh sb="4" eb="5">
      <t>ショウ</t>
    </rPh>
    <phoneticPr fontId="2"/>
  </si>
  <si>
    <t>三内西小</t>
    <rPh sb="0" eb="2">
      <t>サンナイ</t>
    </rPh>
    <rPh sb="2" eb="4">
      <t>ニシオ</t>
    </rPh>
    <phoneticPr fontId="2"/>
  </si>
  <si>
    <t>№</t>
    <phoneticPr fontId="2"/>
  </si>
  <si>
    <t>学校名</t>
    <rPh sb="0" eb="2">
      <t>ガッコウ</t>
    </rPh>
    <rPh sb="2" eb="3">
      <t>メイ</t>
    </rPh>
    <phoneticPr fontId="2"/>
  </si>
  <si>
    <t>休業区分</t>
    <rPh sb="0" eb="2">
      <t>キュウギョウ</t>
    </rPh>
    <rPh sb="2" eb="4">
      <t>クブン</t>
    </rPh>
    <phoneticPr fontId="2"/>
  </si>
  <si>
    <t>学級閉鎖</t>
    <rPh sb="0" eb="2">
      <t>ガッキュウ</t>
    </rPh>
    <rPh sb="2" eb="4">
      <t>ヘイサ</t>
    </rPh>
    <phoneticPr fontId="2"/>
  </si>
  <si>
    <t>休校</t>
    <rPh sb="0" eb="2">
      <t>キュウコウ</t>
    </rPh>
    <phoneticPr fontId="2"/>
  </si>
  <si>
    <t>学年閉鎖</t>
    <rPh sb="0" eb="2">
      <t>ガクネン</t>
    </rPh>
    <rPh sb="2" eb="4">
      <t>ヘイサ</t>
    </rPh>
    <phoneticPr fontId="2"/>
  </si>
  <si>
    <t>油川</t>
  </si>
  <si>
    <t>油川</t>
    <rPh sb="0" eb="1">
      <t>アブラ</t>
    </rPh>
    <rPh sb="1" eb="2">
      <t>カワ</t>
    </rPh>
    <phoneticPr fontId="2"/>
  </si>
  <si>
    <t>新城</t>
  </si>
  <si>
    <t>新城</t>
    <rPh sb="0" eb="2">
      <t>シンジョウ</t>
    </rPh>
    <phoneticPr fontId="2"/>
  </si>
  <si>
    <t>大栄</t>
    <rPh sb="0" eb="2">
      <t>ダイエイ</t>
    </rPh>
    <phoneticPr fontId="2"/>
  </si>
  <si>
    <t>沖館</t>
  </si>
  <si>
    <t>沖館</t>
    <rPh sb="0" eb="1">
      <t>オキ</t>
    </rPh>
    <rPh sb="1" eb="2">
      <t>タテ</t>
    </rPh>
    <phoneticPr fontId="2"/>
  </si>
  <si>
    <t>篠田</t>
  </si>
  <si>
    <t>篠田</t>
    <rPh sb="0" eb="2">
      <t>シノダ</t>
    </rPh>
    <phoneticPr fontId="2"/>
  </si>
  <si>
    <t>千刈</t>
  </si>
  <si>
    <t>千刈</t>
    <rPh sb="0" eb="1">
      <t>セン</t>
    </rPh>
    <rPh sb="1" eb="2">
      <t>ガ</t>
    </rPh>
    <phoneticPr fontId="2"/>
  </si>
  <si>
    <t>古川</t>
  </si>
  <si>
    <t>古川</t>
    <rPh sb="0" eb="2">
      <t>フルカワ</t>
    </rPh>
    <phoneticPr fontId="2"/>
  </si>
  <si>
    <t>浪館</t>
  </si>
  <si>
    <t>浪館</t>
    <rPh sb="0" eb="2">
      <t>ナミダテ</t>
    </rPh>
    <phoneticPr fontId="2"/>
  </si>
  <si>
    <t>泉川</t>
  </si>
  <si>
    <t>泉川</t>
    <rPh sb="0" eb="2">
      <t>イズミカワ</t>
    </rPh>
    <phoneticPr fontId="2"/>
  </si>
  <si>
    <t>野沢</t>
    <rPh sb="0" eb="2">
      <t>ノザワ</t>
    </rPh>
    <phoneticPr fontId="2"/>
  </si>
  <si>
    <t>新城中央</t>
  </si>
  <si>
    <t>中央</t>
    <rPh sb="0" eb="2">
      <t>チュウオウ</t>
    </rPh>
    <phoneticPr fontId="2"/>
  </si>
  <si>
    <t>三内西</t>
  </si>
  <si>
    <t>三内西</t>
    <rPh sb="0" eb="2">
      <t>サンナイ</t>
    </rPh>
    <rPh sb="2" eb="3">
      <t>ニシ</t>
    </rPh>
    <phoneticPr fontId="2"/>
  </si>
  <si>
    <t>三内</t>
  </si>
  <si>
    <t>三内</t>
    <rPh sb="0" eb="2">
      <t>サンナイ</t>
    </rPh>
    <phoneticPr fontId="2"/>
  </si>
  <si>
    <t>西</t>
  </si>
  <si>
    <t>西</t>
    <rPh sb="0" eb="1">
      <t>ニシ</t>
    </rPh>
    <phoneticPr fontId="2"/>
  </si>
  <si>
    <t>長島</t>
  </si>
  <si>
    <t>長島</t>
    <rPh sb="0" eb="2">
      <t>ナガシマ</t>
    </rPh>
    <phoneticPr fontId="2"/>
  </si>
  <si>
    <t>甲田</t>
  </si>
  <si>
    <t>甲田</t>
    <rPh sb="0" eb="1">
      <t>コウ</t>
    </rPh>
    <rPh sb="1" eb="2">
      <t>タ</t>
    </rPh>
    <phoneticPr fontId="2"/>
  </si>
  <si>
    <t>金沢</t>
  </si>
  <si>
    <t>金沢</t>
    <rPh sb="0" eb="2">
      <t>カナザワ</t>
    </rPh>
    <phoneticPr fontId="2"/>
  </si>
  <si>
    <t>高田</t>
  </si>
  <si>
    <t>高田</t>
    <rPh sb="0" eb="2">
      <t>タカダ</t>
    </rPh>
    <phoneticPr fontId="2"/>
  </si>
  <si>
    <t>橋本</t>
  </si>
  <si>
    <t>橋本</t>
    <rPh sb="0" eb="2">
      <t>ハシモト</t>
    </rPh>
    <phoneticPr fontId="2"/>
  </si>
  <si>
    <t>浦町</t>
  </si>
  <si>
    <t>浦町</t>
    <rPh sb="0" eb="2">
      <t>ウラマチ</t>
    </rPh>
    <phoneticPr fontId="2"/>
  </si>
  <si>
    <t>荒川</t>
  </si>
  <si>
    <t>荒川</t>
    <rPh sb="0" eb="2">
      <t>アラカワ</t>
    </rPh>
    <phoneticPr fontId="2"/>
  </si>
  <si>
    <t>莨町</t>
    <rPh sb="0" eb="2">
      <t>タバコマチ</t>
    </rPh>
    <phoneticPr fontId="2"/>
  </si>
  <si>
    <t>堤</t>
  </si>
  <si>
    <t>堤</t>
    <rPh sb="0" eb="1">
      <t>ツツミ</t>
    </rPh>
    <phoneticPr fontId="2"/>
  </si>
  <si>
    <t>南</t>
  </si>
  <si>
    <t>南</t>
    <rPh sb="0" eb="1">
      <t>ミナミ</t>
    </rPh>
    <phoneticPr fontId="2"/>
  </si>
  <si>
    <t>大野</t>
  </si>
  <si>
    <t>大野</t>
    <rPh sb="0" eb="2">
      <t>オオノ</t>
    </rPh>
    <phoneticPr fontId="2"/>
  </si>
  <si>
    <t>合浦</t>
  </si>
  <si>
    <t>合浦</t>
    <rPh sb="0" eb="1">
      <t>ア</t>
    </rPh>
    <rPh sb="1" eb="2">
      <t>ウラ</t>
    </rPh>
    <phoneticPr fontId="2"/>
  </si>
  <si>
    <t>筒井</t>
  </si>
  <si>
    <t>筒井</t>
    <rPh sb="0" eb="2">
      <t>ツツイ</t>
    </rPh>
    <phoneticPr fontId="2"/>
  </si>
  <si>
    <t>浪打</t>
  </si>
  <si>
    <t>浪打</t>
    <rPh sb="0" eb="2">
      <t>ナミウチ</t>
    </rPh>
    <phoneticPr fontId="2"/>
  </si>
  <si>
    <t>佃</t>
  </si>
  <si>
    <t>佃</t>
    <rPh sb="0" eb="1">
      <t>ツクダ</t>
    </rPh>
    <phoneticPr fontId="2"/>
  </si>
  <si>
    <t>浜館</t>
  </si>
  <si>
    <t>浜館</t>
    <rPh sb="0" eb="1">
      <t>ハマ</t>
    </rPh>
    <rPh sb="1" eb="2">
      <t>タチ</t>
    </rPh>
    <phoneticPr fontId="2"/>
  </si>
  <si>
    <t>浜田</t>
  </si>
  <si>
    <t>浜田</t>
    <rPh sb="0" eb="2">
      <t>ハマダ</t>
    </rPh>
    <phoneticPr fontId="2"/>
  </si>
  <si>
    <t>筒井南</t>
  </si>
  <si>
    <t>筒井南</t>
    <rPh sb="0" eb="2">
      <t>ツツイ</t>
    </rPh>
    <rPh sb="2" eb="3">
      <t>ミナミ</t>
    </rPh>
    <phoneticPr fontId="2"/>
  </si>
  <si>
    <t>横内</t>
  </si>
  <si>
    <t>横内</t>
    <rPh sb="0" eb="2">
      <t>ヨコウチ</t>
    </rPh>
    <phoneticPr fontId="2"/>
  </si>
  <si>
    <t>造道</t>
  </si>
  <si>
    <t>造道</t>
    <rPh sb="0" eb="1">
      <t>ツク</t>
    </rPh>
    <rPh sb="1" eb="2">
      <t>ミチ</t>
    </rPh>
    <phoneticPr fontId="2"/>
  </si>
  <si>
    <t>小柳</t>
  </si>
  <si>
    <t>小柳</t>
    <rPh sb="0" eb="2">
      <t>コヤナギ</t>
    </rPh>
    <phoneticPr fontId="2"/>
  </si>
  <si>
    <t>原別</t>
  </si>
  <si>
    <t>原別</t>
    <rPh sb="0" eb="1">
      <t>ハラ</t>
    </rPh>
    <rPh sb="1" eb="2">
      <t>ベツ</t>
    </rPh>
    <phoneticPr fontId="2"/>
  </si>
  <si>
    <t>戸山西</t>
  </si>
  <si>
    <t>戸山西</t>
    <rPh sb="0" eb="2">
      <t>トヤマ</t>
    </rPh>
    <rPh sb="2" eb="3">
      <t>ニシ</t>
    </rPh>
    <phoneticPr fontId="2"/>
  </si>
  <si>
    <t>野内</t>
  </si>
  <si>
    <t>野内</t>
    <rPh sb="0" eb="2">
      <t>ノナイ</t>
    </rPh>
    <phoneticPr fontId="2"/>
  </si>
  <si>
    <t>東</t>
  </si>
  <si>
    <t>東</t>
    <rPh sb="0" eb="1">
      <t>ヒガシ</t>
    </rPh>
    <phoneticPr fontId="2"/>
  </si>
  <si>
    <t>東陽</t>
    <rPh sb="0" eb="2">
      <t>トウヨウ</t>
    </rPh>
    <phoneticPr fontId="2"/>
  </si>
  <si>
    <t>浪岡北</t>
    <rPh sb="0" eb="2">
      <t>ナミオカ</t>
    </rPh>
    <rPh sb="2" eb="3">
      <t>キタ</t>
    </rPh>
    <phoneticPr fontId="2"/>
  </si>
  <si>
    <t>北</t>
  </si>
  <si>
    <t>北</t>
    <rPh sb="0" eb="1">
      <t>キタ</t>
    </rPh>
    <phoneticPr fontId="2"/>
  </si>
  <si>
    <t>本郷</t>
    <rPh sb="0" eb="2">
      <t>ホンゴウ</t>
    </rPh>
    <phoneticPr fontId="2"/>
  </si>
  <si>
    <t>浪岡</t>
    <rPh sb="0" eb="2">
      <t>ナミオカ</t>
    </rPh>
    <phoneticPr fontId="2"/>
  </si>
  <si>
    <t>茛町</t>
  </si>
  <si>
    <t>東　陽</t>
  </si>
  <si>
    <t>幸畑</t>
  </si>
  <si>
    <t>小　　計</t>
  </si>
  <si>
    <t>戸山</t>
  </si>
  <si>
    <t>合　　計</t>
  </si>
  <si>
    <t>措置校</t>
    <rPh sb="0" eb="2">
      <t>ソチ</t>
    </rPh>
    <rPh sb="2" eb="3">
      <t>コウ</t>
    </rPh>
    <phoneticPr fontId="2"/>
  </si>
  <si>
    <t>日</t>
    <rPh sb="0" eb="1">
      <t>ニチ</t>
    </rPh>
    <phoneticPr fontId="2"/>
  </si>
  <si>
    <t>浪岡南</t>
    <rPh sb="0" eb="2">
      <t>ナミオカ</t>
    </rPh>
    <rPh sb="2" eb="3">
      <t>ミナミ</t>
    </rPh>
    <phoneticPr fontId="2"/>
  </si>
  <si>
    <t>女鹿沢</t>
    <rPh sb="0" eb="1">
      <t>オンナ</t>
    </rPh>
    <rPh sb="1" eb="2">
      <t>シカ</t>
    </rPh>
    <rPh sb="2" eb="3">
      <t>サワ</t>
    </rPh>
    <phoneticPr fontId="2"/>
  </si>
  <si>
    <t>浪岡野沢</t>
    <rPh sb="0" eb="2">
      <t>ナミオカ</t>
    </rPh>
    <rPh sb="2" eb="4">
      <t>ノザワ</t>
    </rPh>
    <phoneticPr fontId="2"/>
  </si>
  <si>
    <t>インフルエンザ様症状欠席状況</t>
    <rPh sb="7" eb="8">
      <t>ヨウ</t>
    </rPh>
    <rPh sb="8" eb="10">
      <t>ショウジョウ</t>
    </rPh>
    <rPh sb="10" eb="12">
      <t>ケッセキ</t>
    </rPh>
    <rPh sb="12" eb="14">
      <t>ジョウキョウ</t>
    </rPh>
    <phoneticPr fontId="2"/>
  </si>
  <si>
    <t>幸畑</t>
    <rPh sb="0" eb="1">
      <t>コウ</t>
    </rPh>
    <rPh sb="1" eb="2">
      <t>ハタ</t>
    </rPh>
    <phoneticPr fontId="2"/>
  </si>
  <si>
    <t>戸山</t>
    <rPh sb="0" eb="2">
      <t>トヤマ</t>
    </rPh>
    <phoneticPr fontId="2"/>
  </si>
  <si>
    <t>知りたい日</t>
    <rPh sb="0" eb="1">
      <t>シ</t>
    </rPh>
    <rPh sb="4" eb="5">
      <t>ヒ</t>
    </rPh>
    <phoneticPr fontId="2"/>
  </si>
  <si>
    <t>小学校計</t>
    <rPh sb="0" eb="3">
      <t>ショウガッコウ</t>
    </rPh>
    <rPh sb="3" eb="4">
      <t>ケイ</t>
    </rPh>
    <phoneticPr fontId="2"/>
  </si>
  <si>
    <t>中学校計</t>
    <rPh sb="0" eb="3">
      <t>チュウガッコウ</t>
    </rPh>
    <rPh sb="3" eb="4">
      <t>ケイ</t>
    </rPh>
    <phoneticPr fontId="2"/>
  </si>
  <si>
    <t>総計</t>
    <rPh sb="0" eb="2">
      <t>ソウケイ</t>
    </rPh>
    <phoneticPr fontId="2"/>
  </si>
  <si>
    <t>人</t>
    <rPh sb="0" eb="1">
      <t>ニン</t>
    </rPh>
    <phoneticPr fontId="2"/>
  </si>
  <si>
    <t>～</t>
    <phoneticPr fontId="2"/>
  </si>
  <si>
    <t>小計</t>
    <rPh sb="1" eb="2">
      <t>ケイ</t>
    </rPh>
    <phoneticPr fontId="2"/>
  </si>
  <si>
    <t>中計</t>
    <rPh sb="0" eb="1">
      <t>チュウ</t>
    </rPh>
    <rPh sb="1" eb="2">
      <t>ケイ</t>
    </rPh>
    <phoneticPr fontId="2"/>
  </si>
  <si>
    <t>校</t>
    <rPh sb="0" eb="1">
      <t>コウ</t>
    </rPh>
    <phoneticPr fontId="2"/>
  </si>
  <si>
    <t>措置数</t>
    <rPh sb="0" eb="2">
      <t>ソチ</t>
    </rPh>
    <rPh sb="2" eb="3">
      <t>スウ</t>
    </rPh>
    <phoneticPr fontId="2"/>
  </si>
  <si>
    <t>曜日</t>
    <rPh sb="0" eb="2">
      <t>ヨウビ</t>
    </rPh>
    <phoneticPr fontId="2"/>
  </si>
  <si>
    <t>小学校</t>
    <rPh sb="0" eb="3">
      <t>ショウガッコウ</t>
    </rPh>
    <phoneticPr fontId="2"/>
  </si>
  <si>
    <t>中学校</t>
    <rPh sb="0" eb="3">
      <t>チュウガッコウ</t>
    </rPh>
    <phoneticPr fontId="2"/>
  </si>
  <si>
    <t>欠席校</t>
    <rPh sb="0" eb="2">
      <t>ケッセキ</t>
    </rPh>
    <rPh sb="2" eb="3">
      <t>コウ</t>
    </rPh>
    <phoneticPr fontId="2"/>
  </si>
  <si>
    <t>　小学校</t>
    <rPh sb="1" eb="4">
      <t>ショウガッコウ</t>
    </rPh>
    <phoneticPr fontId="2"/>
  </si>
  <si>
    <t xml:space="preserve"> 中学校</t>
    <rPh sb="1" eb="4">
      <t>チュウガッコウ</t>
    </rPh>
    <phoneticPr fontId="2"/>
  </si>
  <si>
    <t>月</t>
    <rPh sb="0" eb="1">
      <t>ツキ</t>
    </rPh>
    <phoneticPr fontId="2"/>
  </si>
  <si>
    <t>年</t>
    <rPh sb="0" eb="1">
      <t>ネン</t>
    </rPh>
    <phoneticPr fontId="2"/>
  </si>
  <si>
    <t>月</t>
    <rPh sb="0" eb="1">
      <t>ガツ</t>
    </rPh>
    <phoneticPr fontId="2"/>
  </si>
  <si>
    <t>日</t>
    <rPh sb="0" eb="1">
      <t>ヒ</t>
    </rPh>
    <phoneticPr fontId="2"/>
  </si>
  <si>
    <t>の状況</t>
    <rPh sb="1" eb="3">
      <t>ジョウキョウ</t>
    </rPh>
    <phoneticPr fontId="2"/>
  </si>
  <si>
    <t>欠席している人</t>
    <rPh sb="0" eb="2">
      <t>ケッセキ</t>
    </rPh>
    <rPh sb="6" eb="7">
      <t>ヒト</t>
    </rPh>
    <phoneticPr fontId="2"/>
  </si>
  <si>
    <t>欠席者のある学校数</t>
    <rPh sb="0" eb="3">
      <t>ケッセキシャ</t>
    </rPh>
    <rPh sb="6" eb="8">
      <t>ガッコウ</t>
    </rPh>
    <rPh sb="8" eb="9">
      <t>スウ</t>
    </rPh>
    <phoneticPr fontId="2"/>
  </si>
  <si>
    <t>＜</t>
    <phoneticPr fontId="2"/>
  </si>
  <si>
    <t>データ確定</t>
    <rPh sb="3" eb="5">
      <t>カクテイ</t>
    </rPh>
    <phoneticPr fontId="2"/>
  </si>
  <si>
    <t>検索日</t>
    <rPh sb="0" eb="2">
      <t>ケンサク</t>
    </rPh>
    <rPh sb="2" eb="3">
      <t>ビ</t>
    </rPh>
    <phoneticPr fontId="2"/>
  </si>
  <si>
    <t>範囲判定</t>
    <rPh sb="0" eb="2">
      <t>ハンイ</t>
    </rPh>
    <rPh sb="2" eb="4">
      <t>ハンテイ</t>
    </rPh>
    <phoneticPr fontId="2"/>
  </si>
  <si>
    <t>日付テーブル</t>
    <rPh sb="0" eb="2">
      <t>ヒヅケ</t>
    </rPh>
    <phoneticPr fontId="2"/>
  </si>
  <si>
    <t>月テーブル</t>
    <rPh sb="0" eb="1">
      <t>ツキ</t>
    </rPh>
    <phoneticPr fontId="2"/>
  </si>
  <si>
    <t>年テーブル</t>
    <rPh sb="0" eb="1">
      <t>ネン</t>
    </rPh>
    <phoneticPr fontId="2"/>
  </si>
  <si>
    <t>判定→</t>
    <rPh sb="0" eb="2">
      <t>ハンテイ</t>
    </rPh>
    <phoneticPr fontId="2"/>
  </si>
  <si>
    <t>←確定日</t>
    <rPh sb="1" eb="3">
      <t>カクテイ</t>
    </rPh>
    <rPh sb="3" eb="4">
      <t>ビ</t>
    </rPh>
    <phoneticPr fontId="2"/>
  </si>
  <si>
    <t>←開始日</t>
    <rPh sb="1" eb="3">
      <t>カイシ</t>
    </rPh>
    <rPh sb="3" eb="4">
      <t>ビ</t>
    </rPh>
    <phoneticPr fontId="2"/>
  </si>
  <si>
    <t>曜日判定</t>
    <rPh sb="0" eb="2">
      <t>ヨウビ</t>
    </rPh>
    <rPh sb="2" eb="4">
      <t>ハンテイ</t>
    </rPh>
    <phoneticPr fontId="2"/>
  </si>
  <si>
    <t>最新確定日</t>
    <rPh sb="0" eb="2">
      <t>サイシン</t>
    </rPh>
    <rPh sb="2" eb="4">
      <t>カクテイ</t>
    </rPh>
    <rPh sb="4" eb="5">
      <t>ビ</t>
    </rPh>
    <phoneticPr fontId="2"/>
  </si>
  <si>
    <t>祝日フラグ</t>
    <rPh sb="0" eb="2">
      <t>シュクジツ</t>
    </rPh>
    <phoneticPr fontId="2"/>
  </si>
  <si>
    <t>月日</t>
    <rPh sb="0" eb="2">
      <t>ガッピ</t>
    </rPh>
    <phoneticPr fontId="2"/>
  </si>
  <si>
    <t>（人）</t>
    <rPh sb="1" eb="2">
      <t>ニン</t>
    </rPh>
    <phoneticPr fontId="2"/>
  </si>
  <si>
    <t>曜日テーブル</t>
    <rPh sb="0" eb="2">
      <t>ヨウビ</t>
    </rPh>
    <phoneticPr fontId="2"/>
  </si>
  <si>
    <t>（日）</t>
    <rPh sb="1" eb="2">
      <t>ニチ</t>
    </rPh>
    <phoneticPr fontId="2"/>
  </si>
  <si>
    <t>（月）</t>
    <rPh sb="1" eb="2">
      <t>ゲツ</t>
    </rPh>
    <phoneticPr fontId="2"/>
  </si>
  <si>
    <t>（火）</t>
    <rPh sb="1" eb="2">
      <t>ヒ</t>
    </rPh>
    <phoneticPr fontId="2"/>
  </si>
  <si>
    <t>（水）</t>
    <rPh sb="1" eb="2">
      <t>スイ</t>
    </rPh>
    <phoneticPr fontId="2"/>
  </si>
  <si>
    <t>（木）</t>
    <rPh sb="1" eb="2">
      <t>モク</t>
    </rPh>
    <phoneticPr fontId="2"/>
  </si>
  <si>
    <t>（金）</t>
    <rPh sb="1" eb="2">
      <t>キン</t>
    </rPh>
    <phoneticPr fontId="2"/>
  </si>
  <si>
    <t>（土）</t>
    <rPh sb="1" eb="2">
      <t>ド</t>
    </rPh>
    <phoneticPr fontId="2"/>
  </si>
  <si>
    <t>１１月</t>
  </si>
  <si>
    <t>１２月</t>
  </si>
  <si>
    <t>浪岡中</t>
    <rPh sb="0" eb="2">
      <t>ナミオカ</t>
    </rPh>
    <rPh sb="2" eb="3">
      <t>チュウ</t>
    </rPh>
    <phoneticPr fontId="0"/>
  </si>
  <si>
    <t>浪岡南小</t>
    <rPh sb="0" eb="2">
      <t>ナミオカ</t>
    </rPh>
    <rPh sb="2" eb="3">
      <t>ミナミ</t>
    </rPh>
    <rPh sb="3" eb="4">
      <t>ショウ</t>
    </rPh>
    <phoneticPr fontId="0"/>
  </si>
  <si>
    <t>東陽小</t>
    <rPh sb="0" eb="2">
      <t>トウヨウ</t>
    </rPh>
    <rPh sb="2" eb="3">
      <t>ショウ</t>
    </rPh>
    <phoneticPr fontId="0"/>
  </si>
  <si>
    <t>浪岡北小</t>
    <rPh sb="0" eb="2">
      <t>ナミオカ</t>
    </rPh>
    <rPh sb="2" eb="3">
      <t>キタ</t>
    </rPh>
    <rPh sb="3" eb="4">
      <t>ショウ</t>
    </rPh>
    <phoneticPr fontId="0"/>
  </si>
  <si>
    <t>浪岡野沢小</t>
    <rPh sb="0" eb="2">
      <t>ナミオカ</t>
    </rPh>
    <rPh sb="2" eb="4">
      <t>ノザワ</t>
    </rPh>
    <rPh sb="4" eb="5">
      <t>ショウ</t>
    </rPh>
    <phoneticPr fontId="0"/>
  </si>
  <si>
    <t>本郷小</t>
    <rPh sb="0" eb="2">
      <t>ホンゴウ</t>
    </rPh>
    <rPh sb="2" eb="3">
      <t>ショウ</t>
    </rPh>
    <phoneticPr fontId="0"/>
  </si>
  <si>
    <t>大栄小</t>
    <rPh sb="0" eb="2">
      <t>ダイエイ</t>
    </rPh>
    <rPh sb="2" eb="3">
      <t>ショウ</t>
    </rPh>
    <phoneticPr fontId="0"/>
  </si>
  <si>
    <t>女鹿沢小</t>
    <rPh sb="0" eb="3">
      <t>メガサワ</t>
    </rPh>
    <rPh sb="3" eb="4">
      <t>ショウ</t>
    </rPh>
    <phoneticPr fontId="0"/>
  </si>
  <si>
    <t>番号</t>
    <rPh sb="0" eb="2">
      <t>バンゴウ</t>
    </rPh>
    <phoneticPr fontId="2"/>
  </si>
  <si>
    <t>学校名</t>
    <rPh sb="0" eb="3">
      <t>ガッコウメイ</t>
    </rPh>
    <phoneticPr fontId="2"/>
  </si>
  <si>
    <t>合計</t>
    <rPh sb="0" eb="2">
      <t>ゴウケイ</t>
    </rPh>
    <phoneticPr fontId="2"/>
  </si>
  <si>
    <t>浪打中</t>
    <rPh sb="0" eb="2">
      <t>ナミウチ</t>
    </rPh>
    <rPh sb="2" eb="3">
      <t>チュウ</t>
    </rPh>
    <phoneticPr fontId="2"/>
  </si>
  <si>
    <t>佃中</t>
    <rPh sb="0" eb="1">
      <t>ツクダ</t>
    </rPh>
    <rPh sb="1" eb="2">
      <t>チュウ</t>
    </rPh>
    <phoneticPr fontId="2"/>
  </si>
  <si>
    <t>南中</t>
    <rPh sb="0" eb="1">
      <t>ミナミ</t>
    </rPh>
    <rPh sb="1" eb="2">
      <t>チュウ</t>
    </rPh>
    <phoneticPr fontId="2"/>
  </si>
  <si>
    <t>古川中</t>
    <rPh sb="0" eb="2">
      <t>フルカワ</t>
    </rPh>
    <rPh sb="2" eb="3">
      <t>チュウ</t>
    </rPh>
    <phoneticPr fontId="2"/>
  </si>
  <si>
    <t>沖館中</t>
    <rPh sb="0" eb="2">
      <t>オキダテ</t>
    </rPh>
    <rPh sb="2" eb="3">
      <t>チュウ</t>
    </rPh>
    <phoneticPr fontId="2"/>
  </si>
  <si>
    <t>油川中</t>
    <rPh sb="0" eb="2">
      <t>アブラカワ</t>
    </rPh>
    <rPh sb="2" eb="3">
      <t>チュウ</t>
    </rPh>
    <phoneticPr fontId="2"/>
  </si>
  <si>
    <t>西中</t>
    <rPh sb="0" eb="1">
      <t>ニシ</t>
    </rPh>
    <rPh sb="1" eb="2">
      <t>チュウ</t>
    </rPh>
    <phoneticPr fontId="2"/>
  </si>
  <si>
    <t>東中</t>
    <rPh sb="1" eb="2">
      <t>ナカ</t>
    </rPh>
    <phoneticPr fontId="2"/>
  </si>
  <si>
    <t>筒井中</t>
    <rPh sb="0" eb="2">
      <t>ツツイ</t>
    </rPh>
    <rPh sb="2" eb="3">
      <t>チュウ</t>
    </rPh>
    <phoneticPr fontId="2"/>
  </si>
  <si>
    <t>横内中</t>
    <rPh sb="0" eb="2">
      <t>ヨコウチ</t>
    </rPh>
    <rPh sb="2" eb="3">
      <t>チュウ</t>
    </rPh>
    <phoneticPr fontId="2"/>
  </si>
  <si>
    <t>荒川中</t>
    <rPh sb="0" eb="2">
      <t>アラカワ</t>
    </rPh>
    <rPh sb="2" eb="3">
      <t>チュウ</t>
    </rPh>
    <phoneticPr fontId="2"/>
  </si>
  <si>
    <t>新城中</t>
    <rPh sb="0" eb="2">
      <t>シンジョウ</t>
    </rPh>
    <rPh sb="2" eb="3">
      <t>チュウ</t>
    </rPh>
    <phoneticPr fontId="2"/>
  </si>
  <si>
    <t>甲田中</t>
    <rPh sb="0" eb="2">
      <t>コウダ</t>
    </rPh>
    <rPh sb="2" eb="3">
      <t>チュウ</t>
    </rPh>
    <phoneticPr fontId="2"/>
  </si>
  <si>
    <t>浦町中</t>
    <rPh sb="0" eb="2">
      <t>ウラマチ</t>
    </rPh>
    <rPh sb="2" eb="3">
      <t>チュウ</t>
    </rPh>
    <phoneticPr fontId="2"/>
  </si>
  <si>
    <t>造道中</t>
    <rPh sb="0" eb="2">
      <t>ツクリミチ</t>
    </rPh>
    <rPh sb="2" eb="3">
      <t>チュウ</t>
    </rPh>
    <phoneticPr fontId="2"/>
  </si>
  <si>
    <t>戸山中</t>
    <rPh sb="0" eb="2">
      <t>トヤマ</t>
    </rPh>
    <rPh sb="2" eb="3">
      <t>チュウ</t>
    </rPh>
    <phoneticPr fontId="2"/>
  </si>
  <si>
    <t>北中</t>
    <rPh sb="1" eb="2">
      <t>ナカ</t>
    </rPh>
    <phoneticPr fontId="2"/>
  </si>
  <si>
    <t>三内中</t>
    <rPh sb="0" eb="2">
      <t>サンナイ</t>
    </rPh>
    <rPh sb="2" eb="3">
      <t>ジュウ</t>
    </rPh>
    <phoneticPr fontId="2"/>
  </si>
  <si>
    <t>合　計</t>
    <rPh sb="0" eb="1">
      <t>ゴウ</t>
    </rPh>
    <rPh sb="2" eb="3">
      <t>ケイ</t>
    </rPh>
    <phoneticPr fontId="2"/>
  </si>
  <si>
    <t>造道小</t>
    <rPh sb="0" eb="2">
      <t>ツクリミチ</t>
    </rPh>
    <rPh sb="2" eb="3">
      <t>ショウ</t>
    </rPh>
    <phoneticPr fontId="2"/>
  </si>
  <si>
    <t>浪打小</t>
    <rPh sb="0" eb="2">
      <t>ナミウチ</t>
    </rPh>
    <rPh sb="2" eb="3">
      <t>ショウ</t>
    </rPh>
    <phoneticPr fontId="2"/>
  </si>
  <si>
    <t>佃小</t>
    <rPh sb="0" eb="1">
      <t>ツクダ</t>
    </rPh>
    <rPh sb="1" eb="2">
      <t>ショウ</t>
    </rPh>
    <phoneticPr fontId="2"/>
  </si>
  <si>
    <t>合浦小</t>
    <rPh sb="0" eb="2">
      <t>ガッポ</t>
    </rPh>
    <rPh sb="2" eb="3">
      <t>ショウ</t>
    </rPh>
    <phoneticPr fontId="2"/>
  </si>
  <si>
    <t>堤小</t>
    <rPh sb="0" eb="1">
      <t>ツツミ</t>
    </rPh>
    <rPh sb="1" eb="2">
      <t>ショウ</t>
    </rPh>
    <phoneticPr fontId="2"/>
  </si>
  <si>
    <t>莨町小</t>
    <rPh sb="0" eb="1">
      <t>タバコ</t>
    </rPh>
    <rPh sb="1" eb="2">
      <t>マチ</t>
    </rPh>
    <rPh sb="2" eb="3">
      <t>ショウ</t>
    </rPh>
    <phoneticPr fontId="2"/>
  </si>
  <si>
    <t>橋本小</t>
    <rPh sb="0" eb="2">
      <t>ハシモト</t>
    </rPh>
    <rPh sb="2" eb="3">
      <t>ショウ</t>
    </rPh>
    <phoneticPr fontId="2"/>
  </si>
  <si>
    <t>浦町小</t>
    <rPh sb="0" eb="2">
      <t>ウラマチ</t>
    </rPh>
    <rPh sb="2" eb="3">
      <t>ショウ</t>
    </rPh>
    <phoneticPr fontId="2"/>
  </si>
  <si>
    <t>長島小</t>
    <rPh sb="0" eb="2">
      <t>ナガシマ</t>
    </rPh>
    <rPh sb="2" eb="3">
      <t>ショウ</t>
    </rPh>
    <phoneticPr fontId="2"/>
  </si>
  <si>
    <t>古川小</t>
    <rPh sb="0" eb="2">
      <t>フルカワ</t>
    </rPh>
    <rPh sb="2" eb="3">
      <t>ショウ</t>
    </rPh>
    <phoneticPr fontId="2"/>
  </si>
  <si>
    <t>甲田小</t>
    <rPh sb="0" eb="2">
      <t>コウダ</t>
    </rPh>
    <rPh sb="2" eb="3">
      <t>ショウ</t>
    </rPh>
    <phoneticPr fontId="2"/>
  </si>
  <si>
    <t>千刈小</t>
    <rPh sb="0" eb="1">
      <t>セン</t>
    </rPh>
    <rPh sb="1" eb="2">
      <t>ガ</t>
    </rPh>
    <rPh sb="2" eb="3">
      <t>ショウ</t>
    </rPh>
    <phoneticPr fontId="2"/>
  </si>
  <si>
    <t>篠田小</t>
    <rPh sb="0" eb="2">
      <t>シノダ</t>
    </rPh>
    <rPh sb="2" eb="3">
      <t>ショウ</t>
    </rPh>
    <phoneticPr fontId="2"/>
  </si>
  <si>
    <t>沖館小</t>
    <rPh sb="0" eb="2">
      <t>オキダテ</t>
    </rPh>
    <rPh sb="2" eb="3">
      <t>ショウ</t>
    </rPh>
    <phoneticPr fontId="2"/>
  </si>
  <si>
    <t>油川小</t>
    <rPh sb="0" eb="2">
      <t>アブラカワ</t>
    </rPh>
    <rPh sb="2" eb="3">
      <t>ショウ</t>
    </rPh>
    <phoneticPr fontId="2"/>
  </si>
  <si>
    <t>三内小</t>
    <rPh sb="0" eb="2">
      <t>サンナイ</t>
    </rPh>
    <rPh sb="2" eb="3">
      <t>ショウ</t>
    </rPh>
    <phoneticPr fontId="2"/>
  </si>
  <si>
    <t>金沢小</t>
    <rPh sb="0" eb="2">
      <t>カナザワ</t>
    </rPh>
    <rPh sb="2" eb="3">
      <t>ショウ</t>
    </rPh>
    <phoneticPr fontId="2"/>
  </si>
  <si>
    <t>学級等</t>
    <rPh sb="0" eb="2">
      <t>ガッキュウ</t>
    </rPh>
    <rPh sb="2" eb="3">
      <t>ナド</t>
    </rPh>
    <phoneticPr fontId="2"/>
  </si>
  <si>
    <t>開始</t>
    <rPh sb="0" eb="2">
      <t>カイシ</t>
    </rPh>
    <phoneticPr fontId="2"/>
  </si>
  <si>
    <t>終了</t>
    <rPh sb="0" eb="2">
      <t>シュウリョウ</t>
    </rPh>
    <phoneticPr fontId="2"/>
  </si>
  <si>
    <t>学年</t>
    <rPh sb="0" eb="2">
      <t>ガクネン</t>
    </rPh>
    <phoneticPr fontId="2"/>
  </si>
  <si>
    <t>学級</t>
    <rPh sb="0" eb="2">
      <t>ガッキュウ</t>
    </rPh>
    <phoneticPr fontId="2"/>
  </si>
  <si>
    <t>曜　日</t>
    <rPh sb="0" eb="1">
      <t>ヒカリ</t>
    </rPh>
    <rPh sb="2" eb="3">
      <t>ヒ</t>
    </rPh>
    <phoneticPr fontId="2"/>
  </si>
  <si>
    <t>休</t>
    <rPh sb="0" eb="1">
      <t>キュウ</t>
    </rPh>
    <phoneticPr fontId="2"/>
  </si>
  <si>
    <t>学年閉鎖1</t>
    <rPh sb="0" eb="2">
      <t>ガクネン</t>
    </rPh>
    <rPh sb="2" eb="4">
      <t>ヘイサ</t>
    </rPh>
    <phoneticPr fontId="2"/>
  </si>
  <si>
    <t>休校1</t>
    <rPh sb="0" eb="2">
      <t>キュウコウ</t>
    </rPh>
    <phoneticPr fontId="2"/>
  </si>
  <si>
    <t>学級閉鎖1</t>
    <rPh sb="0" eb="2">
      <t>ガッキュウ</t>
    </rPh>
    <rPh sb="2" eb="4">
      <t>ヘイサ</t>
    </rPh>
    <phoneticPr fontId="2"/>
  </si>
  <si>
    <t>.</t>
    <phoneticPr fontId="2"/>
  </si>
  <si>
    <t>措置状況</t>
    <rPh sb="0" eb="2">
      <t>ソチ</t>
    </rPh>
    <rPh sb="2" eb="4">
      <t>ジョウキョウ</t>
    </rPh>
    <phoneticPr fontId="2"/>
  </si>
  <si>
    <t>感染者累計</t>
    <rPh sb="0" eb="3">
      <t>カンセンシャ</t>
    </rPh>
    <rPh sb="3" eb="5">
      <t>ルイケイ</t>
    </rPh>
    <phoneticPr fontId="2"/>
  </si>
  <si>
    <t>現在</t>
    <rPh sb="0" eb="2">
      <t>ゲンザイ</t>
    </rPh>
    <phoneticPr fontId="2"/>
  </si>
  <si>
    <t>現在措置校数</t>
    <rPh sb="0" eb="2">
      <t>ゲンザイ</t>
    </rPh>
    <phoneticPr fontId="2"/>
  </si>
  <si>
    <t>現在措置校数</t>
    <rPh sb="0" eb="2">
      <t>ゲンザイ</t>
    </rPh>
    <rPh sb="2" eb="4">
      <t>ソチ</t>
    </rPh>
    <rPh sb="4" eb="5">
      <t>コウ</t>
    </rPh>
    <rPh sb="5" eb="6">
      <t>スウ</t>
    </rPh>
    <phoneticPr fontId="2"/>
  </si>
  <si>
    <t>感染率</t>
    <rPh sb="0" eb="2">
      <t>カンセン</t>
    </rPh>
    <rPh sb="2" eb="3">
      <t>リツ</t>
    </rPh>
    <phoneticPr fontId="2"/>
  </si>
  <si>
    <t>感染率が５０％を超えた学校</t>
    <rPh sb="0" eb="2">
      <t>カンセン</t>
    </rPh>
    <rPh sb="2" eb="3">
      <t>リツ</t>
    </rPh>
    <rPh sb="8" eb="9">
      <t>コ</t>
    </rPh>
    <rPh sb="11" eb="13">
      <t>ガッコウ</t>
    </rPh>
    <phoneticPr fontId="2"/>
  </si>
  <si>
    <t>１月</t>
  </si>
  <si>
    <t>２月</t>
  </si>
  <si>
    <t>３月</t>
  </si>
  <si>
    <t>臨時休業区分</t>
    <rPh sb="0" eb="2">
      <t>リンジ</t>
    </rPh>
    <rPh sb="2" eb="4">
      <t>キュウギョウ</t>
    </rPh>
    <rPh sb="4" eb="6">
      <t>クブン</t>
    </rPh>
    <phoneticPr fontId="2"/>
  </si>
  <si>
    <t>累計</t>
    <rPh sb="0" eb="2">
      <t>ルイケイ</t>
    </rPh>
    <phoneticPr fontId="2"/>
  </si>
  <si>
    <t>休校（学校）</t>
    <rPh sb="0" eb="2">
      <t>キュウコウ</t>
    </rPh>
    <rPh sb="3" eb="5">
      <t>ガッコウ</t>
    </rPh>
    <phoneticPr fontId="2"/>
  </si>
  <si>
    <t>学年閉鎖（学校）</t>
    <rPh sb="0" eb="2">
      <t>ガクネン</t>
    </rPh>
    <rPh sb="2" eb="4">
      <t>ヘイサ</t>
    </rPh>
    <rPh sb="5" eb="7">
      <t>ガッコウ</t>
    </rPh>
    <phoneticPr fontId="2"/>
  </si>
  <si>
    <t>学級閉鎖（学校）</t>
    <rPh sb="0" eb="2">
      <t>ガッキュウ</t>
    </rPh>
    <rPh sb="2" eb="4">
      <t>ヘイサ</t>
    </rPh>
    <rPh sb="5" eb="7">
      <t>ガッコウ</t>
    </rPh>
    <phoneticPr fontId="2"/>
  </si>
  <si>
    <t>は臨時休業措置終了</t>
    <rPh sb="1" eb="3">
      <t>リンジ</t>
    </rPh>
    <rPh sb="3" eb="5">
      <t>キュウギョウ</t>
    </rPh>
    <rPh sb="5" eb="7">
      <t>ソチ</t>
    </rPh>
    <rPh sb="7" eb="9">
      <t>シュウリョウ</t>
    </rPh>
    <phoneticPr fontId="2"/>
  </si>
  <si>
    <t>4月</t>
    <rPh sb="1" eb="2">
      <t>ガツ</t>
    </rPh>
    <phoneticPr fontId="2"/>
  </si>
  <si>
    <t>5月</t>
  </si>
  <si>
    <t>11月</t>
  </si>
  <si>
    <t>12月</t>
  </si>
  <si>
    <t>1月</t>
  </si>
  <si>
    <t>2月</t>
  </si>
  <si>
    <t>3月</t>
  </si>
  <si>
    <t>４月</t>
    <rPh sb="1" eb="2">
      <t>ガツ</t>
    </rPh>
    <phoneticPr fontId="2"/>
  </si>
  <si>
    <t>５月</t>
    <phoneticPr fontId="2"/>
  </si>
  <si>
    <t>№</t>
    <phoneticPr fontId="2"/>
  </si>
  <si>
    <t>区分</t>
    <rPh sb="0" eb="2">
      <t>クブン</t>
    </rPh>
    <phoneticPr fontId="2"/>
  </si>
  <si>
    <t>対象</t>
    <rPh sb="0" eb="2">
      <t>タイショウ</t>
    </rPh>
    <phoneticPr fontId="2"/>
  </si>
  <si>
    <t>期　　　間</t>
    <rPh sb="0" eb="1">
      <t>キ</t>
    </rPh>
    <rPh sb="4" eb="5">
      <t>アイダ</t>
    </rPh>
    <phoneticPr fontId="2"/>
  </si>
  <si>
    <t>分教室</t>
    <rPh sb="0" eb="3">
      <t>ブンキョウシツ</t>
    </rPh>
    <phoneticPr fontId="2"/>
  </si>
  <si>
    <t>４月分</t>
  </si>
  <si>
    <t>小</t>
  </si>
  <si>
    <t>中</t>
  </si>
  <si>
    <t>合計</t>
  </si>
  <si>
    <t>５月分</t>
    <phoneticPr fontId="2"/>
  </si>
  <si>
    <t>女鹿沢</t>
    <rPh sb="0" eb="3">
      <t>メガサワ</t>
    </rPh>
    <phoneticPr fontId="2"/>
  </si>
  <si>
    <t xml:space="preserve">                                                                                                                                                                                                                                                                                                                                                                                                                                                                                                                                                                                                                                                                                                                                                                                                                                                                                                                                                                                                                                                                                                                                                                                                                                                                                                                                                                                                                                                                                                                                                                                                                                                                                                                                                                                                                                                                                                                                                                                                                                                                                                                                                                                                                                                                                                                                                                                                                                                                                                                                                                                                                                                                                                                                                                                                                                                                                                                                                                                                                                                                                                                                                                                                                                                                                                                                                                                                                                                                      　                        </t>
    <phoneticPr fontId="2"/>
  </si>
  <si>
    <t>小</t>
    <rPh sb="0" eb="1">
      <t>ショウ</t>
    </rPh>
    <phoneticPr fontId="2"/>
  </si>
  <si>
    <t>中</t>
    <rPh sb="0" eb="1">
      <t>チュウ</t>
    </rPh>
    <phoneticPr fontId="2"/>
  </si>
  <si>
    <t>４月分</t>
    <rPh sb="1" eb="2">
      <t>ガツ</t>
    </rPh>
    <rPh sb="2" eb="3">
      <t>ブン</t>
    </rPh>
    <phoneticPr fontId="2"/>
  </si>
  <si>
    <t>11月分</t>
    <rPh sb="2" eb="3">
      <t>ガツ</t>
    </rPh>
    <rPh sb="3" eb="4">
      <t>ブン</t>
    </rPh>
    <phoneticPr fontId="2"/>
  </si>
  <si>
    <t>12月分</t>
    <rPh sb="2" eb="3">
      <t>ガツ</t>
    </rPh>
    <rPh sb="3" eb="4">
      <t>ブン</t>
    </rPh>
    <phoneticPr fontId="2"/>
  </si>
  <si>
    <t>11月分</t>
    <phoneticPr fontId="2"/>
  </si>
  <si>
    <t>12月分</t>
    <phoneticPr fontId="2"/>
  </si>
  <si>
    <t>1月分</t>
    <phoneticPr fontId="2"/>
  </si>
  <si>
    <t>2月分</t>
    <phoneticPr fontId="2"/>
  </si>
  <si>
    <t>４月分</t>
    <rPh sb="1" eb="3">
      <t>ガツブン</t>
    </rPh>
    <phoneticPr fontId="2"/>
  </si>
  <si>
    <t>５月分</t>
    <rPh sb="1" eb="3">
      <t>ガツブン</t>
    </rPh>
    <phoneticPr fontId="2"/>
  </si>
  <si>
    <t>１１月分</t>
    <rPh sb="2" eb="4">
      <t>ガツブン</t>
    </rPh>
    <phoneticPr fontId="2"/>
  </si>
  <si>
    <t>１２月分</t>
    <rPh sb="2" eb="4">
      <t>ガツブン</t>
    </rPh>
    <phoneticPr fontId="2"/>
  </si>
  <si>
    <t>１月分</t>
    <rPh sb="1" eb="3">
      <t>ガツブン</t>
    </rPh>
    <phoneticPr fontId="2"/>
  </si>
  <si>
    <t>２月分</t>
    <rPh sb="1" eb="3">
      <t>ガツブン</t>
    </rPh>
    <phoneticPr fontId="2"/>
  </si>
  <si>
    <t>３月分</t>
    <rPh sb="1" eb="3">
      <t>ガツブン</t>
    </rPh>
    <phoneticPr fontId="2"/>
  </si>
  <si>
    <t>1月分</t>
    <rPh sb="1" eb="2">
      <t>ガツ</t>
    </rPh>
    <rPh sb="2" eb="3">
      <t>ブン</t>
    </rPh>
    <phoneticPr fontId="2"/>
  </si>
  <si>
    <t>2月分</t>
    <rPh sb="1" eb="2">
      <t>ガツ</t>
    </rPh>
    <rPh sb="2" eb="3">
      <t>ブン</t>
    </rPh>
    <phoneticPr fontId="2"/>
  </si>
  <si>
    <t>3月分</t>
    <rPh sb="1" eb="2">
      <t>ガツ</t>
    </rPh>
    <rPh sb="2" eb="3">
      <t>ブン</t>
    </rPh>
    <phoneticPr fontId="2"/>
  </si>
  <si>
    <t>１０月分</t>
    <rPh sb="2" eb="4">
      <t>ガツブン</t>
    </rPh>
    <phoneticPr fontId="2"/>
  </si>
  <si>
    <t>１０月分</t>
    <phoneticPr fontId="2"/>
  </si>
  <si>
    <t>10月</t>
    <rPh sb="2" eb="3">
      <t>ガツ</t>
    </rPh>
    <phoneticPr fontId="2"/>
  </si>
  <si>
    <t>１０月</t>
    <phoneticPr fontId="2"/>
  </si>
  <si>
    <t>生徒数(5月1日)</t>
    <rPh sb="0" eb="3">
      <t>セイトスウ</t>
    </rPh>
    <rPh sb="5" eb="6">
      <t>ガツ</t>
    </rPh>
    <rPh sb="7" eb="8">
      <t>ニチ</t>
    </rPh>
    <phoneticPr fontId="2"/>
  </si>
  <si>
    <t>児童数(5月1日)</t>
    <rPh sb="0" eb="2">
      <t>ジドウ</t>
    </rPh>
    <rPh sb="2" eb="3">
      <t>スウ</t>
    </rPh>
    <rPh sb="5" eb="6">
      <t>ガツ</t>
    </rPh>
    <rPh sb="7" eb="8">
      <t>ニチ</t>
    </rPh>
    <phoneticPr fontId="2"/>
  </si>
  <si>
    <t>青森市立小・中学校インフルエンザ様症状欠席状況</t>
    <rPh sb="0" eb="2">
      <t>アオモリ</t>
    </rPh>
    <rPh sb="2" eb="4">
      <t>シリツ</t>
    </rPh>
    <rPh sb="4" eb="5">
      <t>ショウ</t>
    </rPh>
    <rPh sb="6" eb="9">
      <t>チュウガッコウ</t>
    </rPh>
    <rPh sb="16" eb="17">
      <t>ヨウ</t>
    </rPh>
    <rPh sb="17" eb="19">
      <t>ショウジョウ</t>
    </rPh>
    <rPh sb="19" eb="21">
      <t>ケッセキ</t>
    </rPh>
    <rPh sb="21" eb="23">
      <t>ジョウキョウ</t>
    </rPh>
    <phoneticPr fontId="2"/>
  </si>
  <si>
    <t>インフルエンザ　臨時休業措置状況</t>
    <rPh sb="8" eb="10">
      <t>リンジ</t>
    </rPh>
    <rPh sb="10" eb="12">
      <t>キュウギョウ</t>
    </rPh>
    <rPh sb="12" eb="14">
      <t>ソチ</t>
    </rPh>
    <rPh sb="14" eb="16">
      <t>ジョウキョウ</t>
    </rPh>
    <phoneticPr fontId="2"/>
  </si>
  <si>
    <t>　・・・　中学校</t>
    <rPh sb="5" eb="8">
      <t>チュウガッコウ</t>
    </rPh>
    <phoneticPr fontId="2"/>
  </si>
  <si>
    <t>　・・・　小学校</t>
    <rPh sb="5" eb="8">
      <t>ショウガッコウ</t>
    </rPh>
    <phoneticPr fontId="2"/>
  </si>
  <si>
    <t>・・・</t>
    <phoneticPr fontId="2"/>
  </si>
  <si>
    <t>　・・・　振替休日等</t>
    <rPh sb="5" eb="7">
      <t>フリカエ</t>
    </rPh>
    <rPh sb="7" eb="9">
      <t>キュウジツ</t>
    </rPh>
    <rPh sb="9" eb="10">
      <t>ナド</t>
    </rPh>
    <phoneticPr fontId="2"/>
  </si>
  <si>
    <t>総　　　計</t>
    <rPh sb="0" eb="1">
      <t>フサ</t>
    </rPh>
    <rPh sb="4" eb="5">
      <t>ケイ</t>
    </rPh>
    <phoneticPr fontId="2"/>
  </si>
  <si>
    <t>日</t>
    <rPh sb="0" eb="1">
      <t>ニチ</t>
    </rPh>
    <phoneticPr fontId="2"/>
  </si>
  <si>
    <t>＞</t>
    <phoneticPr fontId="2"/>
  </si>
  <si>
    <t>平成２８年度  新規合計</t>
    <rPh sb="0" eb="2">
      <t>ヘイセイ</t>
    </rPh>
    <rPh sb="4" eb="6">
      <t>ネンド</t>
    </rPh>
    <rPh sb="8" eb="10">
      <t>シンキ</t>
    </rPh>
    <rPh sb="10" eb="12">
      <t>ゴウケイ</t>
    </rPh>
    <phoneticPr fontId="2"/>
  </si>
  <si>
    <t>～</t>
  </si>
  <si>
    <t>3月分</t>
    <phoneticPr fontId="2"/>
  </si>
  <si>
    <t>R</t>
    <phoneticPr fontId="2"/>
  </si>
  <si>
    <t>R</t>
    <phoneticPr fontId="2"/>
  </si>
  <si>
    <t>北</t>
    <phoneticPr fontId="2"/>
  </si>
  <si>
    <t>北</t>
    <rPh sb="0" eb="1">
      <t>キタ</t>
    </rPh>
    <phoneticPr fontId="2"/>
  </si>
  <si>
    <t>北小</t>
    <rPh sb="0" eb="1">
      <t>キタ</t>
    </rPh>
    <rPh sb="1" eb="2">
      <t>ショウ</t>
    </rPh>
    <phoneticPr fontId="2"/>
  </si>
  <si>
    <t>北</t>
    <phoneticPr fontId="2"/>
  </si>
  <si>
    <t>休</t>
    <rPh sb="0" eb="1">
      <t>ヤス</t>
    </rPh>
    <phoneticPr fontId="2"/>
  </si>
  <si>
    <t>東陽</t>
    <phoneticPr fontId="2"/>
  </si>
  <si>
    <t>令和５年度　合計</t>
    <rPh sb="0" eb="2">
      <t>レイワ</t>
    </rPh>
    <rPh sb="3" eb="5">
      <t>ネンド</t>
    </rPh>
    <rPh sb="4" eb="5">
      <t>ド</t>
    </rPh>
    <rPh sb="6" eb="8">
      <t>ゴウケイ</t>
    </rPh>
    <phoneticPr fontId="2"/>
  </si>
  <si>
    <t>授業打ち切り1</t>
    <rPh sb="0" eb="2">
      <t>ジュギョウ</t>
    </rPh>
    <rPh sb="2" eb="3">
      <t>ウ</t>
    </rPh>
    <rPh sb="4" eb="5">
      <t>キ</t>
    </rPh>
    <phoneticPr fontId="2"/>
  </si>
  <si>
    <t>授業打ち切り（学校）</t>
    <rPh sb="0" eb="2">
      <t>ジュギョウ</t>
    </rPh>
    <rPh sb="2" eb="3">
      <t>ウ</t>
    </rPh>
    <rPh sb="4" eb="5">
      <t>キ</t>
    </rPh>
    <rPh sb="7" eb="9">
      <t>ガッコウ</t>
    </rPh>
    <phoneticPr fontId="2"/>
  </si>
  <si>
    <t>校</t>
    <rPh sb="0" eb="1">
      <t>コウ</t>
    </rPh>
    <phoneticPr fontId="2"/>
  </si>
  <si>
    <t>～</t>
    <phoneticPr fontId="2"/>
  </si>
  <si>
    <t>３学年</t>
    <rPh sb="1" eb="3">
      <t>ガクネン</t>
    </rPh>
    <phoneticPr fontId="2"/>
  </si>
  <si>
    <t>学級閉鎖</t>
  </si>
  <si>
    <t>筒井南小学校</t>
    <rPh sb="0" eb="2">
      <t>ツツイ</t>
    </rPh>
    <rPh sb="2" eb="3">
      <t>ミナミ</t>
    </rPh>
    <rPh sb="3" eb="6">
      <t>ショウガッコウ</t>
    </rPh>
    <phoneticPr fontId="2"/>
  </si>
  <si>
    <t>５年１組</t>
    <rPh sb="1" eb="2">
      <t>ネン</t>
    </rPh>
    <rPh sb="3" eb="4">
      <t>クミ</t>
    </rPh>
    <phoneticPr fontId="2"/>
  </si>
  <si>
    <t>令和７年度インフルエンザ　臨時休業実施校一覧</t>
    <rPh sb="0" eb="2">
      <t>レイワ</t>
    </rPh>
    <rPh sb="3" eb="5">
      <t>ネンド</t>
    </rPh>
    <rPh sb="4" eb="5">
      <t>ド</t>
    </rPh>
    <rPh sb="13" eb="15">
      <t>リンジ</t>
    </rPh>
    <rPh sb="15" eb="17">
      <t>キュウギョウ</t>
    </rPh>
    <rPh sb="17" eb="19">
      <t>ジッシ</t>
    </rPh>
    <rPh sb="19" eb="20">
      <t>コウ</t>
    </rPh>
    <rPh sb="20" eb="22">
      <t>イチラン</t>
    </rPh>
    <phoneticPr fontId="2"/>
  </si>
  <si>
    <t>大野小学校</t>
    <rPh sb="0" eb="2">
      <t>オオノ</t>
    </rPh>
    <rPh sb="2" eb="5">
      <t>ショウガッコウ</t>
    </rPh>
    <phoneticPr fontId="2"/>
  </si>
  <si>
    <t>沖館中学校</t>
    <rPh sb="0" eb="2">
      <t>オキダテ</t>
    </rPh>
    <rPh sb="2" eb="5">
      <t>チュウガッコウ</t>
    </rPh>
    <phoneticPr fontId="2"/>
  </si>
  <si>
    <t>休校</t>
  </si>
  <si>
    <t>全学年</t>
    <rPh sb="0" eb="1">
      <t>ゼン</t>
    </rPh>
    <rPh sb="1" eb="3">
      <t>ガクネン</t>
    </rPh>
    <phoneticPr fontId="2"/>
  </si>
  <si>
    <t>～</t>
    <phoneticPr fontId="2"/>
  </si>
  <si>
    <t>令和７年度　合計</t>
    <rPh sb="0" eb="2">
      <t>レイワ</t>
    </rPh>
    <rPh sb="3" eb="5">
      <t>ネンド</t>
    </rPh>
    <rPh sb="4" eb="5">
      <t>ド</t>
    </rPh>
    <rPh sb="6" eb="8">
      <t>ゴウケイ</t>
    </rPh>
    <phoneticPr fontId="2"/>
  </si>
  <si>
    <t>造道小学校</t>
    <rPh sb="0" eb="2">
      <t>ツクリミチ</t>
    </rPh>
    <rPh sb="2" eb="5">
      <t>ショウガッコウ</t>
    </rPh>
    <phoneticPr fontId="2"/>
  </si>
  <si>
    <t>３年１組</t>
    <rPh sb="1" eb="2">
      <t>ネン</t>
    </rPh>
    <rPh sb="3" eb="4">
      <t>クミ</t>
    </rPh>
    <phoneticPr fontId="2"/>
  </si>
  <si>
    <t>火</t>
    <rPh sb="0" eb="1">
      <t>カ</t>
    </rPh>
    <phoneticPr fontId="2"/>
  </si>
  <si>
    <t>木</t>
    <phoneticPr fontId="2"/>
  </si>
  <si>
    <t>沖館小学校</t>
    <rPh sb="0" eb="2">
      <t>オキダテ</t>
    </rPh>
    <rPh sb="2" eb="5">
      <t>ショウガッコウ</t>
    </rPh>
    <phoneticPr fontId="2"/>
  </si>
  <si>
    <t>沖館小学校</t>
    <rPh sb="0" eb="2">
      <t>オキダテ</t>
    </rPh>
    <rPh sb="2" eb="5">
      <t>ショウガッコウ</t>
    </rPh>
    <phoneticPr fontId="2"/>
  </si>
  <si>
    <t>２年１組</t>
    <rPh sb="1" eb="2">
      <t>ネン</t>
    </rPh>
    <rPh sb="3" eb="4">
      <t>クミ</t>
    </rPh>
    <phoneticPr fontId="2"/>
  </si>
  <si>
    <t>６年２組</t>
    <rPh sb="1" eb="2">
      <t>ネン</t>
    </rPh>
    <rPh sb="3" eb="4">
      <t>クミ</t>
    </rPh>
    <phoneticPr fontId="2"/>
  </si>
  <si>
    <t>６年３組</t>
    <rPh sb="1" eb="2">
      <t>ネン</t>
    </rPh>
    <rPh sb="3" eb="4">
      <t>クミ</t>
    </rPh>
    <phoneticPr fontId="2"/>
  </si>
  <si>
    <t>水</t>
    <rPh sb="0" eb="1">
      <t>スイ</t>
    </rPh>
    <phoneticPr fontId="2"/>
  </si>
  <si>
    <t>筒井小学校</t>
    <rPh sb="0" eb="2">
      <t>ツツイ</t>
    </rPh>
    <rPh sb="2" eb="3">
      <t>ショウ</t>
    </rPh>
    <rPh sb="3" eb="5">
      <t>ガッコウ</t>
    </rPh>
    <phoneticPr fontId="2"/>
  </si>
  <si>
    <t>学年閉鎖</t>
    <rPh sb="0" eb="2">
      <t>ガクネン</t>
    </rPh>
    <rPh sb="2" eb="4">
      <t>ヘイサ</t>
    </rPh>
    <phoneticPr fontId="2"/>
  </si>
  <si>
    <t>５学年</t>
    <rPh sb="1" eb="3">
      <t>ガクネン</t>
    </rPh>
    <phoneticPr fontId="2"/>
  </si>
  <si>
    <t>原別小学校</t>
    <rPh sb="0" eb="2">
      <t>ハラベツ</t>
    </rPh>
    <rPh sb="2" eb="5">
      <t>ショウガッコウ</t>
    </rPh>
    <phoneticPr fontId="2"/>
  </si>
  <si>
    <t>３学年</t>
    <rPh sb="1" eb="3">
      <t>ガクネン</t>
    </rPh>
    <phoneticPr fontId="2"/>
  </si>
  <si>
    <t>金</t>
    <phoneticPr fontId="2"/>
  </si>
  <si>
    <t>学級閉鎖</t>
    <phoneticPr fontId="2"/>
  </si>
  <si>
    <t>３年２組</t>
    <rPh sb="1" eb="2">
      <t>ネン</t>
    </rPh>
    <rPh sb="3" eb="4">
      <t>クミ</t>
    </rPh>
    <phoneticPr fontId="2"/>
  </si>
  <si>
    <t>水</t>
    <phoneticPr fontId="2"/>
  </si>
  <si>
    <t>～</t>
    <phoneticPr fontId="2"/>
  </si>
  <si>
    <t>金</t>
    <phoneticPr fontId="2"/>
  </si>
  <si>
    <t>幸畑小学校</t>
    <rPh sb="0" eb="1">
      <t>シアワ</t>
    </rPh>
    <rPh sb="1" eb="2">
      <t>ハタケ</t>
    </rPh>
    <rPh sb="2" eb="5">
      <t>ショウガッコウ</t>
    </rPh>
    <phoneticPr fontId="2"/>
  </si>
  <si>
    <t>学級閉鎖</t>
    <phoneticPr fontId="2"/>
  </si>
  <si>
    <t>１年１組</t>
    <rPh sb="1" eb="2">
      <t>ネン</t>
    </rPh>
    <rPh sb="3" eb="4">
      <t>クミ</t>
    </rPh>
    <phoneticPr fontId="2"/>
  </si>
  <si>
    <t>金</t>
    <rPh sb="0" eb="1">
      <t>キン</t>
    </rPh>
    <phoneticPr fontId="2"/>
  </si>
  <si>
    <t>金</t>
    <phoneticPr fontId="2"/>
  </si>
  <si>
    <t>学級閉鎖</t>
    <phoneticPr fontId="2"/>
  </si>
  <si>
    <t>金</t>
    <rPh sb="0" eb="1">
      <t>キン</t>
    </rPh>
    <phoneticPr fontId="2"/>
  </si>
  <si>
    <t>金</t>
    <phoneticPr fontId="2"/>
  </si>
  <si>
    <t>荒川小学校</t>
    <rPh sb="0" eb="2">
      <t>アラカワ</t>
    </rPh>
    <rPh sb="2" eb="3">
      <t>ショウ</t>
    </rPh>
    <rPh sb="3" eb="5">
      <t>ガッコウ</t>
    </rPh>
    <phoneticPr fontId="2"/>
  </si>
  <si>
    <t>学年閉鎖</t>
    <rPh sb="0" eb="2">
      <t>ガクネン</t>
    </rPh>
    <rPh sb="2" eb="4">
      <t>ヘイサ</t>
    </rPh>
    <phoneticPr fontId="2"/>
  </si>
  <si>
    <t>１学年</t>
    <rPh sb="1" eb="3">
      <t>ガクネン</t>
    </rPh>
    <phoneticPr fontId="2"/>
  </si>
  <si>
    <t>火</t>
    <rPh sb="0" eb="1">
      <t>カ</t>
    </rPh>
    <phoneticPr fontId="2"/>
  </si>
  <si>
    <t>～</t>
    <phoneticPr fontId="2"/>
  </si>
  <si>
    <t>木</t>
    <phoneticPr fontId="2"/>
  </si>
  <si>
    <t>学級閉鎖</t>
    <phoneticPr fontId="2"/>
  </si>
  <si>
    <t>６年１組</t>
    <rPh sb="1" eb="2">
      <t>ネン</t>
    </rPh>
    <rPh sb="3" eb="4">
      <t>クミ</t>
    </rPh>
    <phoneticPr fontId="2"/>
  </si>
  <si>
    <t>原別小学校</t>
    <rPh sb="0" eb="2">
      <t>ハラベツ</t>
    </rPh>
    <rPh sb="2" eb="5">
      <t>ショウガッコウ</t>
    </rPh>
    <phoneticPr fontId="2"/>
  </si>
  <si>
    <t>２年２組</t>
    <rPh sb="1" eb="2">
      <t>ネン</t>
    </rPh>
    <rPh sb="3" eb="4">
      <t>クミ</t>
    </rPh>
    <phoneticPr fontId="2"/>
  </si>
  <si>
    <t>木</t>
    <phoneticPr fontId="2"/>
  </si>
  <si>
    <t>浪岡中学校</t>
    <rPh sb="0" eb="2">
      <t>ナミオカ</t>
    </rPh>
    <rPh sb="2" eb="3">
      <t>チュウ</t>
    </rPh>
    <rPh sb="3" eb="5">
      <t>ガッコウ</t>
    </rPh>
    <phoneticPr fontId="2"/>
  </si>
  <si>
    <t>休</t>
    <rPh sb="0" eb="1">
      <t>ヤス</t>
    </rPh>
    <phoneticPr fontId="2"/>
  </si>
  <si>
    <t>２学年</t>
    <rPh sb="1" eb="3">
      <t>ガクネン</t>
    </rPh>
    <phoneticPr fontId="2"/>
  </si>
  <si>
    <t>水</t>
    <phoneticPr fontId="2"/>
  </si>
  <si>
    <t>木</t>
    <phoneticPr fontId="2"/>
  </si>
  <si>
    <t>油川小学校</t>
    <rPh sb="0" eb="2">
      <t>アブラカワ</t>
    </rPh>
    <rPh sb="2" eb="3">
      <t>ショウ</t>
    </rPh>
    <rPh sb="3" eb="5">
      <t>ガッコウ</t>
    </rPh>
    <phoneticPr fontId="2"/>
  </si>
  <si>
    <t>学級閉鎖</t>
    <phoneticPr fontId="2"/>
  </si>
  <si>
    <t>３年２組</t>
    <rPh sb="1" eb="2">
      <t>ネン</t>
    </rPh>
    <rPh sb="3" eb="4">
      <t>クミ</t>
    </rPh>
    <phoneticPr fontId="2"/>
  </si>
  <si>
    <t>金</t>
    <phoneticPr fontId="2"/>
  </si>
  <si>
    <t>北中学校</t>
    <rPh sb="0" eb="1">
      <t>キタ</t>
    </rPh>
    <rPh sb="1" eb="4">
      <t>チュウガッコウ</t>
    </rPh>
    <phoneticPr fontId="2"/>
  </si>
  <si>
    <t>３学年</t>
    <rPh sb="1" eb="3">
      <t>ガクネン</t>
    </rPh>
    <phoneticPr fontId="2"/>
  </si>
  <si>
    <t>水</t>
    <rPh sb="0" eb="1">
      <t>スイ</t>
    </rPh>
    <phoneticPr fontId="2"/>
  </si>
  <si>
    <t>金</t>
    <phoneticPr fontId="2"/>
  </si>
  <si>
    <t>千刈小学校</t>
    <rPh sb="0" eb="2">
      <t>センガリ</t>
    </rPh>
    <rPh sb="2" eb="5">
      <t>ショウガッコウ</t>
    </rPh>
    <phoneticPr fontId="2"/>
  </si>
  <si>
    <t>東中学校</t>
    <rPh sb="0" eb="1">
      <t>ヒガシ</t>
    </rPh>
    <rPh sb="1" eb="2">
      <t>チュウ</t>
    </rPh>
    <rPh sb="2" eb="4">
      <t>ガッコウ</t>
    </rPh>
    <phoneticPr fontId="2"/>
  </si>
  <si>
    <t>金沢小学校</t>
    <rPh sb="0" eb="2">
      <t>カナザワ</t>
    </rPh>
    <rPh sb="2" eb="5">
      <t>ショウガッコウ</t>
    </rPh>
    <phoneticPr fontId="2"/>
  </si>
  <si>
    <t>学年閉鎖</t>
  </si>
  <si>
    <t>木</t>
  </si>
  <si>
    <t>木</t>
    <rPh sb="0" eb="1">
      <t>キ</t>
    </rPh>
    <phoneticPr fontId="2"/>
  </si>
  <si>
    <t>金</t>
  </si>
  <si>
    <t>金</t>
    <phoneticPr fontId="2"/>
  </si>
  <si>
    <t>１学年</t>
    <rPh sb="1" eb="3">
      <t>ガクネン</t>
    </rPh>
    <phoneticPr fontId="2"/>
  </si>
  <si>
    <t>３学年</t>
    <rPh sb="1" eb="3">
      <t>ガクネン</t>
    </rPh>
    <phoneticPr fontId="2"/>
  </si>
  <si>
    <t>４学年</t>
    <rPh sb="1" eb="3">
      <t>ガクネン</t>
    </rPh>
    <phoneticPr fontId="2"/>
  </si>
  <si>
    <t>５学年</t>
    <rPh sb="1" eb="3">
      <t>ガクネン</t>
    </rPh>
    <phoneticPr fontId="2"/>
  </si>
  <si>
    <t>三内小学校</t>
    <rPh sb="0" eb="2">
      <t>サンナイ</t>
    </rPh>
    <rPh sb="2" eb="3">
      <t>ショウ</t>
    </rPh>
    <rPh sb="3" eb="5">
      <t>ガッコウ</t>
    </rPh>
    <phoneticPr fontId="2"/>
  </si>
  <si>
    <t>篠田小学校</t>
    <rPh sb="0" eb="2">
      <t>シノダ</t>
    </rPh>
    <rPh sb="2" eb="3">
      <t>ショウ</t>
    </rPh>
    <rPh sb="3" eb="5">
      <t>ガッコウ</t>
    </rPh>
    <phoneticPr fontId="2"/>
  </si>
  <si>
    <t>浪岡野沢小学校</t>
    <rPh sb="0" eb="2">
      <t>ナミオカ</t>
    </rPh>
    <rPh sb="2" eb="4">
      <t>ノザワ</t>
    </rPh>
    <rPh sb="4" eb="7">
      <t>ショウガッコウ</t>
    </rPh>
    <phoneticPr fontId="2"/>
  </si>
  <si>
    <t>造道中学校</t>
    <rPh sb="0" eb="2">
      <t>ツクリミチ</t>
    </rPh>
    <rPh sb="2" eb="5">
      <t>チュウガッコウ</t>
    </rPh>
    <phoneticPr fontId="2"/>
  </si>
  <si>
    <t>２学年</t>
    <rPh sb="1" eb="3">
      <t>ガクネン</t>
    </rPh>
    <phoneticPr fontId="2"/>
  </si>
  <si>
    <t>５年２組</t>
    <rPh sb="1" eb="2">
      <t>ネン</t>
    </rPh>
    <rPh sb="3" eb="4">
      <t>クミ</t>
    </rPh>
    <phoneticPr fontId="2"/>
  </si>
  <si>
    <t>学級閉鎖</t>
    <phoneticPr fontId="2"/>
  </si>
  <si>
    <t>１年２組</t>
    <rPh sb="1" eb="2">
      <t>ネン</t>
    </rPh>
    <rPh sb="3" eb="4">
      <t>クミ</t>
    </rPh>
    <phoneticPr fontId="2"/>
  </si>
  <si>
    <t>４年２組</t>
    <rPh sb="1" eb="2">
      <t>ネン</t>
    </rPh>
    <rPh sb="3" eb="4">
      <t>クミ</t>
    </rPh>
    <phoneticPr fontId="2"/>
  </si>
  <si>
    <t>４年３組</t>
    <rPh sb="1" eb="2">
      <t>ネン</t>
    </rPh>
    <rPh sb="3" eb="4">
      <t>クミ</t>
    </rPh>
    <phoneticPr fontId="2"/>
  </si>
  <si>
    <t>学級閉鎖</t>
    <phoneticPr fontId="2"/>
  </si>
  <si>
    <t>金</t>
    <rPh sb="0" eb="1">
      <t>キン</t>
    </rPh>
    <phoneticPr fontId="2"/>
  </si>
  <si>
    <t>金</t>
    <phoneticPr fontId="2"/>
  </si>
  <si>
    <t>浪岡南小学校</t>
    <rPh sb="0" eb="2">
      <t>ナミオカ</t>
    </rPh>
    <rPh sb="2" eb="3">
      <t>ミナミ</t>
    </rPh>
    <rPh sb="3" eb="6">
      <t>ショウガッコウ</t>
    </rPh>
    <phoneticPr fontId="2"/>
  </si>
  <si>
    <t>学年閉鎖</t>
    <phoneticPr fontId="2"/>
  </si>
  <si>
    <t>２学年</t>
    <rPh sb="1" eb="3">
      <t>ガクネン</t>
    </rPh>
    <phoneticPr fontId="2"/>
  </si>
  <si>
    <t>火</t>
    <rPh sb="0" eb="1">
      <t>カ</t>
    </rPh>
    <phoneticPr fontId="2"/>
  </si>
  <si>
    <t>～</t>
    <phoneticPr fontId="2"/>
  </si>
  <si>
    <t>浜館小学校</t>
    <rPh sb="0" eb="2">
      <t>ハマダテ</t>
    </rPh>
    <rPh sb="2" eb="5">
      <t>ショウガッコウ</t>
    </rPh>
    <phoneticPr fontId="2"/>
  </si>
  <si>
    <t>学年閉鎖</t>
    <phoneticPr fontId="2"/>
  </si>
  <si>
    <t>５学年</t>
    <rPh sb="1" eb="3">
      <t>ガクネン</t>
    </rPh>
    <phoneticPr fontId="2"/>
  </si>
  <si>
    <t>水</t>
  </si>
  <si>
    <t>水</t>
    <rPh sb="0" eb="1">
      <t>スイ</t>
    </rPh>
    <phoneticPr fontId="2"/>
  </si>
  <si>
    <t>金</t>
    <phoneticPr fontId="2"/>
  </si>
  <si>
    <t>～</t>
    <phoneticPr fontId="2"/>
  </si>
  <si>
    <t>東中学校</t>
    <rPh sb="0" eb="1">
      <t>ヒガシ</t>
    </rPh>
    <rPh sb="1" eb="4">
      <t>チュウガッコウ</t>
    </rPh>
    <phoneticPr fontId="2"/>
  </si>
  <si>
    <t>１学年</t>
    <rPh sb="1" eb="3">
      <t>ガクネン</t>
    </rPh>
    <phoneticPr fontId="2"/>
  </si>
  <si>
    <t>木</t>
    <phoneticPr fontId="2"/>
  </si>
  <si>
    <t>学級閉鎖</t>
    <phoneticPr fontId="2"/>
  </si>
  <si>
    <t>新城中央小学校</t>
    <rPh sb="0" eb="2">
      <t>シンジョウ</t>
    </rPh>
    <rPh sb="2" eb="4">
      <t>チュウオウ</t>
    </rPh>
    <rPh sb="4" eb="7">
      <t>ショウガッコウ</t>
    </rPh>
    <phoneticPr fontId="2"/>
  </si>
  <si>
    <t>２学年</t>
    <rPh sb="1" eb="3">
      <t>ガクネン</t>
    </rPh>
    <phoneticPr fontId="2"/>
  </si>
  <si>
    <t>金</t>
    <phoneticPr fontId="2"/>
  </si>
  <si>
    <t>浜田小学校</t>
    <rPh sb="0" eb="2">
      <t>ハマダ</t>
    </rPh>
    <rPh sb="2" eb="3">
      <t>ショウ</t>
    </rPh>
    <rPh sb="3" eb="5">
      <t>ガッコウ</t>
    </rPh>
    <phoneticPr fontId="2"/>
  </si>
  <si>
    <t>３学年</t>
    <rPh sb="1" eb="3">
      <t>ガクネン</t>
    </rPh>
    <phoneticPr fontId="2"/>
  </si>
  <si>
    <t>木</t>
    <phoneticPr fontId="2"/>
  </si>
  <si>
    <t>南中学校</t>
    <rPh sb="0" eb="1">
      <t>ミナミ</t>
    </rPh>
    <rPh sb="1" eb="4">
      <t>チュウガッコウ</t>
    </rPh>
    <phoneticPr fontId="2"/>
  </si>
  <si>
    <t>学年閉鎖</t>
    <phoneticPr fontId="2"/>
  </si>
  <si>
    <t>甲田小学校</t>
    <rPh sb="0" eb="2">
      <t>コウダ</t>
    </rPh>
    <rPh sb="2" eb="5">
      <t>ショウガッコウ</t>
    </rPh>
    <phoneticPr fontId="2"/>
  </si>
  <si>
    <t>小柳小学校</t>
    <rPh sb="0" eb="2">
      <t>コヤナギ</t>
    </rPh>
    <rPh sb="2" eb="5">
      <t>ショウガッコウ</t>
    </rPh>
    <phoneticPr fontId="2"/>
  </si>
  <si>
    <t>学級閉鎖</t>
    <phoneticPr fontId="2"/>
  </si>
  <si>
    <t>２年３組</t>
    <rPh sb="1" eb="2">
      <t>ネン</t>
    </rPh>
    <rPh sb="3" eb="4">
      <t>クミ</t>
    </rPh>
    <phoneticPr fontId="2"/>
  </si>
  <si>
    <t>筒井小学校</t>
    <rPh sb="0" eb="2">
      <t>ツツイ</t>
    </rPh>
    <rPh sb="2" eb="3">
      <t>ショウ</t>
    </rPh>
    <rPh sb="3" eb="5">
      <t>ガッコウ</t>
    </rPh>
    <phoneticPr fontId="2"/>
  </si>
  <si>
    <t>４学年</t>
    <rPh sb="1" eb="3">
      <t>ガクネン</t>
    </rPh>
    <phoneticPr fontId="2"/>
  </si>
  <si>
    <t>合浦小学校</t>
    <rPh sb="0" eb="2">
      <t>ガッポ</t>
    </rPh>
    <rPh sb="2" eb="5">
      <t>ショウガッコウ</t>
    </rPh>
    <phoneticPr fontId="2"/>
  </si>
  <si>
    <t>長島小学校</t>
    <rPh sb="0" eb="2">
      <t>ナガシマ</t>
    </rPh>
    <rPh sb="2" eb="5">
      <t>ショウガッコウ</t>
    </rPh>
    <phoneticPr fontId="2"/>
  </si>
  <si>
    <t>休校</t>
    <phoneticPr fontId="2"/>
  </si>
  <si>
    <t>学級閉鎖</t>
    <phoneticPr fontId="2"/>
  </si>
  <si>
    <t>学級閉鎖</t>
    <rPh sb="0" eb="2">
      <t>ガッキュウ</t>
    </rPh>
    <phoneticPr fontId="2"/>
  </si>
  <si>
    <t>１年３組</t>
    <rPh sb="1" eb="2">
      <t>ネン</t>
    </rPh>
    <rPh sb="3" eb="4">
      <t>クミ</t>
    </rPh>
    <phoneticPr fontId="2"/>
  </si>
  <si>
    <t>１年５組</t>
    <rPh sb="1" eb="2">
      <t>ネン</t>
    </rPh>
    <rPh sb="3" eb="4">
      <t>クミ</t>
    </rPh>
    <phoneticPr fontId="2"/>
  </si>
  <si>
    <t>学年閉鎖</t>
    <phoneticPr fontId="2"/>
  </si>
  <si>
    <t>４学年</t>
    <rPh sb="1" eb="3">
      <t>ガクネン</t>
    </rPh>
    <phoneticPr fontId="2"/>
  </si>
  <si>
    <t>木</t>
    <phoneticPr fontId="2"/>
  </si>
  <si>
    <t>金</t>
    <phoneticPr fontId="2"/>
  </si>
  <si>
    <t>浜田小学校</t>
    <rPh sb="0" eb="2">
      <t>ハマダ</t>
    </rPh>
    <rPh sb="2" eb="5">
      <t>ショウガッコウ</t>
    </rPh>
    <phoneticPr fontId="2"/>
  </si>
  <si>
    <t>５年３組</t>
    <rPh sb="1" eb="2">
      <t>ネン</t>
    </rPh>
    <rPh sb="3" eb="4">
      <t>クミ</t>
    </rPh>
    <phoneticPr fontId="2"/>
  </si>
  <si>
    <t>金</t>
    <phoneticPr fontId="2"/>
  </si>
  <si>
    <t>新城中学校</t>
    <rPh sb="0" eb="2">
      <t>シンジョウ</t>
    </rPh>
    <rPh sb="2" eb="5">
      <t>チュウガッコウ</t>
    </rPh>
    <phoneticPr fontId="2"/>
  </si>
  <si>
    <t>新城中学校</t>
    <rPh sb="0" eb="2">
      <t>シンジョウ</t>
    </rPh>
    <rPh sb="2" eb="5">
      <t>チュウガッコウ</t>
    </rPh>
    <phoneticPr fontId="2"/>
  </si>
  <si>
    <t>２学年</t>
    <rPh sb="1" eb="3">
      <t>ガクネン</t>
    </rPh>
    <phoneticPr fontId="2"/>
  </si>
  <si>
    <t>木</t>
    <phoneticPr fontId="2"/>
  </si>
  <si>
    <t>学年閉鎖</t>
    <phoneticPr fontId="2"/>
  </si>
  <si>
    <t>５学年</t>
    <rPh sb="1" eb="3">
      <t>ガクネン</t>
    </rPh>
    <phoneticPr fontId="2"/>
  </si>
  <si>
    <t>金</t>
    <phoneticPr fontId="2"/>
  </si>
  <si>
    <t>～</t>
    <phoneticPr fontId="2"/>
  </si>
  <si>
    <t>造道小学校</t>
    <rPh sb="0" eb="2">
      <t>ツクリミチ</t>
    </rPh>
    <rPh sb="2" eb="5">
      <t>ショウガッコウ</t>
    </rPh>
    <phoneticPr fontId="2"/>
  </si>
  <si>
    <t>～</t>
    <phoneticPr fontId="2"/>
  </si>
  <si>
    <t>堤小学校</t>
    <rPh sb="0" eb="1">
      <t>ツツミ</t>
    </rPh>
    <rPh sb="1" eb="4">
      <t>ショウガッコウ</t>
    </rPh>
    <phoneticPr fontId="2"/>
  </si>
  <si>
    <t>月</t>
    <rPh sb="0" eb="1">
      <t>ゲツ</t>
    </rPh>
    <phoneticPr fontId="2"/>
  </si>
  <si>
    <t>～</t>
    <phoneticPr fontId="2"/>
  </si>
  <si>
    <t>火</t>
    <rPh sb="0" eb="1">
      <t>カ</t>
    </rPh>
    <phoneticPr fontId="2"/>
  </si>
  <si>
    <t>浪打小学校</t>
    <rPh sb="0" eb="2">
      <t>ナミウチ</t>
    </rPh>
    <rPh sb="2" eb="5">
      <t>ショウガッコウ</t>
    </rPh>
    <phoneticPr fontId="2"/>
  </si>
  <si>
    <t>火</t>
    <rPh sb="0" eb="1">
      <t>カ</t>
    </rPh>
    <phoneticPr fontId="2"/>
  </si>
  <si>
    <t>木</t>
    <phoneticPr fontId="2"/>
  </si>
  <si>
    <t>造道小学校</t>
    <rPh sb="0" eb="2">
      <t>ツクリミチ</t>
    </rPh>
    <rPh sb="2" eb="5">
      <t>ショウガッコウ</t>
    </rPh>
    <phoneticPr fontId="2"/>
  </si>
  <si>
    <t>水</t>
    <rPh sb="0" eb="1">
      <t>スイ</t>
    </rPh>
    <phoneticPr fontId="2"/>
  </si>
  <si>
    <t>金沢小学校</t>
    <rPh sb="0" eb="2">
      <t>カナザワ</t>
    </rPh>
    <rPh sb="2" eb="5">
      <t>ショウガッコウ</t>
    </rPh>
    <phoneticPr fontId="2"/>
  </si>
  <si>
    <t>学年閉鎖</t>
    <phoneticPr fontId="2"/>
  </si>
  <si>
    <t>１学年</t>
    <rPh sb="1" eb="3">
      <t>ガクネン</t>
    </rPh>
    <phoneticPr fontId="2"/>
  </si>
  <si>
    <t>三内中学校</t>
    <rPh sb="0" eb="2">
      <t>サンナイ</t>
    </rPh>
    <rPh sb="2" eb="3">
      <t>チュウ</t>
    </rPh>
    <rPh sb="3" eb="5">
      <t>ガッコウ</t>
    </rPh>
    <phoneticPr fontId="2"/>
  </si>
  <si>
    <t>休</t>
    <rPh sb="0" eb="1">
      <t>ヤス</t>
    </rPh>
    <phoneticPr fontId="2"/>
  </si>
  <si>
    <t>５学年</t>
    <rPh sb="1" eb="3">
      <t>ガクネン</t>
    </rPh>
    <phoneticPr fontId="2"/>
  </si>
  <si>
    <t>金</t>
    <phoneticPr fontId="2"/>
  </si>
  <si>
    <t>月</t>
    <rPh sb="0" eb="1">
      <t>ゲツ</t>
    </rPh>
    <phoneticPr fontId="2"/>
  </si>
  <si>
    <t>佃小学校</t>
    <rPh sb="0" eb="1">
      <t>ツクダ</t>
    </rPh>
    <rPh sb="1" eb="4">
      <t>ショウガッコウ</t>
    </rPh>
    <phoneticPr fontId="2"/>
  </si>
  <si>
    <t>荒川中学校</t>
    <rPh sb="0" eb="2">
      <t>アラカワ</t>
    </rPh>
    <rPh sb="2" eb="3">
      <t>チュウ</t>
    </rPh>
    <rPh sb="3" eb="5">
      <t>ガッコウ</t>
    </rPh>
    <phoneticPr fontId="2"/>
  </si>
  <si>
    <t>分教室</t>
    <rPh sb="0" eb="1">
      <t>ブン</t>
    </rPh>
    <rPh sb="1" eb="3">
      <t>キョウシツ</t>
    </rPh>
    <phoneticPr fontId="2"/>
  </si>
  <si>
    <t>火</t>
    <rPh sb="0" eb="1">
      <t>カ</t>
    </rPh>
    <phoneticPr fontId="2"/>
  </si>
  <si>
    <t>～</t>
    <phoneticPr fontId="2"/>
  </si>
  <si>
    <t>木</t>
    <phoneticPr fontId="2"/>
  </si>
  <si>
    <t>～</t>
    <phoneticPr fontId="2"/>
  </si>
  <si>
    <t>金</t>
    <phoneticPr fontId="2"/>
  </si>
  <si>
    <t>泉川小学校</t>
    <rPh sb="0" eb="2">
      <t>イズミカワ</t>
    </rPh>
    <rPh sb="2" eb="5">
      <t>ショウガッコウ</t>
    </rPh>
    <phoneticPr fontId="2"/>
  </si>
  <si>
    <t>木</t>
    <phoneticPr fontId="2"/>
  </si>
  <si>
    <t>～</t>
    <phoneticPr fontId="2"/>
  </si>
  <si>
    <t>金</t>
    <phoneticPr fontId="2"/>
  </si>
  <si>
    <t>金</t>
    <phoneticPr fontId="2"/>
  </si>
  <si>
    <t>～</t>
    <phoneticPr fontId="2"/>
  </si>
  <si>
    <t>金</t>
    <phoneticPr fontId="2"/>
  </si>
  <si>
    <t>新城小学校</t>
    <rPh sb="0" eb="2">
      <t>シンジョウ</t>
    </rPh>
    <rPh sb="2" eb="3">
      <t>ショウ</t>
    </rPh>
    <rPh sb="3" eb="5">
      <t>ガッコウ</t>
    </rPh>
    <phoneticPr fontId="2"/>
  </si>
  <si>
    <t>５学年</t>
    <rPh sb="1" eb="3">
      <t>ガクネン</t>
    </rPh>
    <phoneticPr fontId="2"/>
  </si>
  <si>
    <t>火</t>
    <rPh sb="0" eb="1">
      <t>カ</t>
    </rPh>
    <phoneticPr fontId="2"/>
  </si>
  <si>
    <t>木</t>
    <phoneticPr fontId="2"/>
  </si>
  <si>
    <t>戸山西小学校</t>
    <rPh sb="0" eb="2">
      <t>トヤマ</t>
    </rPh>
    <rPh sb="2" eb="3">
      <t>ニシ</t>
    </rPh>
    <rPh sb="3" eb="4">
      <t>ショウ</t>
    </rPh>
    <rPh sb="4" eb="6">
      <t>ガッコウ</t>
    </rPh>
    <phoneticPr fontId="2"/>
  </si>
  <si>
    <t>１学年</t>
    <rPh sb="1" eb="3">
      <t>ガクネン</t>
    </rPh>
    <phoneticPr fontId="2"/>
  </si>
  <si>
    <t>火</t>
    <rPh sb="0" eb="1">
      <t>カ</t>
    </rPh>
    <phoneticPr fontId="2"/>
  </si>
  <si>
    <t>水</t>
    <rPh sb="0" eb="1">
      <t>スイ</t>
    </rPh>
    <phoneticPr fontId="2"/>
  </si>
  <si>
    <t>北小学校</t>
    <rPh sb="0" eb="1">
      <t>キタ</t>
    </rPh>
    <rPh sb="1" eb="2">
      <t>ショウ</t>
    </rPh>
    <rPh sb="2" eb="4">
      <t>ガッコウ</t>
    </rPh>
    <phoneticPr fontId="2"/>
  </si>
  <si>
    <t>１学年</t>
    <rPh sb="1" eb="3">
      <t>ガクネン</t>
    </rPh>
    <phoneticPr fontId="2"/>
  </si>
  <si>
    <t>水</t>
    <rPh sb="0" eb="1">
      <t>スイ</t>
    </rPh>
    <phoneticPr fontId="2"/>
  </si>
  <si>
    <t>金</t>
    <phoneticPr fontId="2"/>
  </si>
  <si>
    <t>甲田中学校</t>
    <rPh sb="0" eb="2">
      <t>コウダ</t>
    </rPh>
    <rPh sb="2" eb="5">
      <t>チュウガッコウ</t>
    </rPh>
    <phoneticPr fontId="2"/>
  </si>
  <si>
    <t>水</t>
    <rPh sb="0" eb="1">
      <t>スイ</t>
    </rPh>
    <phoneticPr fontId="2"/>
  </si>
  <si>
    <t>木</t>
    <phoneticPr fontId="2"/>
  </si>
  <si>
    <t>２学年</t>
    <rPh sb="1" eb="3">
      <t>ガクネン</t>
    </rPh>
    <phoneticPr fontId="2"/>
  </si>
  <si>
    <t>火</t>
    <rPh sb="0" eb="1">
      <t>カ</t>
    </rPh>
    <phoneticPr fontId="2"/>
  </si>
  <si>
    <t>～</t>
    <phoneticPr fontId="2"/>
  </si>
  <si>
    <t>水</t>
    <rPh sb="0" eb="1">
      <t>スイ</t>
    </rPh>
    <phoneticPr fontId="2"/>
  </si>
  <si>
    <t>休</t>
    <rPh sb="0" eb="1">
      <t>ヤス</t>
    </rPh>
    <phoneticPr fontId="2"/>
  </si>
  <si>
    <t>浪岡北小学校</t>
    <rPh sb="0" eb="2">
      <t>ナミオカ</t>
    </rPh>
    <rPh sb="2" eb="3">
      <t>キタ</t>
    </rPh>
    <rPh sb="3" eb="4">
      <t>ショウ</t>
    </rPh>
    <rPh sb="4" eb="6">
      <t>ガッコウ</t>
    </rPh>
    <phoneticPr fontId="2"/>
  </si>
  <si>
    <t>１年２組</t>
    <rPh sb="1" eb="2">
      <t>ネン</t>
    </rPh>
    <rPh sb="3" eb="4">
      <t>クミ</t>
    </rPh>
    <phoneticPr fontId="2"/>
  </si>
  <si>
    <t>水</t>
    <rPh sb="0" eb="1">
      <t>スイ</t>
    </rPh>
    <phoneticPr fontId="2"/>
  </si>
  <si>
    <t>～</t>
    <phoneticPr fontId="2"/>
  </si>
  <si>
    <t>金</t>
    <phoneticPr fontId="2"/>
  </si>
  <si>
    <t>西中学校</t>
    <rPh sb="0" eb="4">
      <t>ニシチュウガッコウ</t>
    </rPh>
    <phoneticPr fontId="2"/>
  </si>
  <si>
    <t>２学年</t>
    <rPh sb="1" eb="3">
      <t>ガクネン</t>
    </rPh>
    <phoneticPr fontId="2"/>
  </si>
  <si>
    <t>火</t>
  </si>
  <si>
    <t>油川小学校</t>
    <rPh sb="0" eb="5">
      <t>アブラカワショウガッコウ</t>
    </rPh>
    <phoneticPr fontId="2"/>
  </si>
  <si>
    <t>油川中学校</t>
    <rPh sb="0" eb="5">
      <t>アブラカワチュウガッコウ</t>
    </rPh>
    <phoneticPr fontId="2"/>
  </si>
  <si>
    <t>浪岡野沢小学校</t>
    <rPh sb="0" eb="7">
      <t>ナミオカノザワショウガッコウ</t>
    </rPh>
    <phoneticPr fontId="2"/>
  </si>
  <si>
    <t>６学年</t>
    <rPh sb="1" eb="3">
      <t>ガクネン</t>
    </rPh>
    <phoneticPr fontId="2"/>
  </si>
  <si>
    <t>浜田小学校</t>
    <rPh sb="0" eb="5">
      <t>ハマダショウガッコウ</t>
    </rPh>
    <phoneticPr fontId="2"/>
  </si>
  <si>
    <t>浪岡北小学校</t>
    <rPh sb="0" eb="6">
      <t>ナミオカキタショウガッコウ</t>
    </rPh>
    <phoneticPr fontId="2"/>
  </si>
  <si>
    <t>４年１組</t>
    <rPh sb="1" eb="2">
      <t>ネン</t>
    </rPh>
    <rPh sb="3" eb="4">
      <t>クミ</t>
    </rPh>
    <phoneticPr fontId="2"/>
  </si>
  <si>
    <t>新城中央小学校</t>
    <rPh sb="0" eb="7">
      <t>シンジョウチュウオウショウガッコウ</t>
    </rPh>
    <phoneticPr fontId="2"/>
  </si>
  <si>
    <t>三内中学校</t>
    <rPh sb="0" eb="5">
      <t>サンナイチュウガッコウ</t>
    </rPh>
    <phoneticPr fontId="2"/>
  </si>
  <si>
    <t>三内中学校</t>
    <rPh sb="0" eb="2">
      <t>サンナイ</t>
    </rPh>
    <rPh sb="2" eb="5">
      <t>チュウガッコウ</t>
    </rPh>
    <phoneticPr fontId="2"/>
  </si>
  <si>
    <t>２年４組</t>
    <rPh sb="1" eb="2">
      <t>ネン</t>
    </rPh>
    <rPh sb="3" eb="4">
      <t>クミ</t>
    </rPh>
    <phoneticPr fontId="2"/>
  </si>
  <si>
    <t>浪打中学校</t>
    <rPh sb="0" eb="5">
      <t>ナミウチチュウガッコウ</t>
    </rPh>
    <phoneticPr fontId="2"/>
  </si>
  <si>
    <t>新城中央小学校</t>
    <rPh sb="0" eb="4">
      <t>シンジョウチュウオウ</t>
    </rPh>
    <rPh sb="4" eb="7">
      <t>ショウガッコウ</t>
    </rPh>
    <phoneticPr fontId="2"/>
  </si>
  <si>
    <t>小柳小学校</t>
    <rPh sb="0" eb="5">
      <t>コヤナギショウガッコウ</t>
    </rPh>
    <phoneticPr fontId="2"/>
  </si>
  <si>
    <t>小柳</t>
    <phoneticPr fontId="2"/>
  </si>
  <si>
    <t>横内小学校</t>
    <rPh sb="0" eb="5">
      <t>ヨコウチショウガッコウ</t>
    </rPh>
    <phoneticPr fontId="2"/>
  </si>
  <si>
    <t>野内小学校</t>
    <rPh sb="0" eb="5">
      <t>ノナイショウガッコウ</t>
    </rPh>
    <phoneticPr fontId="2"/>
  </si>
  <si>
    <t xml:space="preserve"> </t>
    <phoneticPr fontId="2"/>
  </si>
  <si>
    <t>三内小学校</t>
    <rPh sb="0" eb="5">
      <t>サンナイショウガッコウ</t>
    </rPh>
    <phoneticPr fontId="2"/>
  </si>
  <si>
    <t>たんぽぽ学級</t>
    <rPh sb="4" eb="6">
      <t>ガッキュウ</t>
    </rPh>
    <phoneticPr fontId="2"/>
  </si>
  <si>
    <t>ひまわり学級１組</t>
    <rPh sb="4" eb="6">
      <t>ガッキュウ</t>
    </rPh>
    <rPh sb="7" eb="8">
      <t>クミ</t>
    </rPh>
    <phoneticPr fontId="2"/>
  </si>
  <si>
    <t>造道小学校</t>
    <rPh sb="0" eb="5">
      <t>ツクリミチショウガッコウ</t>
    </rPh>
    <phoneticPr fontId="2"/>
  </si>
  <si>
    <t>造道小学校</t>
    <rPh sb="0" eb="1">
      <t>ヅクリ</t>
    </rPh>
    <rPh sb="1" eb="2">
      <t>ミチ</t>
    </rPh>
    <rPh sb="2" eb="5">
      <t>ショウガッコウ</t>
    </rPh>
    <phoneticPr fontId="2"/>
  </si>
  <si>
    <t>月</t>
  </si>
  <si>
    <t>筒井小学校</t>
    <rPh sb="0" eb="5">
      <t>ツツイショウガッコウ</t>
    </rPh>
    <phoneticPr fontId="2"/>
  </si>
  <si>
    <t>三内小学校</t>
    <rPh sb="0" eb="2">
      <t>サンナイ</t>
    </rPh>
    <rPh sb="2" eb="5">
      <t>ショウガッコウ</t>
    </rPh>
    <phoneticPr fontId="2"/>
  </si>
  <si>
    <t>女鹿沢小学校</t>
    <rPh sb="0" eb="6">
      <t>メガサワショウガッコウ</t>
    </rPh>
    <phoneticPr fontId="2"/>
  </si>
  <si>
    <t>新城小学校</t>
    <rPh sb="0" eb="5">
      <t>シンジョウショウガッコウ</t>
    </rPh>
    <phoneticPr fontId="2"/>
  </si>
  <si>
    <t>造道中学校</t>
    <rPh sb="0" eb="5">
      <t>ツクリミチチュウガッコウ</t>
    </rPh>
    <phoneticPr fontId="2"/>
  </si>
  <si>
    <t>浜館小学校</t>
    <rPh sb="0" eb="1">
      <t>ハマ</t>
    </rPh>
    <rPh sb="1" eb="2">
      <t>タテ</t>
    </rPh>
    <rPh sb="2" eb="5">
      <t>ショウガッコウ</t>
    </rPh>
    <phoneticPr fontId="2"/>
  </si>
  <si>
    <t>浜館小学校</t>
    <rPh sb="0" eb="1">
      <t>ハマ</t>
    </rPh>
    <rPh sb="1" eb="2">
      <t>カン</t>
    </rPh>
    <rPh sb="2" eb="5">
      <t>ショウガッコウ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</si>
</sst>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m&quot;月&quot;d&quot;日&quot;;@"/>
    <numFmt numFmtId="177" formatCode="m/d;@"/>
    <numFmt numFmtId="178" formatCode="#\ &quot;学年&quot;"/>
    <numFmt numFmtId="179" formatCode="[$-411]ggge&quot;年&quot;m&quot;月&quot;d&quot;日&quot;;@"/>
    <numFmt numFmtId="180" formatCode="#\ &quot;曜日&quot;"/>
    <numFmt numFmtId="181" formatCode="[$-409]h:mm\ AM/PM;@"/>
    <numFmt numFmtId="182" formatCode="#\ &quot;学級&quot;"/>
    <numFmt numFmtId="183" formatCode="#\ \ \ \ &quot;校&quot;"/>
    <numFmt numFmtId="184" formatCode="[$-F800]dddd\,\ mmmm\ dd\,\ yyyy"/>
    <numFmt numFmtId="185" formatCode="0.0%"/>
    <numFmt numFmtId="186" formatCode="0_);[Red]\(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b/>
      <sz val="18"/>
      <name val="ＭＳ Ｐゴシック"/>
      <family val="3"/>
      <charset val="128"/>
    </font>
    <font>
      <sz val="12"/>
      <name val="ＭＳ Ｐゴシック"/>
      <family val="3"/>
      <charset val="128"/>
    </font>
    <font>
      <sz val="10"/>
      <name val="ＭＳ Ｐゴシック"/>
      <family val="3"/>
      <charset val="128"/>
    </font>
    <font>
      <b/>
      <sz val="14"/>
      <name val="ＭＳ Ｐゴシック"/>
      <family val="3"/>
      <charset val="128"/>
    </font>
    <font>
      <sz val="16"/>
      <name val="ＭＳ Ｐゴシック"/>
      <family val="3"/>
      <charset val="128"/>
    </font>
    <font>
      <sz val="6"/>
      <name val="HG丸ｺﾞｼｯｸM-PRO"/>
      <family val="3"/>
      <charset val="128"/>
    </font>
    <font>
      <b/>
      <sz val="12"/>
      <name val="ＭＳ Ｐゴシック"/>
      <family val="3"/>
      <charset val="128"/>
    </font>
    <font>
      <sz val="11"/>
      <name val="ＭＳ Ｐ明朝"/>
      <family val="1"/>
      <charset val="128"/>
    </font>
    <font>
      <sz val="11"/>
      <color theme="1"/>
      <name val="ＭＳ Ｐゴシック"/>
      <family val="3"/>
      <charset val="128"/>
    </font>
  </fonts>
  <fills count="11">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5"/>
        <bgColor indexed="64"/>
      </patternFill>
    </fill>
    <fill>
      <patternFill patternType="solid">
        <fgColor indexed="10"/>
        <bgColor indexed="64"/>
      </patternFill>
    </fill>
    <fill>
      <patternFill patternType="solid">
        <fgColor indexed="41"/>
        <bgColor indexed="64"/>
      </patternFill>
    </fill>
    <fill>
      <patternFill patternType="solid">
        <fgColor indexed="9"/>
        <bgColor indexed="64"/>
      </patternFill>
    </fill>
    <fill>
      <patternFill patternType="solid">
        <fgColor rgb="FFC0C0C0"/>
        <bgColor indexed="64"/>
      </patternFill>
    </fill>
    <fill>
      <patternFill patternType="solid">
        <fgColor theme="0" tint="-0.249977111117893"/>
        <bgColor indexed="64"/>
      </patternFill>
    </fill>
    <fill>
      <patternFill patternType="solid">
        <fgColor theme="0"/>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top style="thin">
        <color indexed="64"/>
      </top>
      <bottom/>
      <diagonal/>
    </border>
    <border>
      <left/>
      <right style="hair">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ck">
        <color indexed="64"/>
      </left>
      <right/>
      <top/>
      <bottom/>
      <diagonal/>
    </border>
    <border>
      <left style="hair">
        <color indexed="64"/>
      </left>
      <right/>
      <top style="medium">
        <color indexed="64"/>
      </top>
      <bottom style="medium">
        <color indexed="64"/>
      </bottom>
      <diagonal/>
    </border>
    <border>
      <left style="thin">
        <color indexed="64"/>
      </left>
      <right/>
      <top style="double">
        <color indexed="64"/>
      </top>
      <bottom style="medium">
        <color indexed="64"/>
      </bottom>
      <diagonal/>
    </border>
    <border>
      <left/>
      <right/>
      <top style="thin">
        <color indexed="64"/>
      </top>
      <bottom style="thick">
        <color indexed="64"/>
      </bottom>
      <diagonal/>
    </border>
    <border>
      <left/>
      <right/>
      <top style="thick">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350">
    <xf numFmtId="0" fontId="0" fillId="0" borderId="0" xfId="0">
      <alignment vertical="center"/>
    </xf>
    <xf numFmtId="0" fontId="0" fillId="0" borderId="0" xfId="0" applyAlignment="1">
      <alignment vertical="center" shrinkToFit="1"/>
    </xf>
    <xf numFmtId="0" fontId="0" fillId="0" borderId="1" xfId="0" applyFill="1" applyBorder="1" applyAlignment="1">
      <alignment vertical="center" shrinkToFit="1"/>
    </xf>
    <xf numFmtId="0" fontId="0" fillId="0" borderId="0" xfId="0" applyFill="1" applyBorder="1" applyAlignment="1">
      <alignment vertical="center" shrinkToFit="1"/>
    </xf>
    <xf numFmtId="0" fontId="0" fillId="0" borderId="0" xfId="0" applyFill="1" applyAlignment="1">
      <alignment vertical="center" shrinkToFit="1"/>
    </xf>
    <xf numFmtId="0" fontId="0" fillId="0" borderId="1" xfId="0" applyFill="1" applyBorder="1" applyAlignment="1">
      <alignment horizontal="center" vertical="center"/>
    </xf>
    <xf numFmtId="0" fontId="0" fillId="0" borderId="2" xfId="0" applyFill="1" applyBorder="1">
      <alignment vertical="center"/>
    </xf>
    <xf numFmtId="0" fontId="0" fillId="0" borderId="3" xfId="0" applyFill="1" applyBorder="1">
      <alignment vertical="center"/>
    </xf>
    <xf numFmtId="0" fontId="0" fillId="0" borderId="0" xfId="0" applyFill="1" applyBorder="1">
      <alignment vertical="center"/>
    </xf>
    <xf numFmtId="0" fontId="0" fillId="0" borderId="4" xfId="0" applyFill="1" applyBorder="1" applyAlignment="1">
      <alignment vertical="center" shrinkToFit="1"/>
    </xf>
    <xf numFmtId="0" fontId="0" fillId="0" borderId="0" xfId="0" applyFill="1">
      <alignment vertical="center"/>
    </xf>
    <xf numFmtId="0" fontId="0" fillId="0" borderId="5" xfId="0" applyFill="1" applyBorder="1">
      <alignment vertical="center"/>
    </xf>
    <xf numFmtId="0" fontId="0" fillId="0" borderId="6" xfId="0" applyFill="1" applyBorder="1" applyAlignment="1">
      <alignment vertical="center" shrinkToFit="1"/>
    </xf>
    <xf numFmtId="0" fontId="0" fillId="0" borderId="7" xfId="0" applyFill="1" applyBorder="1" applyAlignment="1">
      <alignment vertical="center" shrinkToFit="1"/>
    </xf>
    <xf numFmtId="0" fontId="0" fillId="0" borderId="8" xfId="0" applyFill="1" applyBorder="1" applyAlignment="1">
      <alignment vertical="center" shrinkToFit="1"/>
    </xf>
    <xf numFmtId="0" fontId="0" fillId="0" borderId="9" xfId="0" applyFill="1" applyBorder="1" applyAlignment="1">
      <alignment vertical="center" shrinkToFit="1"/>
    </xf>
    <xf numFmtId="0" fontId="0" fillId="0" borderId="0" xfId="0" applyAlignment="1" applyProtection="1">
      <alignment vertical="center" shrinkToFit="1"/>
      <protection hidden="1"/>
    </xf>
    <xf numFmtId="0" fontId="0" fillId="0" borderId="0" xfId="0" applyFill="1" applyAlignment="1" applyProtection="1">
      <alignment vertical="center" shrinkToFit="1"/>
      <protection hidden="1"/>
    </xf>
    <xf numFmtId="0" fontId="0" fillId="0" borderId="0" xfId="0" applyFill="1" applyBorder="1" applyAlignment="1" applyProtection="1">
      <alignment vertical="center" shrinkToFit="1"/>
      <protection hidden="1"/>
    </xf>
    <xf numFmtId="0" fontId="0" fillId="0" borderId="1" xfId="0" applyFill="1" applyBorder="1" applyAlignment="1" applyProtection="1">
      <alignment vertical="center" shrinkToFit="1"/>
      <protection hidden="1"/>
    </xf>
    <xf numFmtId="0" fontId="0" fillId="2" borderId="1" xfId="0" applyFill="1" applyBorder="1" applyAlignment="1" applyProtection="1">
      <alignment vertical="center" shrinkToFit="1"/>
      <protection hidden="1"/>
    </xf>
    <xf numFmtId="0" fontId="0" fillId="0" borderId="0" xfId="0" applyBorder="1" applyAlignment="1" applyProtection="1">
      <alignment vertical="center" shrinkToFit="1"/>
      <protection hidden="1"/>
    </xf>
    <xf numFmtId="0" fontId="0" fillId="3" borderId="1" xfId="0" applyFill="1" applyBorder="1" applyAlignment="1" applyProtection="1">
      <alignment vertical="center" shrinkToFit="1"/>
      <protection hidden="1"/>
    </xf>
    <xf numFmtId="0" fontId="0" fillId="0" borderId="0" xfId="0" applyAlignment="1" applyProtection="1">
      <alignment horizontal="center" vertical="center" shrinkToFit="1"/>
      <protection hidden="1"/>
    </xf>
    <xf numFmtId="0" fontId="0" fillId="0" borderId="11" xfId="0" applyFill="1" applyBorder="1" applyAlignment="1" applyProtection="1">
      <alignment vertical="center" shrinkToFit="1"/>
      <protection hidden="1"/>
    </xf>
    <xf numFmtId="0" fontId="0" fillId="2" borderId="12" xfId="0" applyFill="1" applyBorder="1" applyAlignment="1" applyProtection="1">
      <alignment vertical="center" shrinkToFit="1"/>
      <protection hidden="1"/>
    </xf>
    <xf numFmtId="0" fontId="0" fillId="4" borderId="1" xfId="0" applyFill="1" applyBorder="1" applyAlignment="1" applyProtection="1">
      <alignment vertical="center" shrinkToFit="1"/>
      <protection hidden="1"/>
    </xf>
    <xf numFmtId="0" fontId="0" fillId="0" borderId="1" xfId="0" applyBorder="1" applyAlignment="1" applyProtection="1">
      <alignment vertical="center" shrinkToFit="1"/>
      <protection hidden="1"/>
    </xf>
    <xf numFmtId="0" fontId="0" fillId="5" borderId="1" xfId="0" applyFill="1" applyBorder="1" applyAlignment="1" applyProtection="1">
      <alignment vertical="center" shrinkToFit="1"/>
      <protection hidden="1"/>
    </xf>
    <xf numFmtId="0" fontId="0" fillId="0" borderId="0" xfId="0" applyProtection="1">
      <alignment vertical="center"/>
      <protection hidden="1"/>
    </xf>
    <xf numFmtId="0" fontId="0" fillId="0" borderId="1" xfId="0" applyBorder="1" applyAlignment="1" applyProtection="1">
      <alignment horizontal="center" vertical="center"/>
      <protection hidden="1"/>
    </xf>
    <xf numFmtId="0" fontId="5" fillId="0" borderId="13" xfId="0" applyFont="1" applyBorder="1" applyAlignment="1" applyProtection="1">
      <alignment vertical="center" shrinkToFit="1"/>
      <protection hidden="1"/>
    </xf>
    <xf numFmtId="14" fontId="0" fillId="0" borderId="0" xfId="0" applyNumberFormat="1" applyAlignment="1" applyProtection="1">
      <alignment vertical="center" shrinkToFit="1"/>
      <protection hidden="1"/>
    </xf>
    <xf numFmtId="0" fontId="0" fillId="0" borderId="10" xfId="0" applyBorder="1" applyAlignment="1" applyProtection="1">
      <alignment horizontal="center" vertical="center" shrinkToFit="1"/>
      <protection hidden="1"/>
    </xf>
    <xf numFmtId="14" fontId="0" fillId="0" borderId="0" xfId="0" applyNumberFormat="1" applyFill="1" applyAlignment="1">
      <alignment vertical="center" shrinkToFit="1"/>
    </xf>
    <xf numFmtId="0" fontId="0" fillId="0" borderId="0" xfId="0" applyNumberFormat="1" applyFill="1" applyAlignment="1">
      <alignment horizontal="center" vertical="center" shrinkToFit="1"/>
    </xf>
    <xf numFmtId="0" fontId="0" fillId="0" borderId="1" xfId="0" applyNumberFormat="1" applyFill="1" applyBorder="1" applyAlignment="1">
      <alignment horizontal="center" vertical="center" shrinkToFit="1"/>
    </xf>
    <xf numFmtId="0" fontId="0" fillId="0" borderId="15" xfId="0" applyBorder="1" applyAlignment="1">
      <alignment vertical="center" shrinkToFit="1"/>
    </xf>
    <xf numFmtId="0" fontId="0" fillId="0" borderId="16" xfId="0" applyBorder="1" applyAlignment="1">
      <alignment vertical="center" shrinkToFit="1"/>
    </xf>
    <xf numFmtId="0" fontId="0" fillId="0" borderId="17" xfId="0" applyBorder="1" applyAlignment="1" applyProtection="1">
      <alignment vertical="center" shrinkToFit="1"/>
      <protection hidden="1"/>
    </xf>
    <xf numFmtId="0" fontId="0" fillId="0" borderId="0" xfId="0" applyBorder="1" applyAlignment="1">
      <alignment vertical="center" shrinkToFit="1"/>
    </xf>
    <xf numFmtId="0" fontId="0" fillId="0" borderId="18" xfId="0" applyBorder="1" applyAlignment="1">
      <alignment vertical="center" shrinkToFit="1"/>
    </xf>
    <xf numFmtId="0" fontId="5" fillId="0" borderId="0" xfId="0" applyFont="1" applyBorder="1" applyAlignment="1" applyProtection="1">
      <alignment vertical="center"/>
      <protection hidden="1"/>
    </xf>
    <xf numFmtId="0" fontId="0" fillId="0" borderId="19" xfId="0" applyBorder="1" applyAlignment="1" applyProtection="1">
      <alignment vertical="center" shrinkToFit="1"/>
      <protection hidden="1"/>
    </xf>
    <xf numFmtId="0" fontId="0" fillId="0" borderId="5" xfId="0" applyBorder="1" applyAlignment="1" applyProtection="1">
      <alignment horizontal="center" vertical="center" shrinkToFit="1"/>
      <protection hidden="1"/>
    </xf>
    <xf numFmtId="0" fontId="0" fillId="0" borderId="1" xfId="0" applyBorder="1" applyAlignment="1" applyProtection="1">
      <alignment horizontal="center" vertical="center" shrinkToFit="1"/>
      <protection hidden="1"/>
    </xf>
    <xf numFmtId="14" fontId="0" fillId="0" borderId="1" xfId="0" applyNumberFormat="1" applyBorder="1" applyAlignment="1" applyProtection="1">
      <alignment horizontal="center" vertical="center" shrinkToFit="1"/>
      <protection hidden="1"/>
    </xf>
    <xf numFmtId="0" fontId="0" fillId="0" borderId="23" xfId="0" applyBorder="1" applyAlignment="1" applyProtection="1">
      <alignment vertical="center" shrinkToFit="1"/>
      <protection hidden="1"/>
    </xf>
    <xf numFmtId="0" fontId="0" fillId="0" borderId="24" xfId="0" applyBorder="1" applyAlignment="1" applyProtection="1">
      <alignment horizontal="center" vertical="center" shrinkToFit="1"/>
      <protection hidden="1"/>
    </xf>
    <xf numFmtId="0" fontId="0" fillId="0" borderId="25" xfId="0" applyBorder="1" applyAlignment="1" applyProtection="1">
      <alignment vertical="center" shrinkToFit="1"/>
      <protection hidden="1"/>
    </xf>
    <xf numFmtId="0" fontId="0" fillId="6" borderId="0" xfId="0" applyFill="1" applyAlignment="1">
      <alignment vertical="center" shrinkToFit="1"/>
    </xf>
    <xf numFmtId="14" fontId="0" fillId="0" borderId="0" xfId="0" applyNumberFormat="1" applyAlignment="1">
      <alignment vertical="center" shrinkToFit="1"/>
    </xf>
    <xf numFmtId="0" fontId="0" fillId="0" borderId="0" xfId="0" applyAlignment="1">
      <alignment horizontal="right" vertical="center" shrinkToFit="1"/>
    </xf>
    <xf numFmtId="0" fontId="0" fillId="0" borderId="0" xfId="0" applyNumberFormat="1" applyAlignment="1">
      <alignment vertical="center" shrinkToFit="1"/>
    </xf>
    <xf numFmtId="0" fontId="0" fillId="0" borderId="0" xfId="0" applyNumberFormat="1" applyFill="1" applyAlignment="1">
      <alignment vertical="center" shrinkToFit="1"/>
    </xf>
    <xf numFmtId="14" fontId="0" fillId="0" borderId="0" xfId="0" applyNumberFormat="1" applyAlignment="1" applyProtection="1">
      <alignment horizontal="right" vertical="center"/>
      <protection hidden="1"/>
    </xf>
    <xf numFmtId="0" fontId="0" fillId="7" borderId="1" xfId="0" applyFill="1" applyBorder="1" applyAlignment="1" applyProtection="1">
      <alignment horizontal="center" vertical="center"/>
      <protection hidden="1"/>
    </xf>
    <xf numFmtId="0" fontId="0" fillId="7" borderId="0" xfId="0" applyFill="1">
      <alignment vertical="center"/>
    </xf>
    <xf numFmtId="0" fontId="1" fillId="0" borderId="0" xfId="0" applyFont="1" applyProtection="1">
      <alignment vertical="center"/>
      <protection hidden="1"/>
    </xf>
    <xf numFmtId="0" fontId="1" fillId="0" borderId="0" xfId="0" applyFont="1">
      <alignment vertical="center"/>
    </xf>
    <xf numFmtId="0" fontId="5" fillId="0" borderId="0" xfId="0" applyFont="1" applyBorder="1" applyAlignment="1" applyProtection="1">
      <alignment vertical="center" shrinkToFit="1"/>
      <protection hidden="1"/>
    </xf>
    <xf numFmtId="0" fontId="0" fillId="0" borderId="26" xfId="0" applyFill="1" applyBorder="1" applyAlignment="1">
      <alignment horizontal="center" vertical="center"/>
    </xf>
    <xf numFmtId="177" fontId="0" fillId="0" borderId="1" xfId="0" applyNumberFormat="1" applyBorder="1" applyAlignment="1">
      <alignment horizontal="center" vertical="center" shrinkToFit="1"/>
    </xf>
    <xf numFmtId="0" fontId="0" fillId="0" borderId="24" xfId="0" applyFill="1" applyBorder="1" applyAlignment="1">
      <alignment horizontal="center" vertical="center"/>
    </xf>
    <xf numFmtId="0" fontId="0" fillId="0" borderId="28" xfId="0" applyFill="1" applyBorder="1" applyAlignment="1">
      <alignment horizontal="center" vertical="center"/>
    </xf>
    <xf numFmtId="0" fontId="0" fillId="0" borderId="29" xfId="0" applyFill="1" applyBorder="1" applyAlignment="1">
      <alignment horizontal="center" vertical="center"/>
    </xf>
    <xf numFmtId="0" fontId="0" fillId="0" borderId="30" xfId="0" applyFill="1" applyBorder="1" applyAlignment="1">
      <alignment horizontal="center" vertical="center"/>
    </xf>
    <xf numFmtId="0" fontId="0" fillId="0" borderId="31" xfId="0" applyFill="1" applyBorder="1" applyAlignment="1">
      <alignment horizontal="center" vertical="center"/>
    </xf>
    <xf numFmtId="0" fontId="0" fillId="0" borderId="32" xfId="0" applyFill="1" applyBorder="1" applyAlignment="1">
      <alignment horizontal="center" vertical="center"/>
    </xf>
    <xf numFmtId="0" fontId="0" fillId="0" borderId="33" xfId="0" applyFill="1" applyBorder="1" applyAlignment="1">
      <alignment horizontal="center" vertical="center"/>
    </xf>
    <xf numFmtId="0" fontId="0" fillId="0" borderId="34" xfId="0" applyFill="1" applyBorder="1" applyAlignment="1">
      <alignment horizontal="center" vertical="center"/>
    </xf>
    <xf numFmtId="0" fontId="0" fillId="0" borderId="0" xfId="0" applyFill="1" applyAlignment="1">
      <alignment vertical="center"/>
    </xf>
    <xf numFmtId="0" fontId="0" fillId="0" borderId="35" xfId="0" applyFill="1" applyBorder="1" applyAlignment="1">
      <alignment horizontal="center" vertical="center"/>
    </xf>
    <xf numFmtId="0" fontId="0" fillId="0" borderId="36" xfId="0" applyFill="1" applyBorder="1" applyAlignment="1">
      <alignment horizontal="center" vertical="center"/>
    </xf>
    <xf numFmtId="0" fontId="0" fillId="0" borderId="37" xfId="0" applyFill="1" applyBorder="1" applyAlignment="1">
      <alignment horizontal="center" vertical="center"/>
    </xf>
    <xf numFmtId="0" fontId="0" fillId="0" borderId="38" xfId="0" applyFill="1" applyBorder="1" applyAlignment="1">
      <alignment horizontal="center" vertical="center"/>
    </xf>
    <xf numFmtId="0" fontId="0" fillId="0" borderId="39" xfId="0" applyFill="1" applyBorder="1" applyAlignment="1">
      <alignment horizontal="center" vertical="center"/>
    </xf>
    <xf numFmtId="0" fontId="0" fillId="0" borderId="40" xfId="0" applyFill="1" applyBorder="1" applyAlignment="1">
      <alignment horizontal="center" vertical="center"/>
    </xf>
    <xf numFmtId="0" fontId="0" fillId="0" borderId="2" xfId="0" applyFill="1" applyBorder="1" applyAlignment="1">
      <alignment horizontal="center" vertical="center"/>
    </xf>
    <xf numFmtId="0" fontId="0" fillId="0" borderId="0" xfId="0" applyFill="1" applyAlignment="1">
      <alignment horizontal="center" vertical="center"/>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44" xfId="0" applyFill="1" applyBorder="1" applyAlignment="1">
      <alignment horizontal="center" vertical="center"/>
    </xf>
    <xf numFmtId="0" fontId="0" fillId="0" borderId="0" xfId="0" applyFill="1" applyAlignment="1">
      <alignment horizontal="center"/>
    </xf>
    <xf numFmtId="0" fontId="0" fillId="0" borderId="29" xfId="0" applyFill="1" applyBorder="1">
      <alignment vertical="center"/>
    </xf>
    <xf numFmtId="0" fontId="0" fillId="0" borderId="45" xfId="0" applyFill="1" applyBorder="1" applyAlignment="1">
      <alignment horizontal="center"/>
    </xf>
    <xf numFmtId="0" fontId="5" fillId="0" borderId="0" xfId="0" applyFont="1" applyFill="1" applyAlignment="1">
      <alignment vertical="center"/>
    </xf>
    <xf numFmtId="0" fontId="0" fillId="0" borderId="0" xfId="0" applyFill="1" applyAlignment="1">
      <alignment horizontal="right" vertical="center"/>
    </xf>
    <xf numFmtId="0" fontId="0" fillId="0" borderId="0" xfId="0" applyAlignment="1">
      <alignment vertical="center"/>
    </xf>
    <xf numFmtId="0" fontId="2" fillId="0" borderId="0" xfId="0" applyFont="1" applyFill="1">
      <alignment vertical="center"/>
    </xf>
    <xf numFmtId="0" fontId="2" fillId="0" borderId="0" xfId="0" applyFont="1" applyFill="1" applyBorder="1" applyAlignment="1">
      <alignment vertical="center"/>
    </xf>
    <xf numFmtId="0" fontId="9" fillId="0" borderId="4" xfId="0" applyNumberFormat="1" applyFont="1" applyFill="1" applyBorder="1" applyAlignment="1">
      <alignment horizontal="center" vertical="center"/>
    </xf>
    <xf numFmtId="0" fontId="8" fillId="0" borderId="0" xfId="0" applyFont="1" applyFill="1" applyBorder="1" applyAlignment="1">
      <alignment vertical="center"/>
    </xf>
    <xf numFmtId="180" fontId="1" fillId="0" borderId="48" xfId="0" applyNumberFormat="1" applyFont="1" applyFill="1" applyBorder="1" applyAlignment="1">
      <alignment horizontal="center" vertical="center"/>
    </xf>
    <xf numFmtId="0" fontId="6" fillId="0" borderId="0" xfId="0" applyFont="1" applyFill="1">
      <alignment vertical="center"/>
    </xf>
    <xf numFmtId="0" fontId="6" fillId="0" borderId="1" xfId="0" applyFont="1" applyFill="1" applyBorder="1" applyAlignment="1">
      <alignment horizontal="center" vertical="center"/>
    </xf>
    <xf numFmtId="0" fontId="0" fillId="0" borderId="4" xfId="0" applyBorder="1" applyAlignment="1" applyProtection="1">
      <alignment vertical="center"/>
      <protection hidden="1"/>
    </xf>
    <xf numFmtId="0" fontId="0" fillId="0" borderId="0" xfId="0" applyAlignment="1" applyProtection="1">
      <alignment vertical="center"/>
      <protection hidden="1"/>
    </xf>
    <xf numFmtId="181" fontId="0" fillId="0" borderId="0" xfId="0" applyNumberFormat="1" applyFill="1" applyBorder="1" applyAlignment="1">
      <alignment horizontal="center" vertical="center"/>
    </xf>
    <xf numFmtId="181" fontId="0" fillId="0" borderId="0" xfId="0" applyNumberFormat="1" applyFill="1" applyBorder="1" applyAlignment="1">
      <alignment vertical="center"/>
    </xf>
    <xf numFmtId="0" fontId="5" fillId="0" borderId="0" xfId="0" applyFont="1" applyFill="1" applyBorder="1" applyAlignment="1">
      <alignment horizontal="center" vertical="center"/>
    </xf>
    <xf numFmtId="0" fontId="0" fillId="0" borderId="0" xfId="0" applyBorder="1">
      <alignment vertical="center"/>
    </xf>
    <xf numFmtId="0" fontId="8" fillId="0" borderId="0" xfId="0" applyFont="1" applyFill="1" applyBorder="1" applyAlignment="1">
      <alignment horizontal="right" vertical="center"/>
    </xf>
    <xf numFmtId="0" fontId="1" fillId="0" borderId="0" xfId="0" applyFont="1" applyFill="1" applyBorder="1" applyAlignment="1">
      <alignment vertical="center" shrinkToFit="1"/>
    </xf>
    <xf numFmtId="0" fontId="6" fillId="0" borderId="0" xfId="0" applyFont="1" applyFill="1" applyBorder="1" applyAlignment="1">
      <alignment horizontal="center" vertical="center"/>
    </xf>
    <xf numFmtId="181" fontId="0" fillId="0" borderId="0" xfId="0" applyNumberFormat="1" applyFill="1" applyBorder="1" applyAlignment="1">
      <alignment horizontal="left" vertical="center"/>
    </xf>
    <xf numFmtId="0" fontId="0" fillId="0" borderId="0" xfId="0" applyFill="1" applyBorder="1" applyAlignment="1">
      <alignment horizontal="center" vertical="center"/>
    </xf>
    <xf numFmtId="0" fontId="0" fillId="0" borderId="3" xfId="0" applyFill="1" applyBorder="1" applyAlignment="1">
      <alignment horizontal="center" vertical="center"/>
    </xf>
    <xf numFmtId="0" fontId="0" fillId="0" borderId="50" xfId="0" applyFill="1" applyBorder="1" applyAlignment="1">
      <alignment horizontal="center" vertical="center"/>
    </xf>
    <xf numFmtId="0" fontId="0" fillId="0" borderId="45" xfId="0" applyFill="1" applyBorder="1" applyAlignment="1">
      <alignment horizontal="center" vertical="center"/>
    </xf>
    <xf numFmtId="0" fontId="0" fillId="0" borderId="51" xfId="0" applyFill="1" applyBorder="1" applyAlignment="1">
      <alignment horizontal="center" vertical="center"/>
    </xf>
    <xf numFmtId="0" fontId="0" fillId="0" borderId="0" xfId="0" applyFill="1" applyBorder="1" applyAlignment="1">
      <alignment vertical="center"/>
    </xf>
    <xf numFmtId="0" fontId="0" fillId="0" borderId="0" xfId="0" applyFill="1" applyAlignment="1"/>
    <xf numFmtId="0" fontId="0" fillId="0" borderId="52" xfId="0" applyFill="1" applyBorder="1" applyAlignment="1">
      <alignment horizontal="center" vertical="center" shrinkToFit="1"/>
    </xf>
    <xf numFmtId="0" fontId="0" fillId="0" borderId="53" xfId="0" applyFill="1" applyBorder="1" applyAlignment="1">
      <alignment horizontal="center" vertical="center" shrinkToFit="1"/>
    </xf>
    <xf numFmtId="0" fontId="0" fillId="0" borderId="51" xfId="0" applyFill="1" applyBorder="1" applyAlignment="1">
      <alignment horizontal="center" vertical="center" shrinkToFit="1"/>
    </xf>
    <xf numFmtId="0" fontId="0" fillId="0" borderId="54" xfId="0" applyFill="1" applyBorder="1" applyAlignment="1">
      <alignment horizontal="center" vertical="center" shrinkToFit="1"/>
    </xf>
    <xf numFmtId="185" fontId="0" fillId="0" borderId="55" xfId="0" applyNumberFormat="1" applyFill="1" applyBorder="1" applyAlignment="1">
      <alignment horizontal="center" vertical="center"/>
    </xf>
    <xf numFmtId="185" fontId="0" fillId="0" borderId="45" xfId="0" applyNumberFormat="1" applyFill="1" applyBorder="1" applyAlignment="1">
      <alignment horizontal="center" vertical="center"/>
    </xf>
    <xf numFmtId="185" fontId="0" fillId="0" borderId="56" xfId="0" applyNumberFormat="1" applyFill="1" applyBorder="1" applyAlignment="1">
      <alignment horizontal="center" vertical="center"/>
    </xf>
    <xf numFmtId="0" fontId="0" fillId="0" borderId="57" xfId="0" applyFill="1" applyBorder="1" applyAlignment="1">
      <alignment horizontal="center" vertical="center"/>
    </xf>
    <xf numFmtId="0" fontId="0" fillId="0" borderId="29" xfId="0" applyFill="1" applyBorder="1" applyAlignment="1">
      <alignment horizontal="center" vertical="center" shrinkToFit="1"/>
    </xf>
    <xf numFmtId="0" fontId="0" fillId="0" borderId="31" xfId="0" applyFill="1" applyBorder="1" applyAlignment="1">
      <alignment horizontal="center" vertical="center" shrinkToFit="1"/>
    </xf>
    <xf numFmtId="0" fontId="0" fillId="0" borderId="32" xfId="0" applyFill="1" applyBorder="1" applyAlignment="1">
      <alignment horizontal="center" vertical="center" shrinkToFit="1"/>
    </xf>
    <xf numFmtId="0" fontId="0" fillId="0" borderId="0" xfId="0" applyFill="1" applyAlignment="1">
      <alignment horizontal="left"/>
    </xf>
    <xf numFmtId="184" fontId="0" fillId="0" borderId="0" xfId="0" applyNumberFormat="1" applyFill="1" applyBorder="1" applyAlignment="1">
      <alignment horizontal="right" vertical="center"/>
    </xf>
    <xf numFmtId="0" fontId="0" fillId="0" borderId="0" xfId="0" applyFill="1" applyBorder="1" applyAlignment="1">
      <alignment horizontal="center" vertical="center" shrinkToFit="1"/>
    </xf>
    <xf numFmtId="185" fontId="0" fillId="0" borderId="58" xfId="0" applyNumberFormat="1" applyFill="1" applyBorder="1" applyAlignment="1">
      <alignment horizontal="center" vertical="center"/>
    </xf>
    <xf numFmtId="185" fontId="0" fillId="0" borderId="34" xfId="1" applyNumberFormat="1" applyFont="1" applyFill="1" applyBorder="1" applyAlignment="1">
      <alignment horizontal="center" vertical="center"/>
    </xf>
    <xf numFmtId="0" fontId="0" fillId="0" borderId="42" xfId="0" applyFill="1" applyBorder="1" applyAlignment="1">
      <alignment vertical="center" shrinkToFit="1"/>
    </xf>
    <xf numFmtId="0" fontId="0" fillId="0" borderId="40" xfId="0" applyFill="1" applyBorder="1" applyAlignment="1">
      <alignment vertical="center" shrinkToFit="1"/>
    </xf>
    <xf numFmtId="0" fontId="0" fillId="0" borderId="59" xfId="0" applyFill="1" applyBorder="1" applyAlignment="1">
      <alignment vertical="center" shrinkToFit="1"/>
    </xf>
    <xf numFmtId="0" fontId="0" fillId="0" borderId="35" xfId="0" applyFill="1" applyBorder="1" applyAlignment="1">
      <alignment vertical="center" shrinkToFit="1"/>
    </xf>
    <xf numFmtId="0" fontId="1" fillId="0" borderId="1" xfId="0" applyFont="1" applyFill="1" applyBorder="1" applyAlignment="1">
      <alignment vertical="center" shrinkToFit="1"/>
    </xf>
    <xf numFmtId="0" fontId="1" fillId="0" borderId="0" xfId="0" applyFont="1" applyFill="1" applyAlignment="1">
      <alignment vertical="center" shrinkToFit="1"/>
    </xf>
    <xf numFmtId="183" fontId="0" fillId="0" borderId="0" xfId="0" applyNumberFormat="1" applyFill="1" applyBorder="1" applyAlignment="1">
      <alignment horizontal="center" vertical="center"/>
    </xf>
    <xf numFmtId="178" fontId="0" fillId="0" borderId="0" xfId="0" applyNumberFormat="1" applyFill="1" applyBorder="1" applyAlignment="1">
      <alignment horizontal="center" vertical="center"/>
    </xf>
    <xf numFmtId="182" fontId="0" fillId="0" borderId="0" xfId="0" applyNumberFormat="1" applyFill="1" applyBorder="1" applyAlignment="1">
      <alignment horizontal="center" vertical="center"/>
    </xf>
    <xf numFmtId="0" fontId="0" fillId="0" borderId="61" xfId="0" applyFill="1" applyBorder="1" applyAlignment="1">
      <alignment horizontal="center" vertical="center"/>
    </xf>
    <xf numFmtId="186" fontId="11" fillId="0" borderId="26" xfId="0" applyNumberFormat="1" applyFont="1" applyFill="1" applyBorder="1" applyAlignment="1">
      <alignment horizontal="center" vertical="center" shrinkToFit="1"/>
    </xf>
    <xf numFmtId="57" fontId="0" fillId="0" borderId="0" xfId="0" applyNumberFormat="1" applyAlignment="1" applyProtection="1">
      <alignment vertical="center" shrinkToFit="1"/>
      <protection hidden="1"/>
    </xf>
    <xf numFmtId="57" fontId="0" fillId="0" borderId="0" xfId="0" applyNumberFormat="1" applyFill="1" applyAlignment="1" applyProtection="1">
      <alignment vertical="center" shrinkToFit="1"/>
      <protection hidden="1"/>
    </xf>
    <xf numFmtId="185" fontId="0" fillId="0" borderId="62" xfId="0" applyNumberFormat="1" applyFill="1" applyBorder="1" applyAlignment="1">
      <alignment horizontal="center" vertical="center"/>
    </xf>
    <xf numFmtId="0" fontId="0" fillId="0" borderId="9" xfId="0" applyFill="1" applyBorder="1" applyAlignment="1">
      <alignment horizontal="center" vertical="center"/>
    </xf>
    <xf numFmtId="0" fontId="0" fillId="0" borderId="63" xfId="0" applyFill="1" applyBorder="1" applyAlignment="1">
      <alignment vertical="center" shrinkToFit="1"/>
    </xf>
    <xf numFmtId="0" fontId="0" fillId="0" borderId="36" xfId="0" applyFill="1" applyBorder="1" applyAlignment="1">
      <alignment horizontal="center" vertical="center" shrinkToFit="1"/>
    </xf>
    <xf numFmtId="0" fontId="0" fillId="0" borderId="1" xfId="0" applyFill="1" applyBorder="1" applyAlignment="1">
      <alignment horizontal="center" vertical="center" shrinkToFit="1"/>
    </xf>
    <xf numFmtId="0" fontId="0" fillId="0" borderId="64" xfId="0" applyFill="1" applyBorder="1" applyAlignment="1">
      <alignment horizontal="center" vertical="center"/>
    </xf>
    <xf numFmtId="0" fontId="0" fillId="0" borderId="65" xfId="0" applyFill="1" applyBorder="1" applyAlignment="1">
      <alignment horizontal="center" vertical="center"/>
    </xf>
    <xf numFmtId="0" fontId="0" fillId="0" borderId="66" xfId="0" applyFill="1" applyBorder="1" applyAlignment="1">
      <alignment horizontal="center" vertical="center"/>
    </xf>
    <xf numFmtId="0" fontId="0" fillId="0" borderId="55" xfId="0" applyFill="1" applyBorder="1" applyAlignment="1">
      <alignment horizontal="center" vertical="center"/>
    </xf>
    <xf numFmtId="0" fontId="0" fillId="0" borderId="67" xfId="0" applyFill="1" applyBorder="1" applyAlignment="1">
      <alignment horizontal="center" vertical="center"/>
    </xf>
    <xf numFmtId="0" fontId="0" fillId="0" borderId="5" xfId="0" applyFill="1" applyBorder="1" applyAlignment="1">
      <alignment horizontal="center" vertical="center" shrinkToFit="1"/>
    </xf>
    <xf numFmtId="185" fontId="0" fillId="0" borderId="48" xfId="0" applyNumberFormat="1" applyFill="1" applyBorder="1" applyAlignment="1">
      <alignment horizontal="center" vertical="center"/>
    </xf>
    <xf numFmtId="0" fontId="0" fillId="0" borderId="69" xfId="0" applyFill="1" applyBorder="1" applyAlignment="1">
      <alignment horizontal="center" vertical="center"/>
    </xf>
    <xf numFmtId="0" fontId="0" fillId="0" borderId="24" xfId="0" applyFill="1" applyBorder="1" applyAlignment="1">
      <alignment horizontal="center" vertical="center" shrinkToFit="1"/>
    </xf>
    <xf numFmtId="0" fontId="8" fillId="0" borderId="0" xfId="0" applyFont="1" applyFill="1" applyAlignment="1">
      <alignment horizontal="center" vertical="center" shrinkToFit="1"/>
    </xf>
    <xf numFmtId="0" fontId="3" fillId="0" borderId="10" xfId="0" applyFont="1" applyFill="1" applyBorder="1" applyAlignment="1">
      <alignment horizontal="center" vertical="center" shrinkToFit="1"/>
    </xf>
    <xf numFmtId="0" fontId="10" fillId="0" borderId="56" xfId="0" applyFont="1" applyFill="1" applyBorder="1" applyAlignment="1">
      <alignment vertical="center"/>
    </xf>
    <xf numFmtId="0" fontId="10" fillId="0" borderId="55" xfId="0" applyFont="1" applyFill="1" applyBorder="1" applyAlignment="1">
      <alignment vertical="center"/>
    </xf>
    <xf numFmtId="0" fontId="0" fillId="0" borderId="3" xfId="0" applyFill="1" applyBorder="1" applyAlignment="1">
      <alignment vertical="center" shrinkToFit="1"/>
    </xf>
    <xf numFmtId="0" fontId="0" fillId="0" borderId="0" xfId="0" applyNumberFormat="1" applyFill="1" applyBorder="1" applyAlignment="1">
      <alignment horizontal="center" vertical="center" shrinkToFit="1"/>
    </xf>
    <xf numFmtId="0" fontId="1" fillId="0" borderId="70" xfId="0" applyFont="1" applyFill="1" applyBorder="1" applyAlignment="1">
      <alignment vertical="center" shrinkToFit="1"/>
    </xf>
    <xf numFmtId="0" fontId="1" fillId="0" borderId="71" xfId="0" applyFont="1" applyFill="1" applyBorder="1" applyAlignment="1">
      <alignment vertical="center" shrinkToFit="1"/>
    </xf>
    <xf numFmtId="0" fontId="0" fillId="0" borderId="5" xfId="0" applyFill="1" applyBorder="1" applyAlignment="1">
      <alignment vertical="center" shrinkToFit="1"/>
    </xf>
    <xf numFmtId="0" fontId="0" fillId="0" borderId="73" xfId="0" applyFill="1" applyBorder="1">
      <alignment vertical="center"/>
    </xf>
    <xf numFmtId="0" fontId="0" fillId="0" borderId="36" xfId="0" applyFill="1" applyBorder="1" applyAlignment="1">
      <alignment horizontal="center" vertical="center"/>
    </xf>
    <xf numFmtId="0" fontId="0" fillId="0" borderId="54" xfId="0" applyFill="1" applyBorder="1" applyAlignment="1">
      <alignment horizontal="left" vertical="center"/>
    </xf>
    <xf numFmtId="0" fontId="0" fillId="0" borderId="34" xfId="0" applyFill="1" applyBorder="1" applyAlignment="1">
      <alignment horizontal="center" vertical="center"/>
    </xf>
    <xf numFmtId="0" fontId="0" fillId="0" borderId="42" xfId="0" applyFill="1" applyBorder="1" applyAlignment="1">
      <alignment horizontal="center" vertical="center"/>
    </xf>
    <xf numFmtId="0" fontId="0" fillId="0" borderId="8" xfId="0" applyFill="1" applyBorder="1" applyAlignment="1">
      <alignment horizontal="center" vertical="center"/>
    </xf>
    <xf numFmtId="0" fontId="0" fillId="0" borderId="3" xfId="0" applyFill="1" applyBorder="1" applyAlignment="1">
      <alignment horizontal="center" vertical="center"/>
    </xf>
    <xf numFmtId="0" fontId="0" fillId="0" borderId="60" xfId="0" applyFill="1" applyBorder="1" applyAlignment="1">
      <alignment horizontal="center" vertical="center"/>
    </xf>
    <xf numFmtId="0" fontId="0" fillId="0" borderId="59" xfId="0" applyFill="1" applyBorder="1" applyAlignment="1">
      <alignment horizontal="center" vertical="center"/>
    </xf>
    <xf numFmtId="0" fontId="0" fillId="0" borderId="68" xfId="0" applyFill="1" applyBorder="1" applyAlignment="1">
      <alignment horizontal="center" vertical="center"/>
    </xf>
    <xf numFmtId="186" fontId="11" fillId="0" borderId="1" xfId="0" applyNumberFormat="1" applyFont="1" applyFill="1" applyBorder="1" applyAlignment="1">
      <alignment horizontal="center" vertical="center" shrinkToFit="1"/>
    </xf>
    <xf numFmtId="0" fontId="8" fillId="0" borderId="0" xfId="0" applyFont="1" applyFill="1" applyAlignment="1">
      <alignment horizontal="center" vertical="center" shrinkToFit="1"/>
    </xf>
    <xf numFmtId="0" fontId="0" fillId="0" borderId="0" xfId="0" applyAlignment="1" applyProtection="1">
      <alignment horizontal="center" vertical="center" shrinkToFit="1"/>
      <protection hidden="1"/>
    </xf>
    <xf numFmtId="0" fontId="0" fillId="0" borderId="0" xfId="0" applyBorder="1" applyAlignment="1" applyProtection="1">
      <alignment vertical="center" shrinkToFit="1"/>
      <protection hidden="1"/>
    </xf>
    <xf numFmtId="0" fontId="0" fillId="0" borderId="0" xfId="0" applyAlignment="1" applyProtection="1">
      <alignment vertical="center" shrinkToFit="1"/>
      <protection hidden="1"/>
    </xf>
    <xf numFmtId="0" fontId="0" fillId="0" borderId="0" xfId="0" applyBorder="1" applyAlignment="1" applyProtection="1">
      <alignment horizontal="center" vertical="center" shrinkToFit="1"/>
      <protection hidden="1"/>
    </xf>
    <xf numFmtId="0" fontId="0" fillId="0" borderId="0" xfId="0" applyBorder="1" applyAlignment="1" applyProtection="1">
      <alignment vertical="center" shrinkToFit="1"/>
      <protection hidden="1"/>
    </xf>
    <xf numFmtId="0" fontId="0" fillId="0" borderId="0" xfId="0" applyFill="1" applyBorder="1" applyAlignment="1" applyProtection="1">
      <alignment horizontal="center" vertical="center" shrinkToFit="1"/>
      <protection hidden="1"/>
    </xf>
    <xf numFmtId="0" fontId="0" fillId="0" borderId="0" xfId="0" applyFill="1" applyBorder="1" applyAlignment="1" applyProtection="1">
      <alignment vertical="center" shrinkToFit="1"/>
      <protection locked="0"/>
    </xf>
    <xf numFmtId="0" fontId="0" fillId="0" borderId="0" xfId="0" applyBorder="1" applyAlignment="1" applyProtection="1">
      <alignment vertical="center" shrinkToFit="1"/>
      <protection hidden="1"/>
    </xf>
    <xf numFmtId="0" fontId="7" fillId="0" borderId="0" xfId="0" applyFont="1" applyBorder="1" applyAlignment="1" applyProtection="1">
      <alignment vertical="center" shrinkToFit="1"/>
      <protection hidden="1"/>
    </xf>
    <xf numFmtId="0" fontId="7" fillId="0" borderId="0" xfId="0" applyFont="1" applyBorder="1" applyAlignment="1" applyProtection="1">
      <alignment horizontal="center" vertical="center" shrinkToFit="1"/>
      <protection hidden="1"/>
    </xf>
    <xf numFmtId="0" fontId="7" fillId="0" borderId="0" xfId="0" applyFont="1" applyBorder="1" applyAlignment="1" applyProtection="1">
      <alignment vertical="center"/>
      <protection hidden="1"/>
    </xf>
    <xf numFmtId="0" fontId="0" fillId="0" borderId="20" xfId="0" applyBorder="1" applyAlignment="1" applyProtection="1">
      <alignment vertical="center" shrinkToFit="1"/>
      <protection hidden="1"/>
    </xf>
    <xf numFmtId="0" fontId="0" fillId="0" borderId="21" xfId="0" applyBorder="1" applyAlignment="1" applyProtection="1">
      <alignment vertical="center" shrinkToFit="1"/>
      <protection hidden="1"/>
    </xf>
    <xf numFmtId="0" fontId="3" fillId="0" borderId="0" xfId="0" applyFont="1" applyBorder="1" applyAlignment="1" applyProtection="1">
      <alignment vertical="top" shrinkToFit="1"/>
      <protection hidden="1"/>
    </xf>
    <xf numFmtId="0" fontId="0" fillId="0" borderId="22" xfId="0" applyBorder="1" applyAlignment="1" applyProtection="1">
      <alignment vertical="center" shrinkToFit="1"/>
      <protection hidden="1"/>
    </xf>
    <xf numFmtId="0" fontId="0" fillId="0" borderId="27" xfId="0" applyFill="1" applyBorder="1" applyAlignment="1" applyProtection="1">
      <alignment horizontal="center" vertical="center" shrinkToFit="1"/>
      <protection hidden="1"/>
    </xf>
    <xf numFmtId="0" fontId="0" fillId="6" borderId="14" xfId="0" applyFill="1"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hidden="1"/>
    </xf>
    <xf numFmtId="0" fontId="0" fillId="0" borderId="86" xfId="0" applyFill="1" applyBorder="1" applyAlignment="1">
      <alignment vertical="center" shrinkToFit="1"/>
    </xf>
    <xf numFmtId="0" fontId="12" fillId="6" borderId="14" xfId="0" applyFont="1" applyFill="1" applyBorder="1" applyAlignment="1" applyProtection="1">
      <alignment horizontal="center" vertical="center" shrinkToFit="1"/>
      <protection locked="0"/>
    </xf>
    <xf numFmtId="38" fontId="0" fillId="0" borderId="1" xfId="2" applyFont="1" applyFill="1" applyBorder="1" applyAlignment="1">
      <alignment horizontal="center" vertical="center" shrinkToFit="1"/>
    </xf>
    <xf numFmtId="38" fontId="0" fillId="0" borderId="1" xfId="2" applyFont="1" applyFill="1" applyBorder="1" applyAlignment="1">
      <alignment vertical="center" shrinkToFit="1"/>
    </xf>
    <xf numFmtId="0" fontId="12" fillId="2" borderId="1" xfId="0" applyFont="1" applyFill="1" applyBorder="1" applyAlignment="1" applyProtection="1">
      <alignment vertical="center" shrinkToFit="1"/>
      <protection hidden="1"/>
    </xf>
    <xf numFmtId="0" fontId="0" fillId="0" borderId="87" xfId="0" applyFill="1" applyBorder="1" applyAlignment="1" applyProtection="1">
      <alignment vertical="center" shrinkToFit="1"/>
      <protection hidden="1"/>
    </xf>
    <xf numFmtId="0" fontId="0" fillId="0" borderId="88" xfId="0" applyFill="1" applyBorder="1" applyAlignment="1" applyProtection="1">
      <alignment vertical="center" shrinkToFit="1"/>
      <protection hidden="1"/>
    </xf>
    <xf numFmtId="0" fontId="0" fillId="8" borderId="12" xfId="0" applyFill="1" applyBorder="1" applyAlignment="1" applyProtection="1">
      <alignment vertical="center" shrinkToFit="1"/>
      <protection hidden="1"/>
    </xf>
    <xf numFmtId="0" fontId="0" fillId="8" borderId="1" xfId="0" applyFill="1" applyBorder="1" applyAlignment="1" applyProtection="1">
      <alignment vertical="center" shrinkToFit="1"/>
      <protection hidden="1"/>
    </xf>
    <xf numFmtId="0" fontId="0" fillId="8" borderId="1" xfId="0" applyFont="1" applyFill="1" applyBorder="1" applyAlignment="1" applyProtection="1">
      <alignment vertical="center" shrinkToFit="1"/>
      <protection hidden="1"/>
    </xf>
    <xf numFmtId="0" fontId="0" fillId="7" borderId="1" xfId="0" applyFont="1" applyFill="1" applyBorder="1" applyAlignment="1" applyProtection="1">
      <alignment horizontal="center" vertical="center"/>
      <protection hidden="1"/>
    </xf>
    <xf numFmtId="0" fontId="0" fillId="0" borderId="0" xfId="0" applyFill="1" applyBorder="1" applyAlignment="1">
      <alignment horizontal="right" vertical="center"/>
    </xf>
    <xf numFmtId="0" fontId="0" fillId="0" borderId="49" xfId="0" applyFill="1" applyBorder="1" applyAlignment="1">
      <alignment horizontal="center" vertical="center" shrinkToFit="1"/>
    </xf>
    <xf numFmtId="181" fontId="0" fillId="0" borderId="0" xfId="0" applyNumberFormat="1" applyFill="1" applyBorder="1" applyAlignment="1">
      <alignment horizontal="center" vertical="center" shrinkToFit="1"/>
    </xf>
    <xf numFmtId="0" fontId="10" fillId="0" borderId="0" xfId="0" applyFont="1" applyFill="1" applyBorder="1" applyAlignment="1">
      <alignment vertical="center"/>
    </xf>
    <xf numFmtId="0" fontId="8" fillId="0" borderId="0" xfId="0" applyFont="1" applyFill="1" applyBorder="1" applyAlignment="1">
      <alignment horizontal="center" vertical="center"/>
    </xf>
    <xf numFmtId="0" fontId="8" fillId="0" borderId="0" xfId="0" applyNumberFormat="1" applyFont="1" applyFill="1" applyBorder="1" applyAlignment="1">
      <alignment horizontal="right" vertical="center"/>
    </xf>
    <xf numFmtId="0" fontId="5" fillId="0" borderId="0" xfId="0" applyFont="1" applyFill="1" applyAlignment="1">
      <alignment vertical="center" shrinkToFit="1"/>
    </xf>
    <xf numFmtId="56" fontId="5" fillId="0" borderId="0" xfId="0" applyNumberFormat="1" applyFont="1" applyFill="1" applyAlignment="1">
      <alignment vertical="center" shrinkToFit="1"/>
    </xf>
    <xf numFmtId="0" fontId="8" fillId="0" borderId="0" xfId="0" applyFont="1" applyFill="1" applyAlignment="1">
      <alignment horizontal="center" vertical="center" shrinkToFit="1"/>
    </xf>
    <xf numFmtId="0" fontId="0" fillId="0" borderId="1" xfId="0" applyFill="1" applyBorder="1" applyAlignment="1">
      <alignment horizontal="center" vertical="center" shrinkToFit="1"/>
    </xf>
    <xf numFmtId="181" fontId="0" fillId="9" borderId="1" xfId="0" applyNumberFormat="1" applyFill="1" applyBorder="1" applyAlignment="1">
      <alignment horizontal="center" vertical="center" shrinkToFit="1"/>
    </xf>
    <xf numFmtId="0" fontId="8" fillId="0" borderId="0" xfId="0" applyFont="1" applyFill="1" applyAlignment="1">
      <alignment horizontal="center" vertical="center" shrinkToFit="1"/>
    </xf>
    <xf numFmtId="0" fontId="0" fillId="2" borderId="12" xfId="0" applyFont="1" applyFill="1" applyBorder="1" applyAlignment="1" applyProtection="1">
      <alignment vertical="center" shrinkToFit="1"/>
      <protection hidden="1"/>
    </xf>
    <xf numFmtId="0" fontId="10" fillId="0" borderId="62" xfId="0" applyFont="1" applyFill="1" applyBorder="1" applyAlignment="1">
      <alignment vertical="center"/>
    </xf>
    <xf numFmtId="0" fontId="1" fillId="0" borderId="89" xfId="0" applyFont="1" applyFill="1" applyBorder="1" applyAlignment="1">
      <alignment vertical="center" shrinkToFit="1"/>
    </xf>
    <xf numFmtId="0" fontId="6" fillId="0" borderId="1" xfId="0" applyFont="1" applyFill="1" applyBorder="1" applyAlignment="1">
      <alignment horizontal="center" vertical="center" shrinkToFit="1"/>
    </xf>
    <xf numFmtId="0" fontId="10" fillId="0" borderId="43" xfId="0" applyFont="1" applyFill="1" applyBorder="1" applyAlignment="1">
      <alignment vertical="center"/>
    </xf>
    <xf numFmtId="0" fontId="0" fillId="0" borderId="72" xfId="0" applyFont="1" applyFill="1" applyBorder="1" applyAlignment="1">
      <alignment vertical="center" shrinkToFit="1"/>
    </xf>
    <xf numFmtId="0" fontId="5" fillId="0" borderId="46"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shrinkToFit="1"/>
    </xf>
    <xf numFmtId="176" fontId="5" fillId="0" borderId="74" xfId="0" applyNumberFormat="1" applyFont="1" applyFill="1" applyBorder="1" applyAlignment="1">
      <alignment vertical="center" shrinkToFit="1"/>
    </xf>
    <xf numFmtId="176" fontId="5" fillId="0" borderId="74" xfId="0" applyNumberFormat="1" applyFont="1" applyFill="1" applyBorder="1" applyAlignment="1">
      <alignment vertical="center"/>
    </xf>
    <xf numFmtId="56" fontId="5" fillId="0" borderId="1" xfId="0" applyNumberFormat="1" applyFont="1" applyFill="1" applyBorder="1" applyAlignment="1">
      <alignment horizontal="center" vertical="center"/>
    </xf>
    <xf numFmtId="0" fontId="5" fillId="0" borderId="83" xfId="0" applyFont="1" applyFill="1" applyBorder="1" applyAlignment="1">
      <alignment horizontal="center" vertical="center"/>
    </xf>
    <xf numFmtId="176" fontId="5" fillId="0" borderId="82" xfId="0" applyNumberFormat="1" applyFont="1" applyFill="1" applyBorder="1" applyAlignment="1">
      <alignment vertical="center" shrinkToFit="1"/>
    </xf>
    <xf numFmtId="0" fontId="8" fillId="0" borderId="0" xfId="0" applyFont="1" applyFill="1" applyAlignment="1">
      <alignment horizontal="center" vertical="center" shrinkToFit="1"/>
    </xf>
    <xf numFmtId="0" fontId="0" fillId="0" borderId="0" xfId="0" applyFill="1" applyAlignment="1">
      <alignment horizontal="center" vertical="center" shrinkToFit="1"/>
    </xf>
    <xf numFmtId="0" fontId="0" fillId="0" borderId="1" xfId="0" applyFill="1" applyBorder="1" applyAlignment="1">
      <alignment horizontal="center" vertical="center" shrinkToFit="1"/>
    </xf>
    <xf numFmtId="0" fontId="8" fillId="0" borderId="0" xfId="0" applyFont="1" applyFill="1" applyBorder="1" applyAlignment="1">
      <alignment horizontal="center" vertical="center" shrinkToFit="1"/>
    </xf>
    <xf numFmtId="0" fontId="5" fillId="9" borderId="1" xfId="0" applyFont="1" applyFill="1" applyBorder="1" applyAlignment="1">
      <alignment horizontal="center" vertical="center"/>
    </xf>
    <xf numFmtId="0" fontId="5" fillId="9" borderId="1" xfId="0" applyFont="1" applyFill="1" applyBorder="1" applyAlignment="1">
      <alignment horizontal="center" vertical="center" shrinkToFit="1"/>
    </xf>
    <xf numFmtId="56" fontId="5" fillId="9" borderId="1" xfId="0" applyNumberFormat="1" applyFont="1" applyFill="1" applyBorder="1" applyAlignment="1">
      <alignment horizontal="center" vertical="center" shrinkToFit="1"/>
    </xf>
    <xf numFmtId="176" fontId="5" fillId="9" borderId="47" xfId="0" applyNumberFormat="1" applyFont="1" applyFill="1" applyBorder="1" applyAlignment="1">
      <alignment horizontal="right" vertical="center" shrinkToFit="1"/>
    </xf>
    <xf numFmtId="0" fontId="5" fillId="9" borderId="46" xfId="0" applyFont="1" applyFill="1" applyBorder="1" applyAlignment="1">
      <alignment horizontal="center" vertical="center"/>
    </xf>
    <xf numFmtId="56" fontId="5" fillId="9" borderId="47" xfId="0" applyNumberFormat="1" applyFont="1" applyFill="1" applyBorder="1" applyAlignment="1">
      <alignment horizontal="right" vertical="center" shrinkToFit="1"/>
    </xf>
    <xf numFmtId="56" fontId="5" fillId="9" borderId="1" xfId="0" applyNumberFormat="1" applyFont="1" applyFill="1" applyBorder="1" applyAlignment="1">
      <alignment horizontal="center" vertical="center"/>
    </xf>
    <xf numFmtId="176" fontId="5" fillId="9" borderId="74" xfId="0" applyNumberFormat="1" applyFont="1" applyFill="1" applyBorder="1" applyAlignment="1">
      <alignment vertical="center" shrinkToFit="1"/>
    </xf>
    <xf numFmtId="0" fontId="5" fillId="9" borderId="83" xfId="0" applyFont="1" applyFill="1" applyBorder="1" applyAlignment="1">
      <alignment horizontal="center" vertical="center"/>
    </xf>
    <xf numFmtId="176" fontId="5" fillId="9" borderId="82" xfId="0" applyNumberFormat="1" applyFont="1" applyFill="1" applyBorder="1" applyAlignment="1">
      <alignment vertical="center" shrinkToFit="1"/>
    </xf>
    <xf numFmtId="176" fontId="5" fillId="9" borderId="74" xfId="0" applyNumberFormat="1" applyFont="1" applyFill="1" applyBorder="1" applyAlignment="1">
      <alignment vertical="center"/>
    </xf>
    <xf numFmtId="0" fontId="8" fillId="0" borderId="0" xfId="0" applyFont="1" applyFill="1" applyAlignment="1">
      <alignment horizontal="center" vertical="center" shrinkToFit="1"/>
    </xf>
    <xf numFmtId="0" fontId="0" fillId="0" borderId="0" xfId="0" applyFill="1" applyAlignment="1">
      <alignment horizontal="center" vertical="center" shrinkToFit="1"/>
    </xf>
    <xf numFmtId="0" fontId="0" fillId="0" borderId="1" xfId="0" applyFill="1" applyBorder="1" applyAlignment="1">
      <alignment horizontal="center" vertical="center" shrinkToFit="1"/>
    </xf>
    <xf numFmtId="0" fontId="5" fillId="8" borderId="1" xfId="0" applyFont="1" applyFill="1" applyBorder="1" applyAlignment="1">
      <alignment horizontal="center" vertical="center"/>
    </xf>
    <xf numFmtId="0" fontId="5" fillId="8" borderId="1" xfId="0" applyFont="1" applyFill="1" applyBorder="1" applyAlignment="1">
      <alignment horizontal="center" vertical="center" shrinkToFit="1"/>
    </xf>
    <xf numFmtId="176" fontId="5" fillId="8" borderId="74" xfId="0" applyNumberFormat="1" applyFont="1" applyFill="1" applyBorder="1" applyAlignment="1">
      <alignment vertical="center"/>
    </xf>
    <xf numFmtId="0" fontId="5" fillId="8" borderId="46" xfId="0" applyFont="1" applyFill="1" applyBorder="1" applyAlignment="1">
      <alignment horizontal="center" vertical="center"/>
    </xf>
    <xf numFmtId="0" fontId="0" fillId="7" borderId="1" xfId="0" applyFill="1" applyBorder="1" applyAlignment="1" applyProtection="1">
      <alignment horizontal="center" vertical="center" shrinkToFit="1"/>
      <protection hidden="1"/>
    </xf>
    <xf numFmtId="0" fontId="0" fillId="7" borderId="0" xfId="0" applyFill="1" applyAlignment="1">
      <alignment vertical="center" shrinkToFit="1"/>
    </xf>
    <xf numFmtId="0" fontId="0" fillId="10" borderId="1" xfId="0" applyFill="1" applyBorder="1" applyAlignment="1">
      <alignment vertical="center" shrinkToFit="1"/>
    </xf>
    <xf numFmtId="0" fontId="9" fillId="9" borderId="4" xfId="0" applyNumberFormat="1" applyFont="1" applyFill="1" applyBorder="1" applyAlignment="1">
      <alignment horizontal="center" vertical="center"/>
    </xf>
    <xf numFmtId="0" fontId="0" fillId="9" borderId="0" xfId="0" applyFill="1">
      <alignment vertical="center"/>
    </xf>
    <xf numFmtId="0" fontId="0" fillId="9" borderId="0" xfId="0" applyFill="1" applyAlignment="1">
      <alignment vertical="center"/>
    </xf>
    <xf numFmtId="0" fontId="0" fillId="0" borderId="74" xfId="0" applyFill="1" applyBorder="1" applyAlignment="1">
      <alignment horizontal="center" vertical="center"/>
    </xf>
    <xf numFmtId="0" fontId="0" fillId="0" borderId="36" xfId="0" applyFill="1" applyBorder="1" applyAlignment="1">
      <alignment horizontal="center" vertical="center"/>
    </xf>
    <xf numFmtId="0" fontId="8" fillId="0" borderId="59" xfId="0" applyFont="1" applyFill="1" applyBorder="1" applyAlignment="1">
      <alignment horizontal="center" vertical="center"/>
    </xf>
    <xf numFmtId="0" fontId="8" fillId="0" borderId="70"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71" xfId="0" applyFont="1" applyFill="1" applyBorder="1" applyAlignment="1">
      <alignment horizontal="center" vertical="center"/>
    </xf>
    <xf numFmtId="0" fontId="8" fillId="0" borderId="80" xfId="0" applyFont="1" applyFill="1" applyBorder="1" applyAlignment="1">
      <alignment horizontal="center" vertical="center"/>
    </xf>
    <xf numFmtId="0" fontId="8" fillId="0" borderId="89" xfId="0" applyFont="1" applyFill="1" applyBorder="1" applyAlignment="1">
      <alignment horizontal="center" vertical="center"/>
    </xf>
    <xf numFmtId="0" fontId="8" fillId="0" borderId="38" xfId="0" applyNumberFormat="1" applyFont="1" applyFill="1" applyBorder="1" applyAlignment="1">
      <alignment horizontal="right" vertical="center"/>
    </xf>
    <xf numFmtId="0" fontId="8" fillId="0" borderId="5" xfId="0" applyNumberFormat="1" applyFont="1" applyFill="1" applyBorder="1" applyAlignment="1">
      <alignment horizontal="right" vertical="center"/>
    </xf>
    <xf numFmtId="0" fontId="8" fillId="0" borderId="69" xfId="0" applyNumberFormat="1" applyFont="1" applyFill="1" applyBorder="1" applyAlignment="1">
      <alignment horizontal="right" vertical="center"/>
    </xf>
    <xf numFmtId="0" fontId="8" fillId="0" borderId="40" xfId="0" applyNumberFormat="1" applyFont="1" applyFill="1" applyBorder="1" applyAlignment="1">
      <alignment horizontal="right" vertical="center"/>
    </xf>
    <xf numFmtId="0" fontId="8" fillId="0" borderId="90" xfId="0" applyFont="1" applyFill="1" applyBorder="1" applyAlignment="1">
      <alignment horizontal="center" vertical="center"/>
    </xf>
    <xf numFmtId="181" fontId="0" fillId="0" borderId="75" xfId="0" applyNumberFormat="1" applyFill="1" applyBorder="1" applyAlignment="1">
      <alignment horizontal="center" vertical="center"/>
    </xf>
    <xf numFmtId="181" fontId="0" fillId="0" borderId="76" xfId="0" applyNumberFormat="1" applyFill="1" applyBorder="1" applyAlignment="1">
      <alignment horizontal="center" vertical="center"/>
    </xf>
    <xf numFmtId="179" fontId="5" fillId="0" borderId="77" xfId="0" applyNumberFormat="1" applyFont="1" applyFill="1" applyBorder="1" applyAlignment="1">
      <alignment horizontal="center" vertical="center" shrinkToFit="1"/>
    </xf>
    <xf numFmtId="179" fontId="5" fillId="0" borderId="78" xfId="0" applyNumberFormat="1" applyFont="1" applyFill="1" applyBorder="1" applyAlignment="1">
      <alignment horizontal="center" vertical="center" shrinkToFit="1"/>
    </xf>
    <xf numFmtId="0" fontId="8" fillId="0" borderId="0" xfId="0" applyFont="1" applyFill="1" applyAlignment="1">
      <alignment horizontal="center" vertical="center" shrinkToFit="1"/>
    </xf>
    <xf numFmtId="179" fontId="5" fillId="0" borderId="10" xfId="0" applyNumberFormat="1" applyFont="1" applyFill="1" applyBorder="1" applyAlignment="1">
      <alignment horizontal="center" vertical="center" shrinkToFit="1"/>
    </xf>
    <xf numFmtId="179" fontId="5" fillId="0" borderId="13" xfId="0" applyNumberFormat="1" applyFont="1" applyFill="1" applyBorder="1" applyAlignment="1">
      <alignment horizontal="center" vertical="center" shrinkToFit="1"/>
    </xf>
    <xf numFmtId="0" fontId="8" fillId="0" borderId="41" xfId="0" applyNumberFormat="1" applyFont="1" applyFill="1" applyBorder="1" applyAlignment="1">
      <alignment horizontal="right" vertical="center"/>
    </xf>
    <xf numFmtId="0" fontId="8" fillId="0" borderId="42" xfId="0" applyNumberFormat="1" applyFont="1" applyFill="1" applyBorder="1" applyAlignment="1">
      <alignment horizontal="right" vertical="center"/>
    </xf>
    <xf numFmtId="0" fontId="8" fillId="0" borderId="36" xfId="0" applyNumberFormat="1" applyFont="1" applyFill="1" applyBorder="1" applyAlignment="1">
      <alignment horizontal="right" vertical="center"/>
    </xf>
    <xf numFmtId="0" fontId="8" fillId="0" borderId="1" xfId="0" applyNumberFormat="1" applyFont="1" applyFill="1" applyBorder="1" applyAlignment="1">
      <alignment horizontal="right" vertical="center"/>
    </xf>
    <xf numFmtId="0" fontId="3" fillId="0" borderId="45" xfId="0" applyFont="1" applyFill="1" applyBorder="1" applyAlignment="1">
      <alignment horizontal="center" vertical="center" shrinkToFit="1"/>
    </xf>
    <xf numFmtId="0" fontId="0" fillId="0" borderId="8" xfId="0" applyFill="1" applyBorder="1" applyAlignment="1">
      <alignment horizontal="center"/>
    </xf>
    <xf numFmtId="0" fontId="0" fillId="0" borderId="3" xfId="0" applyFill="1" applyBorder="1" applyAlignment="1">
      <alignment horizontal="center"/>
    </xf>
    <xf numFmtId="179" fontId="0" fillId="0" borderId="10" xfId="0" applyNumberFormat="1" applyFill="1" applyBorder="1" applyAlignment="1">
      <alignment horizontal="right" vertical="center"/>
    </xf>
    <xf numFmtId="179" fontId="0" fillId="0" borderId="14" xfId="0" applyNumberFormat="1" applyFill="1" applyBorder="1" applyAlignment="1">
      <alignment horizontal="right" vertical="center"/>
    </xf>
    <xf numFmtId="0" fontId="0" fillId="0" borderId="14" xfId="0" applyFill="1" applyBorder="1" applyAlignment="1">
      <alignment horizontal="left" vertical="center"/>
    </xf>
    <xf numFmtId="0" fontId="0" fillId="0" borderId="54" xfId="0" applyFill="1" applyBorder="1" applyAlignment="1">
      <alignment horizontal="left" vertical="center"/>
    </xf>
    <xf numFmtId="0" fontId="0" fillId="0" borderId="48" xfId="0" applyFill="1" applyBorder="1" applyAlignment="1">
      <alignment horizontal="center" shrinkToFit="1"/>
    </xf>
    <xf numFmtId="0" fontId="0" fillId="0" borderId="0" xfId="0" applyFill="1" applyAlignment="1">
      <alignment horizontal="center" shrinkToFit="1"/>
    </xf>
    <xf numFmtId="0" fontId="0" fillId="0" borderId="8" xfId="0" applyFill="1" applyBorder="1" applyAlignment="1">
      <alignment horizontal="center" vertical="center"/>
    </xf>
    <xf numFmtId="0" fontId="0" fillId="0" borderId="3" xfId="0" applyFill="1" applyBorder="1" applyAlignment="1">
      <alignment horizontal="center" vertical="center"/>
    </xf>
    <xf numFmtId="0" fontId="0" fillId="0" borderId="42" xfId="0" applyFill="1" applyBorder="1" applyAlignment="1">
      <alignment horizontal="center" vertical="center"/>
    </xf>
    <xf numFmtId="183" fontId="0" fillId="0" borderId="1" xfId="0" applyNumberFormat="1" applyFill="1" applyBorder="1" applyAlignment="1">
      <alignment horizontal="center" vertical="center"/>
    </xf>
    <xf numFmtId="0" fontId="0" fillId="0" borderId="61" xfId="0" applyFill="1" applyBorder="1" applyAlignment="1">
      <alignment horizontal="center" vertical="center"/>
    </xf>
    <xf numFmtId="0" fontId="0" fillId="0" borderId="60" xfId="0" applyFill="1" applyBorder="1" applyAlignment="1">
      <alignment horizontal="center" vertical="center"/>
    </xf>
    <xf numFmtId="178" fontId="0" fillId="0" borderId="35" xfId="0" applyNumberFormat="1" applyFill="1" applyBorder="1" applyAlignment="1">
      <alignment horizontal="center" vertical="center"/>
    </xf>
    <xf numFmtId="178" fontId="0" fillId="0" borderId="1" xfId="0" applyNumberFormat="1" applyFill="1" applyBorder="1" applyAlignment="1">
      <alignment horizontal="center" vertical="center"/>
    </xf>
    <xf numFmtId="179" fontId="0" fillId="0" borderId="79" xfId="0" applyNumberFormat="1" applyFill="1" applyBorder="1" applyAlignment="1">
      <alignment horizontal="right"/>
    </xf>
    <xf numFmtId="0" fontId="0" fillId="0" borderId="59" xfId="0" applyFill="1" applyBorder="1" applyAlignment="1">
      <alignment horizontal="center" vertical="center"/>
    </xf>
    <xf numFmtId="0" fontId="0" fillId="0" borderId="14" xfId="0" applyFill="1" applyBorder="1" applyAlignment="1">
      <alignment horizontal="center" vertical="center" shrinkToFit="1"/>
    </xf>
    <xf numFmtId="0" fontId="0" fillId="0" borderId="54" xfId="0" applyFill="1" applyBorder="1" applyAlignment="1">
      <alignment horizontal="center" vertical="center" shrinkToFit="1"/>
    </xf>
    <xf numFmtId="184" fontId="0" fillId="0" borderId="10" xfId="0" applyNumberFormat="1" applyFill="1" applyBorder="1" applyAlignment="1">
      <alignment horizontal="right" vertical="center"/>
    </xf>
    <xf numFmtId="184" fontId="0" fillId="0" borderId="14" xfId="0" applyNumberFormat="1" applyFill="1" applyBorder="1" applyAlignment="1">
      <alignment horizontal="right" vertical="center"/>
    </xf>
    <xf numFmtId="183" fontId="0" fillId="0" borderId="71" xfId="0" applyNumberFormat="1" applyFill="1" applyBorder="1" applyAlignment="1">
      <alignment horizontal="center" vertical="center"/>
    </xf>
    <xf numFmtId="0" fontId="0" fillId="0" borderId="70" xfId="0" applyFill="1" applyBorder="1" applyAlignment="1">
      <alignment horizontal="center" vertical="center"/>
    </xf>
    <xf numFmtId="0" fontId="0" fillId="0" borderId="34" xfId="0" applyFill="1" applyBorder="1" applyAlignment="1">
      <alignment horizontal="center" vertical="center"/>
    </xf>
    <xf numFmtId="0" fontId="0" fillId="0" borderId="43" xfId="0" applyFill="1" applyBorder="1" applyAlignment="1">
      <alignment horizontal="center" vertical="center"/>
    </xf>
    <xf numFmtId="183" fontId="0" fillId="0" borderId="35" xfId="0" applyNumberFormat="1" applyFill="1" applyBorder="1" applyAlignment="1">
      <alignment horizontal="center" vertical="center"/>
    </xf>
    <xf numFmtId="182" fontId="0" fillId="0" borderId="69" xfId="0" applyNumberFormat="1" applyFill="1" applyBorder="1" applyAlignment="1">
      <alignment horizontal="center" vertical="center"/>
    </xf>
    <xf numFmtId="182" fontId="0" fillId="0" borderId="40" xfId="0" applyNumberFormat="1" applyFill="1" applyBorder="1" applyAlignment="1">
      <alignment horizontal="center" vertical="center"/>
    </xf>
    <xf numFmtId="178" fontId="0" fillId="0" borderId="71" xfId="0" applyNumberFormat="1" applyFill="1" applyBorder="1" applyAlignment="1">
      <alignment horizontal="center" vertical="center"/>
    </xf>
    <xf numFmtId="182" fontId="0" fillId="0" borderId="72" xfId="0" applyNumberFormat="1" applyFill="1" applyBorder="1" applyAlignment="1">
      <alignment horizontal="center" vertical="center"/>
    </xf>
    <xf numFmtId="0" fontId="0" fillId="0" borderId="0" xfId="0" applyFill="1" applyAlignment="1">
      <alignment horizontal="center" vertical="center" shrinkToFit="1"/>
    </xf>
    <xf numFmtId="0" fontId="0" fillId="0" borderId="74" xfId="0" applyFill="1" applyBorder="1" applyAlignment="1">
      <alignment horizontal="center" vertical="center" shrinkToFit="1"/>
    </xf>
    <xf numFmtId="0" fontId="0" fillId="0" borderId="36" xfId="0" applyFill="1" applyBorder="1" applyAlignment="1">
      <alignment horizontal="center" vertical="center" shrinkToFit="1"/>
    </xf>
    <xf numFmtId="0" fontId="0" fillId="0" borderId="0" xfId="0" applyFill="1" applyBorder="1" applyAlignment="1">
      <alignment horizontal="center" vertical="center" shrinkToFit="1"/>
    </xf>
    <xf numFmtId="0" fontId="0" fillId="0" borderId="5"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80" xfId="0" applyFill="1" applyBorder="1" applyAlignment="1">
      <alignment horizontal="center" vertical="center" shrinkToFit="1"/>
    </xf>
    <xf numFmtId="0" fontId="0" fillId="0" borderId="33" xfId="0" applyFill="1" applyBorder="1" applyAlignment="1">
      <alignment horizontal="center" vertical="center" shrinkToFit="1"/>
    </xf>
    <xf numFmtId="0" fontId="0" fillId="0" borderId="1" xfId="0" applyFill="1" applyBorder="1" applyAlignment="1">
      <alignment horizontal="center" vertical="center" shrinkToFit="1"/>
    </xf>
    <xf numFmtId="0" fontId="3" fillId="0" borderId="10" xfId="0" applyFont="1" applyBorder="1" applyAlignment="1" applyProtection="1">
      <alignment horizontal="right" vertical="center" shrinkToFit="1"/>
      <protection hidden="1"/>
    </xf>
    <xf numFmtId="0" fontId="3" fillId="0" borderId="14" xfId="0" applyFont="1" applyBorder="1" applyAlignment="1" applyProtection="1">
      <alignment horizontal="right" vertical="center" shrinkToFit="1"/>
      <protection hidden="1"/>
    </xf>
    <xf numFmtId="0" fontId="5" fillId="0" borderId="10" xfId="0" applyFont="1" applyBorder="1" applyAlignment="1" applyProtection="1">
      <alignment horizontal="center" vertical="center" shrinkToFit="1"/>
      <protection hidden="1"/>
    </xf>
    <xf numFmtId="0" fontId="5" fillId="0" borderId="14" xfId="0" applyFont="1" applyBorder="1" applyAlignment="1" applyProtection="1">
      <alignment horizontal="center" vertical="center" shrinkToFit="1"/>
      <protection hidden="1"/>
    </xf>
    <xf numFmtId="0" fontId="5" fillId="0" borderId="13" xfId="0" applyFont="1" applyBorder="1" applyAlignment="1" applyProtection="1">
      <alignment horizontal="center" vertical="center" shrinkToFit="1"/>
      <protection hidden="1"/>
    </xf>
    <xf numFmtId="0" fontId="0" fillId="0" borderId="15" xfId="0" applyBorder="1" applyAlignment="1" applyProtection="1">
      <alignment horizontal="center" vertical="center" shrinkToFit="1"/>
      <protection hidden="1"/>
    </xf>
    <xf numFmtId="0" fontId="5" fillId="0" borderId="10"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3" xfId="0" applyFont="1" applyBorder="1" applyAlignment="1">
      <alignment horizontal="center" vertical="center" shrinkToFit="1"/>
    </xf>
    <xf numFmtId="0" fontId="3" fillId="0" borderId="10" xfId="0" applyFont="1" applyBorder="1" applyAlignment="1" applyProtection="1">
      <alignment vertical="center" shrinkToFit="1"/>
      <protection hidden="1"/>
    </xf>
    <xf numFmtId="0" fontId="3" fillId="0" borderId="14" xfId="0" applyFont="1" applyBorder="1" applyAlignment="1" applyProtection="1">
      <alignment vertical="center" shrinkToFit="1"/>
      <protection hidden="1"/>
    </xf>
    <xf numFmtId="0" fontId="5" fillId="0" borderId="75" xfId="0" applyFont="1" applyBorder="1" applyAlignment="1" applyProtection="1">
      <alignment horizontal="center" vertical="center" shrinkToFit="1"/>
      <protection hidden="1"/>
    </xf>
    <xf numFmtId="0" fontId="5" fillId="0" borderId="81" xfId="0" applyFont="1" applyBorder="1" applyAlignment="1" applyProtection="1">
      <alignment horizontal="center" vertical="center" shrinkToFit="1"/>
      <protection hidden="1"/>
    </xf>
    <xf numFmtId="0" fontId="5" fillId="0" borderId="76" xfId="0" applyFont="1" applyBorder="1" applyAlignment="1" applyProtection="1">
      <alignment horizontal="center" vertical="center" shrinkToFit="1"/>
      <protection hidden="1"/>
    </xf>
    <xf numFmtId="0" fontId="5" fillId="0" borderId="81" xfId="0" applyFont="1" applyBorder="1" applyAlignment="1" applyProtection="1">
      <alignment horizontal="left" vertical="center" shrinkToFit="1"/>
      <protection hidden="1"/>
    </xf>
    <xf numFmtId="0" fontId="4" fillId="0" borderId="0" xfId="0" applyFont="1" applyAlignment="1" applyProtection="1">
      <alignment horizontal="center" vertical="center" shrinkToFit="1"/>
      <protection hidden="1"/>
    </xf>
    <xf numFmtId="0" fontId="0" fillId="0" borderId="0" xfId="0" applyBorder="1" applyAlignment="1" applyProtection="1">
      <alignment horizontal="left" vertical="center" shrinkToFit="1"/>
      <protection hidden="1"/>
    </xf>
    <xf numFmtId="0" fontId="0" fillId="0" borderId="0" xfId="0" applyAlignment="1" applyProtection="1">
      <alignment horizontal="center" vertical="center" shrinkToFit="1"/>
      <protection hidden="1"/>
    </xf>
    <xf numFmtId="0" fontId="0" fillId="0" borderId="84" xfId="0" applyBorder="1" applyAlignment="1" applyProtection="1">
      <alignment vertical="center" shrinkToFit="1"/>
      <protection hidden="1"/>
    </xf>
    <xf numFmtId="0" fontId="0" fillId="0" borderId="0" xfId="0" applyBorder="1" applyAlignment="1" applyProtection="1">
      <alignment vertical="center" shrinkToFit="1"/>
      <protection hidden="1"/>
    </xf>
    <xf numFmtId="0" fontId="0" fillId="0" borderId="4" xfId="0" applyBorder="1" applyAlignment="1" applyProtection="1">
      <alignment vertical="center" shrinkToFit="1"/>
      <protection hidden="1"/>
    </xf>
    <xf numFmtId="0" fontId="0" fillId="0" borderId="85" xfId="0" applyFill="1" applyBorder="1" applyAlignment="1" applyProtection="1">
      <alignment horizontal="center" vertical="center" shrinkToFit="1"/>
      <protection hidden="1"/>
    </xf>
    <xf numFmtId="0" fontId="0" fillId="0" borderId="13" xfId="0" applyFill="1" applyBorder="1" applyAlignment="1" applyProtection="1">
      <alignment horizontal="center" vertical="center" shrinkToFit="1"/>
      <protection hidden="1"/>
    </xf>
    <xf numFmtId="0" fontId="0" fillId="0" borderId="82" xfId="0" applyFill="1" applyBorder="1" applyAlignment="1">
      <alignment horizontal="center" vertical="center"/>
    </xf>
  </cellXfs>
  <cellStyles count="3">
    <cellStyle name="パーセント" xfId="1" builtinId="5"/>
    <cellStyle name="桁区切り" xfId="2" builtinId="6"/>
    <cellStyle name="標準" xfId="0" builtinId="0"/>
  </cellStyles>
  <dxfs count="50">
    <dxf>
      <fill>
        <patternFill>
          <bgColor indexed="45"/>
        </patternFill>
      </fill>
    </dxf>
    <dxf>
      <fill>
        <patternFill>
          <bgColor indexed="44"/>
        </patternFill>
      </fill>
    </dxf>
    <dxf>
      <fill>
        <patternFill>
          <bgColor indexed="13"/>
        </patternFill>
      </fill>
    </dxf>
    <dxf>
      <fill>
        <patternFill>
          <bgColor indexed="13"/>
        </patternFill>
      </fill>
    </dxf>
    <dxf>
      <font>
        <color theme="0"/>
      </font>
    </dxf>
    <dxf>
      <font>
        <color theme="0"/>
      </font>
    </dxf>
    <dxf>
      <font>
        <color theme="0"/>
      </font>
    </dxf>
    <dxf>
      <fill>
        <patternFill>
          <bgColor theme="0" tint="-0.24994659260841701"/>
        </patternFill>
      </fill>
    </dxf>
    <dxf>
      <font>
        <color theme="0"/>
      </font>
      <fill>
        <patternFill>
          <bgColor theme="0" tint="-0.24994659260841701"/>
        </patternFill>
      </fill>
    </dxf>
    <dxf>
      <font>
        <color theme="0"/>
      </font>
    </dxf>
    <dxf>
      <fill>
        <patternFill>
          <bgColor theme="0" tint="-0.24994659260841701"/>
        </patternFill>
      </fill>
    </dxf>
    <dxf>
      <fill>
        <patternFill>
          <bgColor theme="0" tint="-0.24994659260841701"/>
        </patternFill>
      </fill>
    </dxf>
    <dxf>
      <font>
        <color theme="0"/>
      </font>
      <fill>
        <patternFill>
          <bgColor theme="0" tint="-0.24994659260841701"/>
        </patternFill>
      </fill>
    </dxf>
    <dxf>
      <font>
        <color theme="0" tint="-4.9989318521683403E-2"/>
      </font>
      <fill>
        <patternFill>
          <bgColor rgb="FFFF0000"/>
        </patternFill>
      </fill>
    </dxf>
    <dxf>
      <font>
        <color theme="0"/>
      </font>
    </dxf>
    <dxf>
      <font>
        <color theme="0"/>
      </font>
    </dxf>
    <dxf>
      <font>
        <color theme="0"/>
      </font>
    </dxf>
    <dxf>
      <font>
        <color theme="0"/>
      </font>
    </dxf>
    <dxf>
      <font>
        <color theme="0"/>
      </font>
    </dxf>
    <dxf>
      <fill>
        <patternFill>
          <bgColor indexed="10"/>
        </patternFill>
      </fill>
    </dxf>
    <dxf>
      <fill>
        <patternFill>
          <bgColor indexed="45"/>
        </patternFill>
      </fill>
    </dxf>
    <dxf>
      <fill>
        <patternFill>
          <bgColor rgb="FFFF99CC"/>
        </patternFill>
      </fill>
    </dxf>
    <dxf>
      <fill>
        <patternFill>
          <bgColor indexed="13"/>
        </patternFill>
      </fill>
    </dxf>
    <dxf>
      <fill>
        <patternFill>
          <bgColor indexed="13"/>
        </patternFill>
      </fill>
    </dxf>
    <dxf>
      <font>
        <color theme="0"/>
      </font>
    </dxf>
    <dxf>
      <font>
        <color theme="1"/>
      </font>
    </dxf>
    <dxf>
      <font>
        <color theme="1"/>
      </font>
    </dxf>
    <dxf>
      <font>
        <color theme="0"/>
      </font>
    </dxf>
    <dxf>
      <font>
        <color theme="0"/>
      </font>
    </dxf>
    <dxf>
      <fill>
        <patternFill>
          <bgColor indexed="11"/>
        </patternFill>
      </fill>
    </dxf>
    <dxf>
      <fill>
        <patternFill>
          <bgColor indexed="40"/>
        </patternFill>
      </fill>
    </dxf>
    <dxf>
      <fill>
        <patternFill>
          <bgColor indexed="10"/>
        </patternFill>
      </fill>
    </dxf>
    <dxf>
      <fill>
        <patternFill>
          <bgColor indexed="10"/>
        </patternFill>
      </fill>
    </dxf>
    <dxf>
      <font>
        <color theme="1"/>
      </font>
      <fill>
        <patternFill>
          <bgColor indexed="45"/>
        </patternFill>
      </fill>
    </dxf>
    <dxf>
      <fill>
        <patternFill>
          <bgColor indexed="53"/>
        </patternFill>
      </fill>
    </dxf>
    <dxf>
      <font>
        <color theme="0"/>
      </font>
    </dxf>
    <dxf>
      <font>
        <color theme="0"/>
      </font>
    </dxf>
    <dxf>
      <font>
        <color theme="1"/>
      </font>
    </dxf>
    <dxf>
      <font>
        <color theme="0"/>
      </font>
    </dxf>
    <dxf>
      <font>
        <color theme="0"/>
      </font>
    </dxf>
    <dxf>
      <font>
        <b val="0"/>
        <i/>
        <condense val="0"/>
        <extend val="0"/>
        <color indexed="10"/>
      </font>
    </dxf>
    <dxf>
      <font>
        <b val="0"/>
        <i/>
        <condense val="0"/>
        <extend val="0"/>
        <color indexed="12"/>
      </font>
    </dxf>
    <dxf>
      <fill>
        <patternFill>
          <bgColor indexed="45"/>
        </patternFill>
      </fill>
    </dxf>
    <dxf>
      <fill>
        <patternFill>
          <bgColor indexed="44"/>
        </patternFill>
      </fill>
    </dxf>
    <dxf>
      <font>
        <b val="0"/>
        <i/>
        <condense val="0"/>
        <extend val="0"/>
        <color indexed="10"/>
      </font>
    </dxf>
    <dxf>
      <font>
        <b val="0"/>
        <i/>
        <condense val="0"/>
        <extend val="0"/>
        <color indexed="12"/>
      </font>
    </dxf>
    <dxf>
      <fill>
        <patternFill>
          <bgColor indexed="45"/>
        </patternFill>
      </fill>
    </dxf>
    <dxf>
      <fill>
        <patternFill>
          <bgColor indexed="44"/>
        </patternFill>
      </fill>
    </dxf>
    <dxf>
      <fill>
        <patternFill>
          <bgColor indexed="13"/>
        </patternFill>
      </fill>
    </dxf>
    <dxf>
      <fill>
        <patternFill>
          <bgColor indexed="13"/>
        </patternFill>
      </fill>
    </dxf>
  </dxfs>
  <tableStyles count="0" defaultTableStyle="TableStyleMedium9" defaultPivotStyle="PivotStyleLight16"/>
  <colors>
    <mruColors>
      <color rgb="FFC0C0C0"/>
      <color rgb="FFFF99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感染者数推移</a:t>
            </a:r>
          </a:p>
        </c:rich>
      </c:tx>
      <c:layout>
        <c:manualLayout>
          <c:xMode val="edge"/>
          <c:yMode val="edge"/>
          <c:x val="0.42688330871491886"/>
          <c:y val="3.5369774919614155E-2"/>
        </c:manualLayout>
      </c:layout>
      <c:overlay val="0"/>
      <c:spPr>
        <a:noFill/>
        <a:ln w="25400">
          <a:noFill/>
        </a:ln>
      </c:spPr>
    </c:title>
    <c:autoTitleDeleted val="0"/>
    <c:plotArea>
      <c:layout>
        <c:manualLayout>
          <c:layoutTarget val="inner"/>
          <c:xMode val="edge"/>
          <c:yMode val="edge"/>
          <c:x val="6.056129985228953E-2"/>
          <c:y val="0.18971061093247593"/>
          <c:w val="0.82865583456425429"/>
          <c:h val="0.6784565916398716"/>
        </c:manualLayout>
      </c:layout>
      <c:barChart>
        <c:barDir val="col"/>
        <c:grouping val="stacked"/>
        <c:varyColors val="0"/>
        <c:ser>
          <c:idx val="0"/>
          <c:order val="0"/>
          <c:tx>
            <c:strRef>
              <c:f>中学校感染者数!$B$27</c:f>
              <c:strCache>
                <c:ptCount val="1"/>
                <c:pt idx="0">
                  <c:v>小学校</c:v>
                </c:pt>
              </c:strCache>
            </c:strRef>
          </c:tx>
          <c:spPr>
            <a:solidFill>
              <a:srgbClr val="9999FF"/>
            </a:solidFill>
            <a:ln w="12700">
              <a:solidFill>
                <a:srgbClr val="000000"/>
              </a:solidFill>
              <a:prstDash val="solid"/>
            </a:ln>
          </c:spPr>
          <c:invertIfNegative val="0"/>
          <c:cat>
            <c:strRef>
              <c:f>中学校感染者数!$C$26:$J$26</c:f>
              <c:strCache>
                <c:ptCount val="8"/>
                <c:pt idx="0">
                  <c:v>４月</c:v>
                </c:pt>
                <c:pt idx="1">
                  <c:v>５月</c:v>
                </c:pt>
                <c:pt idx="2">
                  <c:v>１０月</c:v>
                </c:pt>
                <c:pt idx="3">
                  <c:v>１１月</c:v>
                </c:pt>
                <c:pt idx="4">
                  <c:v>１２月</c:v>
                </c:pt>
                <c:pt idx="5">
                  <c:v>１月</c:v>
                </c:pt>
                <c:pt idx="6">
                  <c:v>２月</c:v>
                </c:pt>
                <c:pt idx="7">
                  <c:v>３月</c:v>
                </c:pt>
              </c:strCache>
            </c:strRef>
          </c:cat>
          <c:val>
            <c:numRef>
              <c:f>中学校感染者数!$C$27:$J$27</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F678-4658-887A-30E45ABCD9EB}"/>
            </c:ext>
          </c:extLst>
        </c:ser>
        <c:ser>
          <c:idx val="1"/>
          <c:order val="1"/>
          <c:tx>
            <c:strRef>
              <c:f>中学校感染者数!$B$28</c:f>
              <c:strCache>
                <c:ptCount val="1"/>
                <c:pt idx="0">
                  <c:v>中学校</c:v>
                </c:pt>
              </c:strCache>
            </c:strRef>
          </c:tx>
          <c:spPr>
            <a:solidFill>
              <a:srgbClr val="993366"/>
            </a:solidFill>
            <a:ln w="12700">
              <a:solidFill>
                <a:srgbClr val="000000"/>
              </a:solidFill>
              <a:prstDash val="solid"/>
            </a:ln>
          </c:spPr>
          <c:invertIfNegative val="0"/>
          <c:cat>
            <c:strRef>
              <c:f>中学校感染者数!$C$26:$J$26</c:f>
              <c:strCache>
                <c:ptCount val="8"/>
                <c:pt idx="0">
                  <c:v>４月</c:v>
                </c:pt>
                <c:pt idx="1">
                  <c:v>５月</c:v>
                </c:pt>
                <c:pt idx="2">
                  <c:v>１０月</c:v>
                </c:pt>
                <c:pt idx="3">
                  <c:v>１１月</c:v>
                </c:pt>
                <c:pt idx="4">
                  <c:v>１２月</c:v>
                </c:pt>
                <c:pt idx="5">
                  <c:v>１月</c:v>
                </c:pt>
                <c:pt idx="6">
                  <c:v>２月</c:v>
                </c:pt>
                <c:pt idx="7">
                  <c:v>３月</c:v>
                </c:pt>
              </c:strCache>
            </c:strRef>
          </c:cat>
          <c:val>
            <c:numRef>
              <c:f>中学校感染者数!$C$28:$J$28</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F678-4658-887A-30E45ABCD9EB}"/>
            </c:ext>
          </c:extLst>
        </c:ser>
        <c:dLbls>
          <c:showLegendKey val="0"/>
          <c:showVal val="0"/>
          <c:showCatName val="0"/>
          <c:showSerName val="0"/>
          <c:showPercent val="0"/>
          <c:showBubbleSize val="0"/>
        </c:dLbls>
        <c:gapWidth val="150"/>
        <c:overlap val="100"/>
        <c:axId val="148607576"/>
        <c:axId val="148607968"/>
      </c:barChart>
      <c:catAx>
        <c:axId val="14860757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148607968"/>
        <c:crosses val="autoZero"/>
        <c:auto val="1"/>
        <c:lblAlgn val="ctr"/>
        <c:lblOffset val="100"/>
        <c:tickLblSkip val="1"/>
        <c:tickMarkSkip val="1"/>
        <c:noMultiLvlLbl val="0"/>
      </c:catAx>
      <c:valAx>
        <c:axId val="148607968"/>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148607576"/>
        <c:crosses val="autoZero"/>
        <c:crossBetween val="between"/>
      </c:valAx>
      <c:spPr>
        <a:solidFill>
          <a:srgbClr val="C0C0C0"/>
        </a:solidFill>
        <a:ln w="12700">
          <a:solidFill>
            <a:srgbClr val="808080"/>
          </a:solidFill>
          <a:prstDash val="solid"/>
        </a:ln>
      </c:spPr>
    </c:plotArea>
    <c:legend>
      <c:legendPos val="r"/>
      <c:layout>
        <c:manualLayout>
          <c:xMode val="edge"/>
          <c:yMode val="edge"/>
          <c:x val="0.90546528803545057"/>
          <c:y val="0.47266881028938912"/>
          <c:w val="8.2717872968980838E-2"/>
          <c:h val="0.11575562700964633"/>
        </c:manualLayout>
      </c:layout>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011" r="0.75000000000000011"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インフルエンザ様症状欠席状況</a:t>
            </a:r>
          </a:p>
        </c:rich>
      </c:tx>
      <c:layout>
        <c:manualLayout>
          <c:xMode val="edge"/>
          <c:yMode val="edge"/>
          <c:x val="0.40831917420901742"/>
          <c:y val="2.8680688336520075E-2"/>
        </c:manualLayout>
      </c:layout>
      <c:overlay val="0"/>
      <c:spPr>
        <a:noFill/>
        <a:ln w="25400">
          <a:noFill/>
        </a:ln>
      </c:spPr>
    </c:title>
    <c:autoTitleDeleted val="0"/>
    <c:plotArea>
      <c:layout>
        <c:manualLayout>
          <c:layoutTarget val="inner"/>
          <c:xMode val="edge"/>
          <c:yMode val="edge"/>
          <c:x val="5.0937587461516935E-2"/>
          <c:y val="0.1064374218997004"/>
          <c:w val="0.93366995112263773"/>
          <c:h val="0.79158773712705488"/>
        </c:manualLayout>
      </c:layout>
      <c:barChart>
        <c:barDir val="col"/>
        <c:grouping val="stacked"/>
        <c:varyColors val="0"/>
        <c:ser>
          <c:idx val="0"/>
          <c:order val="0"/>
          <c:tx>
            <c:strRef>
              <c:f>欠席状況グラフ!$A$3</c:f>
              <c:strCache>
                <c:ptCount val="1"/>
                <c:pt idx="0">
                  <c:v>曜日判定</c:v>
                </c:pt>
              </c:strCache>
            </c:strRef>
          </c:tx>
          <c:invertIfNegative val="0"/>
          <c:cat>
            <c:numRef>
              <c:f>欠席状況グラフ!$B$2:$X$2</c:f>
              <c:numCache>
                <c:formatCode>m/d;@</c:formatCode>
                <c:ptCount val="23"/>
                <c:pt idx="0">
                  <c:v>46064</c:v>
                </c:pt>
                <c:pt idx="1">
                  <c:v>46065</c:v>
                </c:pt>
                <c:pt idx="2">
                  <c:v>46066</c:v>
                </c:pt>
                <c:pt idx="3">
                  <c:v>46067</c:v>
                </c:pt>
                <c:pt idx="4">
                  <c:v>46068</c:v>
                </c:pt>
                <c:pt idx="5">
                  <c:v>46069</c:v>
                </c:pt>
                <c:pt idx="6">
                  <c:v>46070</c:v>
                </c:pt>
                <c:pt idx="7">
                  <c:v>46071</c:v>
                </c:pt>
                <c:pt idx="8">
                  <c:v>46072</c:v>
                </c:pt>
                <c:pt idx="9">
                  <c:v>46073</c:v>
                </c:pt>
                <c:pt idx="10">
                  <c:v>46074</c:v>
                </c:pt>
                <c:pt idx="11">
                  <c:v>46075</c:v>
                </c:pt>
                <c:pt idx="12">
                  <c:v>46076</c:v>
                </c:pt>
                <c:pt idx="13">
                  <c:v>46077</c:v>
                </c:pt>
                <c:pt idx="14">
                  <c:v>46078</c:v>
                </c:pt>
                <c:pt idx="15">
                  <c:v>46079</c:v>
                </c:pt>
                <c:pt idx="16">
                  <c:v>46080</c:v>
                </c:pt>
                <c:pt idx="17">
                  <c:v>46081</c:v>
                </c:pt>
                <c:pt idx="18">
                  <c:v>46082</c:v>
                </c:pt>
                <c:pt idx="19">
                  <c:v>46083</c:v>
                </c:pt>
                <c:pt idx="20">
                  <c:v>46084</c:v>
                </c:pt>
                <c:pt idx="21">
                  <c:v>46085</c:v>
                </c:pt>
                <c:pt idx="22">
                  <c:v>46086</c:v>
                </c:pt>
              </c:numCache>
            </c:numRef>
          </c:cat>
          <c:val>
            <c:numRef>
              <c:f>欠席状況グラフ!$B$3:$X$3</c:f>
            </c:numRef>
          </c:val>
          <c:extLst>
            <c:ext xmlns:c16="http://schemas.microsoft.com/office/drawing/2014/chart" uri="{C3380CC4-5D6E-409C-BE32-E72D297353CC}">
              <c16:uniqueId val="{00000000-F58A-47CB-A86E-D48EAAD4F743}"/>
            </c:ext>
          </c:extLst>
        </c:ser>
        <c:ser>
          <c:idx val="1"/>
          <c:order val="1"/>
          <c:tx>
            <c:strRef>
              <c:f>欠席状況グラフ!$A$5</c:f>
              <c:strCache>
                <c:ptCount val="1"/>
                <c:pt idx="0">
                  <c:v>小学校</c:v>
                </c:pt>
              </c:strCache>
            </c:strRef>
          </c:tx>
          <c:spPr>
            <a:solidFill>
              <a:srgbClr val="9999FF"/>
            </a:solidFill>
            <a:ln w="25400">
              <a:solidFill>
                <a:srgbClr val="000080"/>
              </a:solidFill>
              <a:prstDash val="solid"/>
            </a:ln>
          </c:spPr>
          <c:invertIfNegative val="0"/>
          <c:cat>
            <c:numRef>
              <c:f>欠席状況グラフ!$B$2:$AE$2</c:f>
              <c:numCache>
                <c:formatCode>m/d;@</c:formatCode>
                <c:ptCount val="30"/>
                <c:pt idx="0">
                  <c:v>46064</c:v>
                </c:pt>
                <c:pt idx="1">
                  <c:v>46065</c:v>
                </c:pt>
                <c:pt idx="2">
                  <c:v>46066</c:v>
                </c:pt>
                <c:pt idx="3">
                  <c:v>46067</c:v>
                </c:pt>
                <c:pt idx="4">
                  <c:v>46068</c:v>
                </c:pt>
                <c:pt idx="5">
                  <c:v>46069</c:v>
                </c:pt>
                <c:pt idx="6">
                  <c:v>46070</c:v>
                </c:pt>
                <c:pt idx="7">
                  <c:v>46071</c:v>
                </c:pt>
                <c:pt idx="8">
                  <c:v>46072</c:v>
                </c:pt>
                <c:pt idx="9">
                  <c:v>46073</c:v>
                </c:pt>
                <c:pt idx="10">
                  <c:v>46074</c:v>
                </c:pt>
                <c:pt idx="11">
                  <c:v>46075</c:v>
                </c:pt>
                <c:pt idx="12">
                  <c:v>46076</c:v>
                </c:pt>
                <c:pt idx="13">
                  <c:v>46077</c:v>
                </c:pt>
                <c:pt idx="14">
                  <c:v>46078</c:v>
                </c:pt>
                <c:pt idx="15">
                  <c:v>46079</c:v>
                </c:pt>
                <c:pt idx="16">
                  <c:v>46080</c:v>
                </c:pt>
                <c:pt idx="17">
                  <c:v>46081</c:v>
                </c:pt>
                <c:pt idx="18">
                  <c:v>46082</c:v>
                </c:pt>
                <c:pt idx="19">
                  <c:v>46083</c:v>
                </c:pt>
                <c:pt idx="20">
                  <c:v>46084</c:v>
                </c:pt>
                <c:pt idx="21">
                  <c:v>46085</c:v>
                </c:pt>
                <c:pt idx="22">
                  <c:v>46086</c:v>
                </c:pt>
                <c:pt idx="23">
                  <c:v>46087</c:v>
                </c:pt>
                <c:pt idx="24">
                  <c:v>46088</c:v>
                </c:pt>
                <c:pt idx="25">
                  <c:v>46089</c:v>
                </c:pt>
                <c:pt idx="26">
                  <c:v>46090</c:v>
                </c:pt>
                <c:pt idx="27">
                  <c:v>46091</c:v>
                </c:pt>
                <c:pt idx="28">
                  <c:v>46092</c:v>
                </c:pt>
                <c:pt idx="29">
                  <c:v>46093</c:v>
                </c:pt>
              </c:numCache>
            </c:numRef>
          </c:cat>
          <c:val>
            <c:numRef>
              <c:f>欠席状況グラフ!$B$5:$AE$5</c:f>
              <c:numCache>
                <c:formatCode>General</c:formatCode>
                <c:ptCount val="30"/>
                <c:pt idx="0">
                  <c:v>0</c:v>
                </c:pt>
                <c:pt idx="1">
                  <c:v>66</c:v>
                </c:pt>
                <c:pt idx="2">
                  <c:v>86</c:v>
                </c:pt>
                <c:pt idx="3">
                  <c:v>0</c:v>
                </c:pt>
                <c:pt idx="4">
                  <c:v>0</c:v>
                </c:pt>
                <c:pt idx="5">
                  <c:v>104</c:v>
                </c:pt>
                <c:pt idx="6">
                  <c:v>158</c:v>
                </c:pt>
                <c:pt idx="7">
                  <c:v>184</c:v>
                </c:pt>
                <c:pt idx="8">
                  <c:v>176</c:v>
                </c:pt>
                <c:pt idx="9">
                  <c:v>185</c:v>
                </c:pt>
                <c:pt idx="10">
                  <c:v>0</c:v>
                </c:pt>
                <c:pt idx="11">
                  <c:v>0</c:v>
                </c:pt>
                <c:pt idx="12">
                  <c:v>0</c:v>
                </c:pt>
                <c:pt idx="13">
                  <c:v>143</c:v>
                </c:pt>
                <c:pt idx="14">
                  <c:v>210</c:v>
                </c:pt>
                <c:pt idx="15">
                  <c:v>281</c:v>
                </c:pt>
                <c:pt idx="16">
                  <c:v>288</c:v>
                </c:pt>
                <c:pt idx="17">
                  <c:v>0</c:v>
                </c:pt>
                <c:pt idx="18">
                  <c:v>0</c:v>
                </c:pt>
                <c:pt idx="19">
                  <c:v>154</c:v>
                </c:pt>
                <c:pt idx="20">
                  <c:v>201</c:v>
                </c:pt>
                <c:pt idx="21">
                  <c:v>205</c:v>
                </c:pt>
                <c:pt idx="22">
                  <c:v>256</c:v>
                </c:pt>
                <c:pt idx="23">
                  <c:v>259</c:v>
                </c:pt>
                <c:pt idx="24">
                  <c:v>0</c:v>
                </c:pt>
                <c:pt idx="25">
                  <c:v>0</c:v>
                </c:pt>
                <c:pt idx="26">
                  <c:v>240</c:v>
                </c:pt>
                <c:pt idx="27">
                  <c:v>323</c:v>
                </c:pt>
                <c:pt idx="28">
                  <c:v>354</c:v>
                </c:pt>
                <c:pt idx="29">
                  <c:v>367</c:v>
                </c:pt>
              </c:numCache>
            </c:numRef>
          </c:val>
          <c:extLst>
            <c:ext xmlns:c16="http://schemas.microsoft.com/office/drawing/2014/chart" uri="{C3380CC4-5D6E-409C-BE32-E72D297353CC}">
              <c16:uniqueId val="{00000001-F58A-47CB-A86E-D48EAAD4F743}"/>
            </c:ext>
          </c:extLst>
        </c:ser>
        <c:ser>
          <c:idx val="2"/>
          <c:order val="2"/>
          <c:tx>
            <c:strRef>
              <c:f>欠席状況グラフ!$A$6</c:f>
              <c:strCache>
                <c:ptCount val="1"/>
                <c:pt idx="0">
                  <c:v>中学校</c:v>
                </c:pt>
              </c:strCache>
            </c:strRef>
          </c:tx>
          <c:spPr>
            <a:solidFill>
              <a:srgbClr val="993366"/>
            </a:solidFill>
            <a:ln w="25400">
              <a:solidFill>
                <a:srgbClr val="800000"/>
              </a:solidFill>
              <a:prstDash val="solid"/>
            </a:ln>
          </c:spPr>
          <c:invertIfNegative val="0"/>
          <c:cat>
            <c:numRef>
              <c:f>欠席状況グラフ!$B$2:$AE$2</c:f>
              <c:numCache>
                <c:formatCode>m/d;@</c:formatCode>
                <c:ptCount val="30"/>
                <c:pt idx="0">
                  <c:v>46064</c:v>
                </c:pt>
                <c:pt idx="1">
                  <c:v>46065</c:v>
                </c:pt>
                <c:pt idx="2">
                  <c:v>46066</c:v>
                </c:pt>
                <c:pt idx="3">
                  <c:v>46067</c:v>
                </c:pt>
                <c:pt idx="4">
                  <c:v>46068</c:v>
                </c:pt>
                <c:pt idx="5">
                  <c:v>46069</c:v>
                </c:pt>
                <c:pt idx="6">
                  <c:v>46070</c:v>
                </c:pt>
                <c:pt idx="7">
                  <c:v>46071</c:v>
                </c:pt>
                <c:pt idx="8">
                  <c:v>46072</c:v>
                </c:pt>
                <c:pt idx="9">
                  <c:v>46073</c:v>
                </c:pt>
                <c:pt idx="10">
                  <c:v>46074</c:v>
                </c:pt>
                <c:pt idx="11">
                  <c:v>46075</c:v>
                </c:pt>
                <c:pt idx="12">
                  <c:v>46076</c:v>
                </c:pt>
                <c:pt idx="13">
                  <c:v>46077</c:v>
                </c:pt>
                <c:pt idx="14">
                  <c:v>46078</c:v>
                </c:pt>
                <c:pt idx="15">
                  <c:v>46079</c:v>
                </c:pt>
                <c:pt idx="16">
                  <c:v>46080</c:v>
                </c:pt>
                <c:pt idx="17">
                  <c:v>46081</c:v>
                </c:pt>
                <c:pt idx="18">
                  <c:v>46082</c:v>
                </c:pt>
                <c:pt idx="19">
                  <c:v>46083</c:v>
                </c:pt>
                <c:pt idx="20">
                  <c:v>46084</c:v>
                </c:pt>
                <c:pt idx="21">
                  <c:v>46085</c:v>
                </c:pt>
                <c:pt idx="22">
                  <c:v>46086</c:v>
                </c:pt>
                <c:pt idx="23">
                  <c:v>46087</c:v>
                </c:pt>
                <c:pt idx="24">
                  <c:v>46088</c:v>
                </c:pt>
                <c:pt idx="25">
                  <c:v>46089</c:v>
                </c:pt>
                <c:pt idx="26">
                  <c:v>46090</c:v>
                </c:pt>
                <c:pt idx="27">
                  <c:v>46091</c:v>
                </c:pt>
                <c:pt idx="28">
                  <c:v>46092</c:v>
                </c:pt>
                <c:pt idx="29">
                  <c:v>46093</c:v>
                </c:pt>
              </c:numCache>
            </c:numRef>
          </c:cat>
          <c:val>
            <c:numRef>
              <c:f>欠席状況グラフ!$B$6:$AE$6</c:f>
              <c:numCache>
                <c:formatCode>General</c:formatCode>
                <c:ptCount val="30"/>
                <c:pt idx="0">
                  <c:v>0</c:v>
                </c:pt>
                <c:pt idx="1">
                  <c:v>23</c:v>
                </c:pt>
                <c:pt idx="2">
                  <c:v>20</c:v>
                </c:pt>
                <c:pt idx="3">
                  <c:v>0</c:v>
                </c:pt>
                <c:pt idx="4">
                  <c:v>0</c:v>
                </c:pt>
                <c:pt idx="5">
                  <c:v>26</c:v>
                </c:pt>
                <c:pt idx="6">
                  <c:v>30</c:v>
                </c:pt>
                <c:pt idx="7">
                  <c:v>30</c:v>
                </c:pt>
                <c:pt idx="8">
                  <c:v>53</c:v>
                </c:pt>
                <c:pt idx="9">
                  <c:v>60</c:v>
                </c:pt>
                <c:pt idx="10">
                  <c:v>0</c:v>
                </c:pt>
                <c:pt idx="11">
                  <c:v>0</c:v>
                </c:pt>
                <c:pt idx="12">
                  <c:v>0</c:v>
                </c:pt>
                <c:pt idx="13">
                  <c:v>62</c:v>
                </c:pt>
                <c:pt idx="14">
                  <c:v>65</c:v>
                </c:pt>
                <c:pt idx="15">
                  <c:v>62</c:v>
                </c:pt>
                <c:pt idx="16">
                  <c:v>71</c:v>
                </c:pt>
                <c:pt idx="17">
                  <c:v>0</c:v>
                </c:pt>
                <c:pt idx="18">
                  <c:v>0</c:v>
                </c:pt>
                <c:pt idx="19">
                  <c:v>47</c:v>
                </c:pt>
                <c:pt idx="20">
                  <c:v>51</c:v>
                </c:pt>
                <c:pt idx="21">
                  <c:v>54</c:v>
                </c:pt>
                <c:pt idx="22">
                  <c:v>46</c:v>
                </c:pt>
                <c:pt idx="23">
                  <c:v>47</c:v>
                </c:pt>
                <c:pt idx="24">
                  <c:v>0</c:v>
                </c:pt>
                <c:pt idx="25">
                  <c:v>0</c:v>
                </c:pt>
                <c:pt idx="26">
                  <c:v>24</c:v>
                </c:pt>
                <c:pt idx="27">
                  <c:v>36</c:v>
                </c:pt>
                <c:pt idx="28">
                  <c:v>43</c:v>
                </c:pt>
                <c:pt idx="29">
                  <c:v>50</c:v>
                </c:pt>
              </c:numCache>
            </c:numRef>
          </c:val>
          <c:extLst>
            <c:ext xmlns:c16="http://schemas.microsoft.com/office/drawing/2014/chart" uri="{C3380CC4-5D6E-409C-BE32-E72D297353CC}">
              <c16:uniqueId val="{00000002-F58A-47CB-A86E-D48EAAD4F743}"/>
            </c:ext>
          </c:extLst>
        </c:ser>
        <c:dLbls>
          <c:showLegendKey val="0"/>
          <c:showVal val="0"/>
          <c:showCatName val="0"/>
          <c:showSerName val="0"/>
          <c:showPercent val="0"/>
          <c:showBubbleSize val="0"/>
        </c:dLbls>
        <c:gapWidth val="150"/>
        <c:overlap val="100"/>
        <c:axId val="449836200"/>
        <c:axId val="449837376"/>
      </c:barChart>
      <c:dateAx>
        <c:axId val="449836200"/>
        <c:scaling>
          <c:orientation val="minMax"/>
        </c:scaling>
        <c:delete val="0"/>
        <c:axPos val="b"/>
        <c:numFmt formatCode="m/d;@"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9837376"/>
        <c:crosses val="autoZero"/>
        <c:auto val="1"/>
        <c:lblOffset val="100"/>
        <c:baseTimeUnit val="days"/>
        <c:majorUnit val="1"/>
        <c:majorTimeUnit val="days"/>
        <c:minorUnit val="1"/>
        <c:minorTimeUnit val="days"/>
      </c:dateAx>
      <c:valAx>
        <c:axId val="449837376"/>
        <c:scaling>
          <c:orientation val="minMax"/>
        </c:scaling>
        <c:delete val="0"/>
        <c:axPos val="l"/>
        <c:majorGridlines>
          <c:spPr>
            <a:ln w="3175">
              <a:solidFill>
                <a:srgbClr val="000000"/>
              </a:solidFill>
              <a:prstDash val="solid"/>
            </a:ln>
          </c:spPr>
        </c:majorGridlines>
        <c:title>
          <c:tx>
            <c:rich>
              <a:bodyPr rot="0" vert="horz"/>
              <a:lstStyle/>
              <a:p>
                <a:pPr algn="ctr">
                  <a:defRPr sz="12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2.1222422763905142E-2"/>
              <c:y val="3.2504780114722756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449836200"/>
        <c:crosses val="autoZero"/>
        <c:crossBetween val="between"/>
      </c:valAx>
      <c:spPr>
        <a:solidFill>
          <a:srgbClr val="C0C0C0"/>
        </a:solidFill>
        <a:ln w="12700">
          <a:solidFill>
            <a:srgbClr val="808080"/>
          </a:solidFill>
          <a:prstDash val="solid"/>
        </a:ln>
      </c:spPr>
    </c:plotArea>
    <c:legend>
      <c:legendPos val="r"/>
      <c:layout>
        <c:manualLayout>
          <c:xMode val="edge"/>
          <c:yMode val="edge"/>
          <c:x val="0.62776422468602011"/>
          <c:y val="1.7208413001912046E-2"/>
          <c:w val="6.0453488653968615E-2"/>
          <c:h val="8.4130019120458893E-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011" r="0.75000000000000011"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152400</xdr:colOff>
      <xdr:row>37</xdr:row>
      <xdr:rowOff>152400</xdr:rowOff>
    </xdr:from>
    <xdr:to>
      <xdr:col>12</xdr:col>
      <xdr:colOff>371475</xdr:colOff>
      <xdr:row>49</xdr:row>
      <xdr:rowOff>28575</xdr:rowOff>
    </xdr:to>
    <xdr:graphicFrame macro="">
      <xdr:nvGraphicFramePr>
        <xdr:cNvPr id="6186" name="Chart 1">
          <a:extLst>
            <a:ext uri="{FF2B5EF4-FFF2-40B4-BE49-F238E27FC236}">
              <a16:creationId xmlns:a16="http://schemas.microsoft.com/office/drawing/2014/main" id="{00000000-0008-0000-0200-00002A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49</xdr:col>
      <xdr:colOff>161925</xdr:colOff>
      <xdr:row>86</xdr:row>
      <xdr:rowOff>133350</xdr:rowOff>
    </xdr:from>
    <xdr:to>
      <xdr:col>59</xdr:col>
      <xdr:colOff>133350</xdr:colOff>
      <xdr:row>88</xdr:row>
      <xdr:rowOff>104775</xdr:rowOff>
    </xdr:to>
    <xdr:sp macro="" textlink="">
      <xdr:nvSpPr>
        <xdr:cNvPr id="14358" name="AutoShape 1">
          <a:extLst>
            <a:ext uri="{FF2B5EF4-FFF2-40B4-BE49-F238E27FC236}">
              <a16:creationId xmlns:a16="http://schemas.microsoft.com/office/drawing/2014/main" id="{00000000-0008-0000-0300-000016380000}"/>
            </a:ext>
          </a:extLst>
        </xdr:cNvPr>
        <xdr:cNvSpPr>
          <a:spLocks/>
        </xdr:cNvSpPr>
      </xdr:nvSpPr>
      <xdr:spPr bwMode="auto">
        <a:xfrm>
          <a:off x="13887450" y="15059025"/>
          <a:ext cx="2971800" cy="314325"/>
        </a:xfrm>
        <a:prstGeom prst="borderCallout2">
          <a:avLst>
            <a:gd name="adj1" fmla="val 36366"/>
            <a:gd name="adj2" fmla="val -2565"/>
            <a:gd name="adj3" fmla="val 36366"/>
            <a:gd name="adj4" fmla="val -25639"/>
            <a:gd name="adj5" fmla="val -272727"/>
            <a:gd name="adj6" fmla="val -44231"/>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必ず！</a:t>
          </a:r>
          <a:r>
            <a:rPr lang="ja-JP" altLang="en-US" sz="1100" b="0" i="0" u="none" strike="noStrike" baseline="0">
              <a:solidFill>
                <a:srgbClr val="000000"/>
              </a:solidFill>
              <a:latin typeface="ＭＳ Ｐゴシック"/>
              <a:ea typeface="ＭＳ Ｐゴシック"/>
            </a:rPr>
            <a:t>データ確定に”１”を入力してね♪</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274113</xdr:colOff>
      <xdr:row>3</xdr:row>
      <xdr:rowOff>164041</xdr:rowOff>
    </xdr:from>
    <xdr:to>
      <xdr:col>40</xdr:col>
      <xdr:colOff>95251</xdr:colOff>
      <xdr:row>17</xdr:row>
      <xdr:rowOff>121709</xdr:rowOff>
    </xdr:to>
    <xdr:sp macro="" textlink="">
      <xdr:nvSpPr>
        <xdr:cNvPr id="1385" name="Freeform 1">
          <a:extLst>
            <a:ext uri="{FF2B5EF4-FFF2-40B4-BE49-F238E27FC236}">
              <a16:creationId xmlns:a16="http://schemas.microsoft.com/office/drawing/2014/main" id="{00000000-0008-0000-0500-000069050000}"/>
            </a:ext>
          </a:extLst>
        </xdr:cNvPr>
        <xdr:cNvSpPr>
          <a:spLocks/>
        </xdr:cNvSpPr>
      </xdr:nvSpPr>
      <xdr:spPr bwMode="auto">
        <a:xfrm>
          <a:off x="4327530" y="1116541"/>
          <a:ext cx="6414554" cy="2286001"/>
        </a:xfrm>
        <a:custGeom>
          <a:avLst/>
          <a:gdLst>
            <a:gd name="T0" fmla="*/ 0 w 702"/>
            <a:gd name="T1" fmla="*/ 0 h 212"/>
            <a:gd name="T2" fmla="*/ 2147483646 w 702"/>
            <a:gd name="T3" fmla="*/ 2147483646 h 212"/>
            <a:gd name="T4" fmla="*/ 2147483646 w 702"/>
            <a:gd name="T5" fmla="*/ 2147483646 h 212"/>
            <a:gd name="T6" fmla="*/ 2147483646 w 702"/>
            <a:gd name="T7" fmla="*/ 2147483646 h 212"/>
            <a:gd name="T8" fmla="*/ 2147483646 w 702"/>
            <a:gd name="T9" fmla="*/ 2147483646 h 212"/>
            <a:gd name="T10" fmla="*/ 2147483646 w 702"/>
            <a:gd name="T11" fmla="*/ 2147483646 h 212"/>
            <a:gd name="T12" fmla="*/ 2147483646 w 702"/>
            <a:gd name="T13" fmla="*/ 2147483646 h 212"/>
            <a:gd name="T14" fmla="*/ 2147483646 w 702"/>
            <a:gd name="T15" fmla="*/ 2147483646 h 212"/>
            <a:gd name="T16" fmla="*/ 2147483646 w 702"/>
            <a:gd name="T17" fmla="*/ 2147483646 h 212"/>
            <a:gd name="T18" fmla="*/ 2147483646 w 702"/>
            <a:gd name="T19" fmla="*/ 2147483646 h 212"/>
            <a:gd name="T20" fmla="*/ 2147483646 w 702"/>
            <a:gd name="T21" fmla="*/ 2147483646 h 212"/>
            <a:gd name="T22" fmla="*/ 2147483646 w 702"/>
            <a:gd name="T23" fmla="*/ 2147483646 h 212"/>
            <a:gd name="T24" fmla="*/ 2147483646 w 702"/>
            <a:gd name="T25" fmla="*/ 2147483646 h 212"/>
            <a:gd name="T26" fmla="*/ 2147483646 w 702"/>
            <a:gd name="T27" fmla="*/ 2147483646 h 212"/>
            <a:gd name="T28" fmla="*/ 2147483646 w 702"/>
            <a:gd name="T29" fmla="*/ 2147483646 h 212"/>
            <a:gd name="T30" fmla="*/ 2147483646 w 702"/>
            <a:gd name="T31" fmla="*/ 2147483646 h 212"/>
            <a:gd name="T32" fmla="*/ 2147483646 w 702"/>
            <a:gd name="T33" fmla="*/ 2147483646 h 212"/>
            <a:gd name="T34" fmla="*/ 2147483646 w 702"/>
            <a:gd name="T35" fmla="*/ 2147483646 h 212"/>
            <a:gd name="T36" fmla="*/ 2147483646 w 702"/>
            <a:gd name="T37" fmla="*/ 2147483646 h 212"/>
            <a:gd name="T38" fmla="*/ 2147483646 w 702"/>
            <a:gd name="T39" fmla="*/ 2147483646 h 212"/>
            <a:gd name="T40" fmla="*/ 2147483646 w 702"/>
            <a:gd name="T41" fmla="*/ 2147483646 h 212"/>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w 702"/>
            <a:gd name="T64" fmla="*/ 0 h 212"/>
            <a:gd name="T65" fmla="*/ 702 w 702"/>
            <a:gd name="T66" fmla="*/ 212 h 212"/>
          </a:gdLst>
          <a:ahLst/>
          <a:cxnLst>
            <a:cxn ang="T42">
              <a:pos x="T0" y="T1"/>
            </a:cxn>
            <a:cxn ang="T43">
              <a:pos x="T2" y="T3"/>
            </a:cxn>
            <a:cxn ang="T44">
              <a:pos x="T4" y="T5"/>
            </a:cxn>
            <a:cxn ang="T45">
              <a:pos x="T6" y="T7"/>
            </a:cxn>
            <a:cxn ang="T46">
              <a:pos x="T8" y="T9"/>
            </a:cxn>
            <a:cxn ang="T47">
              <a:pos x="T10" y="T11"/>
            </a:cxn>
            <a:cxn ang="T48">
              <a:pos x="T12" y="T13"/>
            </a:cxn>
            <a:cxn ang="T49">
              <a:pos x="T14" y="T15"/>
            </a:cxn>
            <a:cxn ang="T50">
              <a:pos x="T16" y="T17"/>
            </a:cxn>
            <a:cxn ang="T51">
              <a:pos x="T18" y="T19"/>
            </a:cxn>
            <a:cxn ang="T52">
              <a:pos x="T20" y="T21"/>
            </a:cxn>
            <a:cxn ang="T53">
              <a:pos x="T22" y="T23"/>
            </a:cxn>
            <a:cxn ang="T54">
              <a:pos x="T24" y="T25"/>
            </a:cxn>
            <a:cxn ang="T55">
              <a:pos x="T26" y="T27"/>
            </a:cxn>
            <a:cxn ang="T56">
              <a:pos x="T28" y="T29"/>
            </a:cxn>
            <a:cxn ang="T57">
              <a:pos x="T30" y="T31"/>
            </a:cxn>
            <a:cxn ang="T58">
              <a:pos x="T32" y="T33"/>
            </a:cxn>
            <a:cxn ang="T59">
              <a:pos x="T34" y="T35"/>
            </a:cxn>
            <a:cxn ang="T60">
              <a:pos x="T36" y="T37"/>
            </a:cxn>
            <a:cxn ang="T61">
              <a:pos x="T38" y="T39"/>
            </a:cxn>
            <a:cxn ang="T62">
              <a:pos x="T40" y="T41"/>
            </a:cxn>
          </a:cxnLst>
          <a:rect l="T63" t="T64" r="T65" b="T66"/>
          <a:pathLst>
            <a:path w="702" h="212">
              <a:moveTo>
                <a:pt x="0" y="0"/>
              </a:moveTo>
              <a:cubicBezTo>
                <a:pt x="7" y="21"/>
                <a:pt x="15" y="43"/>
                <a:pt x="18" y="63"/>
              </a:cubicBezTo>
              <a:cubicBezTo>
                <a:pt x="21" y="83"/>
                <a:pt x="15" y="103"/>
                <a:pt x="16" y="119"/>
              </a:cubicBezTo>
              <a:cubicBezTo>
                <a:pt x="17" y="135"/>
                <a:pt x="16" y="145"/>
                <a:pt x="23" y="159"/>
              </a:cubicBezTo>
              <a:cubicBezTo>
                <a:pt x="30" y="173"/>
                <a:pt x="49" y="196"/>
                <a:pt x="61" y="204"/>
              </a:cubicBezTo>
              <a:cubicBezTo>
                <a:pt x="73" y="212"/>
                <a:pt x="84" y="207"/>
                <a:pt x="93" y="208"/>
              </a:cubicBezTo>
              <a:cubicBezTo>
                <a:pt x="102" y="209"/>
                <a:pt x="107" y="208"/>
                <a:pt x="118" y="208"/>
              </a:cubicBezTo>
              <a:cubicBezTo>
                <a:pt x="129" y="208"/>
                <a:pt x="143" y="206"/>
                <a:pt x="158" y="206"/>
              </a:cubicBezTo>
              <a:cubicBezTo>
                <a:pt x="173" y="206"/>
                <a:pt x="188" y="208"/>
                <a:pt x="208" y="208"/>
              </a:cubicBezTo>
              <a:cubicBezTo>
                <a:pt x="228" y="208"/>
                <a:pt x="259" y="205"/>
                <a:pt x="281" y="203"/>
              </a:cubicBezTo>
              <a:cubicBezTo>
                <a:pt x="303" y="201"/>
                <a:pt x="322" y="200"/>
                <a:pt x="340" y="198"/>
              </a:cubicBezTo>
              <a:cubicBezTo>
                <a:pt x="358" y="196"/>
                <a:pt x="374" y="194"/>
                <a:pt x="388" y="191"/>
              </a:cubicBezTo>
              <a:cubicBezTo>
                <a:pt x="402" y="188"/>
                <a:pt x="413" y="181"/>
                <a:pt x="427" y="178"/>
              </a:cubicBezTo>
              <a:cubicBezTo>
                <a:pt x="441" y="175"/>
                <a:pt x="457" y="173"/>
                <a:pt x="473" y="170"/>
              </a:cubicBezTo>
              <a:cubicBezTo>
                <a:pt x="489" y="167"/>
                <a:pt x="506" y="164"/>
                <a:pt x="521" y="159"/>
              </a:cubicBezTo>
              <a:cubicBezTo>
                <a:pt x="536" y="154"/>
                <a:pt x="552" y="147"/>
                <a:pt x="564" y="142"/>
              </a:cubicBezTo>
              <a:cubicBezTo>
                <a:pt x="576" y="137"/>
                <a:pt x="580" y="135"/>
                <a:pt x="596" y="131"/>
              </a:cubicBezTo>
              <a:cubicBezTo>
                <a:pt x="612" y="127"/>
                <a:pt x="645" y="121"/>
                <a:pt x="661" y="118"/>
              </a:cubicBezTo>
              <a:cubicBezTo>
                <a:pt x="677" y="115"/>
                <a:pt x="684" y="112"/>
                <a:pt x="690" y="111"/>
              </a:cubicBezTo>
              <a:cubicBezTo>
                <a:pt x="696" y="110"/>
                <a:pt x="697" y="110"/>
                <a:pt x="699" y="109"/>
              </a:cubicBezTo>
              <a:cubicBezTo>
                <a:pt x="701" y="108"/>
                <a:pt x="701" y="107"/>
                <a:pt x="702" y="107"/>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290763</xdr:colOff>
      <xdr:row>7</xdr:row>
      <xdr:rowOff>20053</xdr:rowOff>
    </xdr:from>
    <xdr:to>
      <xdr:col>7</xdr:col>
      <xdr:colOff>60046</xdr:colOff>
      <xdr:row>14</xdr:row>
      <xdr:rowOff>94136</xdr:rowOff>
    </xdr:to>
    <xdr:sp macro="" textlink="">
      <xdr:nvSpPr>
        <xdr:cNvPr id="4" name="AutoShape 2">
          <a:extLst>
            <a:ext uri="{FF2B5EF4-FFF2-40B4-BE49-F238E27FC236}">
              <a16:creationId xmlns:a16="http://schemas.microsoft.com/office/drawing/2014/main" id="{00000000-0008-0000-0500-000004000000}"/>
            </a:ext>
          </a:extLst>
        </xdr:cNvPr>
        <xdr:cNvSpPr>
          <a:spLocks noChangeArrowheads="1"/>
        </xdr:cNvSpPr>
      </xdr:nvSpPr>
      <xdr:spPr bwMode="auto">
        <a:xfrm>
          <a:off x="290763" y="1704474"/>
          <a:ext cx="2446309" cy="1197030"/>
        </a:xfrm>
        <a:prstGeom prst="wedgeRectCallout">
          <a:avLst>
            <a:gd name="adj1" fmla="val 28025"/>
            <a:gd name="adj2" fmla="val -88493"/>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市内小・中学校のインフルエンザ様症状の欠席状況を知りたい</a:t>
          </a:r>
          <a:r>
            <a:rPr lang="ja-JP" altLang="en-US" sz="1100" b="1" i="0" u="none" strike="noStrike" baseline="0">
              <a:solidFill>
                <a:srgbClr val="000000"/>
              </a:solidFill>
              <a:latin typeface="ＭＳ Ｐゴシック"/>
              <a:ea typeface="ＭＳ Ｐゴシック"/>
            </a:rPr>
            <a:t>年月日</a:t>
          </a:r>
          <a:r>
            <a:rPr lang="ja-JP" altLang="en-US" sz="1100" b="0" i="0" u="none" strike="noStrike" baseline="0">
              <a:solidFill>
                <a:srgbClr val="000000"/>
              </a:solidFill>
              <a:latin typeface="ＭＳ Ｐゴシック"/>
              <a:ea typeface="ＭＳ Ｐゴシック"/>
            </a:rPr>
            <a:t>の数字をリストから選択してください。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令和７年１１月４日から現在までの</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状況を知ることができます。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8</xdr:row>
      <xdr:rowOff>28575</xdr:rowOff>
    </xdr:from>
    <xdr:to>
      <xdr:col>31</xdr:col>
      <xdr:colOff>171450</xdr:colOff>
      <xdr:row>37</xdr:row>
      <xdr:rowOff>38100</xdr:rowOff>
    </xdr:to>
    <xdr:graphicFrame macro="">
      <xdr:nvGraphicFramePr>
        <xdr:cNvPr id="3114" name="Chart 2">
          <a:extLst>
            <a:ext uri="{FF2B5EF4-FFF2-40B4-BE49-F238E27FC236}">
              <a16:creationId xmlns:a16="http://schemas.microsoft.com/office/drawing/2014/main" id="{00000000-0008-0000-0600-00002A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2"/>
    <pageSetUpPr fitToPage="1"/>
  </sheetPr>
  <dimension ref="A1:V547"/>
  <sheetViews>
    <sheetView view="pageBreakPreview" topLeftCell="A140" zoomScaleNormal="100" zoomScaleSheetLayoutView="100" workbookViewId="0">
      <selection activeCell="P151" sqref="P151"/>
    </sheetView>
  </sheetViews>
  <sheetFormatPr defaultColWidth="9" defaultRowHeight="13" x14ac:dyDescent="0.2"/>
  <cols>
    <col min="1" max="1" width="4.6328125" style="10" customWidth="1"/>
    <col min="2" max="2" width="11.6328125" style="234" customWidth="1"/>
    <col min="3" max="3" width="10.6328125" style="10" customWidth="1"/>
    <col min="4" max="4" width="26.08984375" style="10" customWidth="1"/>
    <col min="5" max="5" width="10.6328125" style="88" customWidth="1"/>
    <col min="6" max="6" width="4.6328125" style="79" customWidth="1"/>
    <col min="7" max="7" width="3.36328125" style="10" customWidth="1"/>
    <col min="8" max="8" width="10.6328125" style="88" customWidth="1"/>
    <col min="9" max="9" width="4.6328125" style="10" customWidth="1"/>
    <col min="10" max="10" width="2.6328125" style="90" hidden="1" customWidth="1"/>
    <col min="11" max="11" width="9" style="10" hidden="1" customWidth="1"/>
    <col min="12" max="12" width="4.6328125" style="10" hidden="1" customWidth="1"/>
    <col min="13" max="14" width="9" style="10" hidden="1" customWidth="1"/>
    <col min="15" max="15" width="16.6328125" style="10" hidden="1" customWidth="1"/>
    <col min="16" max="16" width="29.7265625" style="10" customWidth="1"/>
    <col min="17" max="17" width="9" style="10" customWidth="1"/>
    <col min="18" max="19" width="9" style="10"/>
    <col min="20" max="20" width="9.453125" style="10" bestFit="1" customWidth="1"/>
    <col min="21" max="21" width="9" style="10"/>
    <col min="22" max="22" width="9.453125" style="10" bestFit="1" customWidth="1"/>
    <col min="23" max="16384" width="9" style="10"/>
  </cols>
  <sheetData>
    <row r="1" spans="1:22" ht="24" customHeight="1" x14ac:dyDescent="0.2">
      <c r="A1" s="278" t="s">
        <v>316</v>
      </c>
      <c r="B1" s="278"/>
      <c r="C1" s="278"/>
      <c r="D1" s="278"/>
      <c r="E1" s="278"/>
      <c r="F1" s="278"/>
      <c r="G1" s="278"/>
      <c r="H1" s="278"/>
      <c r="I1" s="278"/>
    </row>
    <row r="2" spans="1:22" ht="15.75" customHeight="1" thickBot="1" x14ac:dyDescent="0.25">
      <c r="A2" s="157"/>
      <c r="B2" s="233"/>
      <c r="C2" s="157"/>
      <c r="D2" s="157"/>
      <c r="E2" s="157"/>
      <c r="F2" s="157"/>
      <c r="G2" s="157"/>
      <c r="H2" s="157"/>
      <c r="I2" s="157"/>
    </row>
    <row r="3" spans="1:22" ht="24" customHeight="1" thickBot="1" x14ac:dyDescent="0.25">
      <c r="A3" s="276">
        <f ca="1">TODAY()</f>
        <v>46093</v>
      </c>
      <c r="B3" s="277"/>
      <c r="C3" s="157"/>
      <c r="D3" s="158" t="s">
        <v>235</v>
      </c>
      <c r="E3" s="279">
        <v>46094</v>
      </c>
      <c r="F3" s="280"/>
      <c r="G3" s="285" t="s">
        <v>236</v>
      </c>
      <c r="H3" s="285"/>
      <c r="I3" s="285"/>
    </row>
    <row r="4" spans="1:22" ht="17.25" customHeight="1" x14ac:dyDescent="0.2">
      <c r="A4" s="94" t="str">
        <f ca="1">TEXT(A3,"aaa")</f>
        <v>木</v>
      </c>
      <c r="B4" s="208" t="s">
        <v>219</v>
      </c>
      <c r="D4" s="159" t="s">
        <v>237</v>
      </c>
      <c r="E4" s="263">
        <v>0</v>
      </c>
      <c r="F4" s="264"/>
      <c r="G4" s="281">
        <f>COUNTIF(N13:O157,N4)</f>
        <v>5</v>
      </c>
      <c r="H4" s="282"/>
      <c r="I4" s="163" t="s">
        <v>127</v>
      </c>
      <c r="J4" s="91"/>
      <c r="N4" s="96" t="s">
        <v>222</v>
      </c>
    </row>
    <row r="5" spans="1:22" ht="17.25" customHeight="1" thickBot="1" x14ac:dyDescent="0.25">
      <c r="A5" s="274">
        <f ca="1">NOW()</f>
        <v>46093.644245370371</v>
      </c>
      <c r="B5" s="275"/>
      <c r="D5" s="160" t="s">
        <v>238</v>
      </c>
      <c r="E5" s="265">
        <v>3</v>
      </c>
      <c r="F5" s="266"/>
      <c r="G5" s="283">
        <f>COUNTIF(N13:N179,N5)</f>
        <v>47</v>
      </c>
      <c r="H5" s="284"/>
      <c r="I5" s="164" t="s">
        <v>217</v>
      </c>
      <c r="J5" s="91"/>
      <c r="N5" s="96" t="s">
        <v>221</v>
      </c>
    </row>
    <row r="6" spans="1:22" ht="17.25" customHeight="1" x14ac:dyDescent="0.2">
      <c r="D6" s="220" t="s">
        <v>239</v>
      </c>
      <c r="E6" s="267">
        <v>10</v>
      </c>
      <c r="F6" s="268"/>
      <c r="G6" s="269">
        <f>COUNTIF(N13:N216,N6)</f>
        <v>92</v>
      </c>
      <c r="H6" s="270"/>
      <c r="I6" s="221" t="s">
        <v>218</v>
      </c>
      <c r="J6" s="91"/>
      <c r="N6" s="96" t="s">
        <v>223</v>
      </c>
    </row>
    <row r="7" spans="1:22" ht="17.25" customHeight="1" thickBot="1" x14ac:dyDescent="0.25">
      <c r="D7" s="223" t="s">
        <v>309</v>
      </c>
      <c r="E7" s="273">
        <v>0</v>
      </c>
      <c r="F7" s="273"/>
      <c r="G7" s="271">
        <f>COUNTIF(N14:N14,N7)</f>
        <v>0</v>
      </c>
      <c r="H7" s="272"/>
      <c r="I7" s="224" t="s">
        <v>310</v>
      </c>
      <c r="J7" s="91"/>
      <c r="N7" s="222" t="s">
        <v>308</v>
      </c>
    </row>
    <row r="8" spans="1:22" ht="7.5" customHeight="1" x14ac:dyDescent="0.2">
      <c r="D8" s="210"/>
      <c r="E8" s="211"/>
      <c r="F8" s="211"/>
      <c r="G8" s="212"/>
      <c r="H8" s="212"/>
      <c r="I8" s="104"/>
      <c r="J8" s="91"/>
      <c r="N8" s="105"/>
    </row>
    <row r="9" spans="1:22" ht="15" customHeight="1" x14ac:dyDescent="0.2">
      <c r="B9" s="236"/>
      <c r="C9" s="217"/>
      <c r="D9" s="106" t="s">
        <v>240</v>
      </c>
      <c r="E9" s="100"/>
      <c r="F9" s="101"/>
      <c r="G9" s="102"/>
      <c r="H9" s="103"/>
      <c r="I9" s="103"/>
      <c r="J9" s="104"/>
    </row>
    <row r="10" spans="1:22" ht="7.5" customHeight="1" x14ac:dyDescent="0.2">
      <c r="A10" s="93"/>
      <c r="B10" s="209"/>
      <c r="C10" s="99"/>
      <c r="D10" s="100"/>
      <c r="E10" s="101"/>
      <c r="F10" s="102"/>
      <c r="G10" s="103"/>
      <c r="H10" s="103"/>
      <c r="I10" s="104"/>
      <c r="J10" s="91"/>
      <c r="N10" s="105"/>
    </row>
    <row r="11" spans="1:22" ht="3" customHeight="1" x14ac:dyDescent="0.2">
      <c r="C11" s="79"/>
      <c r="N11" s="95"/>
    </row>
    <row r="12" spans="1:22" ht="23.15" customHeight="1" x14ac:dyDescent="0.2">
      <c r="A12" s="5" t="s">
        <v>18</v>
      </c>
      <c r="B12" s="235" t="s">
        <v>19</v>
      </c>
      <c r="C12" s="5" t="s">
        <v>20</v>
      </c>
      <c r="D12" s="5" t="s">
        <v>214</v>
      </c>
      <c r="E12" s="261" t="s">
        <v>215</v>
      </c>
      <c r="F12" s="262"/>
      <c r="G12" s="5"/>
      <c r="H12" s="261" t="s">
        <v>216</v>
      </c>
      <c r="I12" s="262"/>
    </row>
    <row r="13" spans="1:22" s="87" customFormat="1" ht="23.15" hidden="1" customHeight="1" x14ac:dyDescent="0.2">
      <c r="A13" s="237">
        <v>1</v>
      </c>
      <c r="B13" s="238" t="s">
        <v>314</v>
      </c>
      <c r="C13" s="237" t="s">
        <v>313</v>
      </c>
      <c r="D13" s="239" t="s">
        <v>315</v>
      </c>
      <c r="E13" s="240">
        <v>45959</v>
      </c>
      <c r="F13" s="241" t="str">
        <f>TEXT(E13,"aaa")</f>
        <v>水</v>
      </c>
      <c r="G13" s="238" t="s">
        <v>311</v>
      </c>
      <c r="H13" s="242">
        <v>45960</v>
      </c>
      <c r="I13" s="241" t="str">
        <f>TEXT(H13,"aaa")</f>
        <v>木</v>
      </c>
      <c r="J13" s="92">
        <v>1</v>
      </c>
      <c r="N13" s="71" t="str">
        <f t="shared" ref="N13:N44" si="0">CONCATENATE(C13,J13)</f>
        <v>学級閉鎖1</v>
      </c>
      <c r="O13" s="71" t="str">
        <f>CONCATENATE(B13,N13)</f>
        <v>筒井南小学校学級閉鎖1</v>
      </c>
      <c r="Q13" s="213"/>
      <c r="R13" s="213"/>
      <c r="S13" s="213"/>
      <c r="T13" s="214"/>
      <c r="U13" s="213"/>
      <c r="V13" s="214"/>
    </row>
    <row r="14" spans="1:22" ht="23.15" hidden="1" customHeight="1" x14ac:dyDescent="0.2">
      <c r="A14" s="237">
        <v>2</v>
      </c>
      <c r="B14" s="238" t="s">
        <v>317</v>
      </c>
      <c r="C14" s="238" t="s">
        <v>23</v>
      </c>
      <c r="D14" s="237" t="s">
        <v>312</v>
      </c>
      <c r="E14" s="247">
        <v>45966</v>
      </c>
      <c r="F14" s="241" t="str">
        <f>TEXT(E14,"aaa")</f>
        <v>水</v>
      </c>
      <c r="G14" s="238" t="s">
        <v>311</v>
      </c>
      <c r="H14" s="247">
        <v>45967</v>
      </c>
      <c r="I14" s="241" t="str">
        <f>TEXT(H14,"aaa")</f>
        <v>木</v>
      </c>
      <c r="J14" s="92">
        <v>1</v>
      </c>
      <c r="N14" s="71" t="str">
        <f t="shared" si="0"/>
        <v>学年閉鎖1</v>
      </c>
      <c r="O14" s="71" t="str">
        <f t="shared" ref="O14:O21" si="1">CONCATENATE(B14,N14)</f>
        <v>大野小学校学年閉鎖1</v>
      </c>
    </row>
    <row r="15" spans="1:22" ht="23.15" hidden="1" customHeight="1" x14ac:dyDescent="0.2">
      <c r="A15" s="237">
        <v>3</v>
      </c>
      <c r="B15" s="238" t="s">
        <v>318</v>
      </c>
      <c r="C15" s="238" t="s">
        <v>319</v>
      </c>
      <c r="D15" s="237" t="s">
        <v>320</v>
      </c>
      <c r="E15" s="247">
        <v>45966</v>
      </c>
      <c r="F15" s="241" t="str">
        <f>TEXT(E15,"aaa")</f>
        <v>水</v>
      </c>
      <c r="G15" s="238" t="s">
        <v>321</v>
      </c>
      <c r="H15" s="247">
        <v>45968</v>
      </c>
      <c r="I15" s="241" t="str">
        <f>TEXT(H15,"aaa")</f>
        <v>金</v>
      </c>
      <c r="J15" s="92">
        <v>1</v>
      </c>
      <c r="N15" s="71" t="str">
        <f t="shared" si="0"/>
        <v>休校1</v>
      </c>
      <c r="O15" s="71" t="str">
        <f t="shared" si="1"/>
        <v>沖館中学校休校1</v>
      </c>
    </row>
    <row r="16" spans="1:22" ht="23.15" hidden="1" customHeight="1" x14ac:dyDescent="0.2">
      <c r="A16" s="237">
        <v>4</v>
      </c>
      <c r="B16" s="238" t="s">
        <v>323</v>
      </c>
      <c r="C16" s="238" t="s">
        <v>313</v>
      </c>
      <c r="D16" s="237" t="s">
        <v>324</v>
      </c>
      <c r="E16" s="247">
        <v>45972</v>
      </c>
      <c r="F16" s="241" t="s">
        <v>325</v>
      </c>
      <c r="G16" s="238" t="s">
        <v>124</v>
      </c>
      <c r="H16" s="247">
        <v>45974</v>
      </c>
      <c r="I16" s="241" t="s">
        <v>326</v>
      </c>
      <c r="J16" s="92">
        <v>1</v>
      </c>
      <c r="N16" s="71" t="str">
        <f t="shared" si="0"/>
        <v>学級閉鎖1</v>
      </c>
      <c r="O16" s="71" t="str">
        <f t="shared" si="1"/>
        <v>造道小学校学級閉鎖1</v>
      </c>
    </row>
    <row r="17" spans="1:15" ht="23.15" hidden="1" customHeight="1" x14ac:dyDescent="0.2">
      <c r="A17" s="251">
        <v>5</v>
      </c>
      <c r="B17" s="252" t="s">
        <v>327</v>
      </c>
      <c r="C17" s="252" t="s">
        <v>313</v>
      </c>
      <c r="D17" s="251" t="s">
        <v>329</v>
      </c>
      <c r="E17" s="253">
        <v>45972</v>
      </c>
      <c r="F17" s="254" t="s">
        <v>325</v>
      </c>
      <c r="G17" s="252" t="s">
        <v>124</v>
      </c>
      <c r="H17" s="253">
        <v>45973</v>
      </c>
      <c r="I17" s="254" t="s">
        <v>332</v>
      </c>
      <c r="J17" s="92">
        <v>1</v>
      </c>
      <c r="N17" s="71" t="str">
        <f t="shared" si="0"/>
        <v>学級閉鎖1</v>
      </c>
      <c r="O17" s="71" t="str">
        <f t="shared" si="1"/>
        <v>沖館小学校学級閉鎖1</v>
      </c>
    </row>
    <row r="18" spans="1:15" ht="23.15" hidden="1" customHeight="1" x14ac:dyDescent="0.2">
      <c r="A18" s="251">
        <v>6</v>
      </c>
      <c r="B18" s="252" t="s">
        <v>328</v>
      </c>
      <c r="C18" s="252" t="s">
        <v>313</v>
      </c>
      <c r="D18" s="251" t="s">
        <v>330</v>
      </c>
      <c r="E18" s="253">
        <v>45972</v>
      </c>
      <c r="F18" s="254" t="s">
        <v>325</v>
      </c>
      <c r="G18" s="252" t="s">
        <v>124</v>
      </c>
      <c r="H18" s="253">
        <v>45973</v>
      </c>
      <c r="I18" s="254" t="s">
        <v>332</v>
      </c>
      <c r="J18" s="92">
        <v>1</v>
      </c>
      <c r="N18" s="71" t="str">
        <f t="shared" si="0"/>
        <v>学級閉鎖1</v>
      </c>
      <c r="O18" s="71" t="str">
        <f t="shared" si="1"/>
        <v>沖館小学校学級閉鎖1</v>
      </c>
    </row>
    <row r="19" spans="1:15" ht="23.15" hidden="1" customHeight="1" x14ac:dyDescent="0.2">
      <c r="A19" s="251">
        <v>7</v>
      </c>
      <c r="B19" s="252" t="s">
        <v>328</v>
      </c>
      <c r="C19" s="252" t="s">
        <v>313</v>
      </c>
      <c r="D19" s="251" t="s">
        <v>331</v>
      </c>
      <c r="E19" s="253">
        <v>45972</v>
      </c>
      <c r="F19" s="254" t="s">
        <v>325</v>
      </c>
      <c r="G19" s="252" t="s">
        <v>124</v>
      </c>
      <c r="H19" s="253">
        <v>45973</v>
      </c>
      <c r="I19" s="254" t="s">
        <v>332</v>
      </c>
      <c r="J19" s="92">
        <v>1</v>
      </c>
      <c r="N19" s="71" t="str">
        <f t="shared" si="0"/>
        <v>学級閉鎖1</v>
      </c>
      <c r="O19" s="71" t="str">
        <f t="shared" si="1"/>
        <v>沖館小学校学級閉鎖1</v>
      </c>
    </row>
    <row r="20" spans="1:15" ht="23.15" hidden="1" customHeight="1" x14ac:dyDescent="0.2">
      <c r="A20" s="251">
        <v>8</v>
      </c>
      <c r="B20" s="252" t="s">
        <v>333</v>
      </c>
      <c r="C20" s="252" t="s">
        <v>334</v>
      </c>
      <c r="D20" s="251" t="s">
        <v>335</v>
      </c>
      <c r="E20" s="253">
        <v>45972</v>
      </c>
      <c r="F20" s="254" t="s">
        <v>325</v>
      </c>
      <c r="G20" s="252" t="s">
        <v>124</v>
      </c>
      <c r="H20" s="253">
        <v>45973</v>
      </c>
      <c r="I20" s="254" t="s">
        <v>332</v>
      </c>
      <c r="J20" s="92">
        <v>1</v>
      </c>
      <c r="N20" s="71" t="str">
        <f t="shared" si="0"/>
        <v>学年閉鎖1</v>
      </c>
      <c r="O20" s="71" t="str">
        <f t="shared" si="1"/>
        <v>筒井小学校学年閉鎖1</v>
      </c>
    </row>
    <row r="21" spans="1:15" ht="23.15" hidden="1" customHeight="1" x14ac:dyDescent="0.2">
      <c r="A21" s="237">
        <v>9</v>
      </c>
      <c r="B21" s="238" t="s">
        <v>336</v>
      </c>
      <c r="C21" s="238" t="s">
        <v>23</v>
      </c>
      <c r="D21" s="237" t="s">
        <v>337</v>
      </c>
      <c r="E21" s="247">
        <v>45972</v>
      </c>
      <c r="F21" s="241" t="s">
        <v>325</v>
      </c>
      <c r="G21" s="238" t="s">
        <v>124</v>
      </c>
      <c r="H21" s="247">
        <v>45975</v>
      </c>
      <c r="I21" s="241" t="s">
        <v>338</v>
      </c>
      <c r="J21" s="92">
        <v>1</v>
      </c>
      <c r="N21" s="71" t="str">
        <f t="shared" si="0"/>
        <v>学年閉鎖1</v>
      </c>
      <c r="O21" s="71" t="str">
        <f t="shared" si="1"/>
        <v>原別小学校学年閉鎖1</v>
      </c>
    </row>
    <row r="22" spans="1:15" ht="23.15" hidden="1" customHeight="1" x14ac:dyDescent="0.2">
      <c r="A22" s="237">
        <v>10</v>
      </c>
      <c r="B22" s="238" t="s">
        <v>323</v>
      </c>
      <c r="C22" s="238" t="s">
        <v>339</v>
      </c>
      <c r="D22" s="237" t="s">
        <v>340</v>
      </c>
      <c r="E22" s="247">
        <v>45973</v>
      </c>
      <c r="F22" s="241" t="s">
        <v>341</v>
      </c>
      <c r="G22" s="238" t="s">
        <v>342</v>
      </c>
      <c r="H22" s="247">
        <v>45975</v>
      </c>
      <c r="I22" s="241" t="s">
        <v>343</v>
      </c>
      <c r="J22" s="92">
        <v>1</v>
      </c>
      <c r="N22" s="71" t="str">
        <f t="shared" si="0"/>
        <v>学級閉鎖1</v>
      </c>
      <c r="O22" s="71" t="str">
        <f t="shared" ref="O22" si="2">CONCATENATE(B22,N22)</f>
        <v>造道小学校学級閉鎖1</v>
      </c>
    </row>
    <row r="23" spans="1:15" ht="23.15" hidden="1" customHeight="1" x14ac:dyDescent="0.2">
      <c r="A23" s="237">
        <v>11</v>
      </c>
      <c r="B23" s="238" t="s">
        <v>323</v>
      </c>
      <c r="C23" s="238" t="s">
        <v>349</v>
      </c>
      <c r="D23" s="237" t="s">
        <v>315</v>
      </c>
      <c r="E23" s="247">
        <v>45975</v>
      </c>
      <c r="F23" s="241" t="s">
        <v>350</v>
      </c>
      <c r="G23" s="238" t="s">
        <v>124</v>
      </c>
      <c r="H23" s="247">
        <v>45975</v>
      </c>
      <c r="I23" s="241" t="s">
        <v>351</v>
      </c>
      <c r="J23" s="92">
        <v>1</v>
      </c>
      <c r="N23" s="71" t="str">
        <f t="shared" si="0"/>
        <v>学級閉鎖1</v>
      </c>
      <c r="O23" s="71" t="str">
        <f t="shared" ref="O23" si="3">CONCATENATE(B23,N23)</f>
        <v>造道小学校学級閉鎖1</v>
      </c>
    </row>
    <row r="24" spans="1:15" ht="23.15" hidden="1" customHeight="1" x14ac:dyDescent="0.2">
      <c r="A24" s="237">
        <v>12</v>
      </c>
      <c r="B24" s="238" t="s">
        <v>344</v>
      </c>
      <c r="C24" s="238" t="s">
        <v>345</v>
      </c>
      <c r="D24" s="237" t="s">
        <v>346</v>
      </c>
      <c r="E24" s="247">
        <v>45975</v>
      </c>
      <c r="F24" s="241" t="s">
        <v>347</v>
      </c>
      <c r="G24" s="238" t="s">
        <v>124</v>
      </c>
      <c r="H24" s="247">
        <v>45975</v>
      </c>
      <c r="I24" s="241" t="s">
        <v>348</v>
      </c>
      <c r="J24" s="92">
        <v>1</v>
      </c>
      <c r="N24" s="71" t="str">
        <f t="shared" si="0"/>
        <v>学級閉鎖1</v>
      </c>
      <c r="O24" s="71" t="str">
        <f t="shared" ref="O24" si="4">CONCATENATE(B24,N24)</f>
        <v>幸畑小学校学級閉鎖1</v>
      </c>
    </row>
    <row r="25" spans="1:15" ht="23.15" hidden="1" customHeight="1" x14ac:dyDescent="0.2">
      <c r="A25" s="237">
        <v>13</v>
      </c>
      <c r="B25" s="238" t="s">
        <v>352</v>
      </c>
      <c r="C25" s="238" t="s">
        <v>353</v>
      </c>
      <c r="D25" s="237" t="s">
        <v>354</v>
      </c>
      <c r="E25" s="247">
        <v>45979</v>
      </c>
      <c r="F25" s="241" t="s">
        <v>355</v>
      </c>
      <c r="G25" s="238" t="s">
        <v>356</v>
      </c>
      <c r="H25" s="247">
        <v>45981</v>
      </c>
      <c r="I25" s="241" t="s">
        <v>357</v>
      </c>
      <c r="J25" s="92">
        <v>1</v>
      </c>
      <c r="N25" s="71" t="str">
        <f t="shared" si="0"/>
        <v>学年閉鎖1</v>
      </c>
      <c r="O25" s="71" t="str">
        <f t="shared" ref="O25:O28" si="5">CONCATENATE(B25,N25)</f>
        <v>荒川小学校学年閉鎖1</v>
      </c>
    </row>
    <row r="26" spans="1:15" ht="23.15" hidden="1" customHeight="1" x14ac:dyDescent="0.2">
      <c r="A26" s="237">
        <v>14</v>
      </c>
      <c r="B26" s="238" t="s">
        <v>314</v>
      </c>
      <c r="C26" s="238" t="s">
        <v>358</v>
      </c>
      <c r="D26" s="237" t="s">
        <v>359</v>
      </c>
      <c r="E26" s="247">
        <v>45979</v>
      </c>
      <c r="F26" s="241" t="s">
        <v>355</v>
      </c>
      <c r="G26" s="238" t="s">
        <v>356</v>
      </c>
      <c r="H26" s="247">
        <v>45981</v>
      </c>
      <c r="I26" s="241" t="s">
        <v>357</v>
      </c>
      <c r="J26" s="92">
        <v>1</v>
      </c>
      <c r="N26" s="71" t="str">
        <f t="shared" si="0"/>
        <v>学級閉鎖1</v>
      </c>
      <c r="O26" s="71" t="str">
        <f t="shared" si="5"/>
        <v>筒井南小学校学級閉鎖1</v>
      </c>
    </row>
    <row r="27" spans="1:15" ht="23.15" hidden="1" customHeight="1" x14ac:dyDescent="0.2">
      <c r="A27" s="237">
        <v>15</v>
      </c>
      <c r="B27" s="238" t="s">
        <v>360</v>
      </c>
      <c r="C27" s="238" t="s">
        <v>358</v>
      </c>
      <c r="D27" s="237" t="s">
        <v>361</v>
      </c>
      <c r="E27" s="247">
        <v>45979</v>
      </c>
      <c r="F27" s="241" t="s">
        <v>325</v>
      </c>
      <c r="G27" s="238" t="s">
        <v>124</v>
      </c>
      <c r="H27" s="247">
        <v>45981</v>
      </c>
      <c r="I27" s="241" t="s">
        <v>357</v>
      </c>
      <c r="J27" s="92">
        <v>1</v>
      </c>
      <c r="N27" s="71" t="str">
        <f t="shared" si="0"/>
        <v>学級閉鎖1</v>
      </c>
      <c r="O27" s="71" t="str">
        <f t="shared" si="5"/>
        <v>原別小学校学級閉鎖1</v>
      </c>
    </row>
    <row r="28" spans="1:15" ht="23.15" hidden="1" customHeight="1" x14ac:dyDescent="0.2">
      <c r="A28" s="237">
        <v>16</v>
      </c>
      <c r="B28" s="238" t="s">
        <v>336</v>
      </c>
      <c r="C28" s="238" t="s">
        <v>358</v>
      </c>
      <c r="D28" s="237" t="s">
        <v>330</v>
      </c>
      <c r="E28" s="247">
        <v>45979</v>
      </c>
      <c r="F28" s="241" t="s">
        <v>325</v>
      </c>
      <c r="G28" s="238" t="s">
        <v>356</v>
      </c>
      <c r="H28" s="247">
        <v>45981</v>
      </c>
      <c r="I28" s="241" t="s">
        <v>362</v>
      </c>
      <c r="J28" s="92">
        <v>1</v>
      </c>
      <c r="N28" s="71" t="str">
        <f t="shared" si="0"/>
        <v>学級閉鎖1</v>
      </c>
      <c r="O28" s="71" t="str">
        <f t="shared" si="5"/>
        <v>原別小学校学級閉鎖1</v>
      </c>
    </row>
    <row r="29" spans="1:15" ht="23.15" hidden="1" customHeight="1" x14ac:dyDescent="0.2">
      <c r="A29" s="237">
        <v>17</v>
      </c>
      <c r="B29" s="238" t="s">
        <v>363</v>
      </c>
      <c r="C29" s="238" t="s">
        <v>319</v>
      </c>
      <c r="D29" s="237" t="s">
        <v>320</v>
      </c>
      <c r="E29" s="247">
        <v>45979</v>
      </c>
      <c r="F29" s="241" t="s">
        <v>355</v>
      </c>
      <c r="G29" s="238" t="s">
        <v>356</v>
      </c>
      <c r="H29" s="247">
        <v>45981</v>
      </c>
      <c r="I29" s="241" t="s">
        <v>357</v>
      </c>
      <c r="J29" s="92">
        <v>1</v>
      </c>
      <c r="N29" s="71" t="str">
        <f t="shared" si="0"/>
        <v>休校1</v>
      </c>
      <c r="O29" s="71" t="str">
        <f t="shared" ref="O29:O32" si="6">CONCATENATE(B29,N29)</f>
        <v>浪岡中学校休校1</v>
      </c>
    </row>
    <row r="30" spans="1:15" ht="23.15" hidden="1" customHeight="1" x14ac:dyDescent="0.2">
      <c r="A30" s="237">
        <v>18</v>
      </c>
      <c r="B30" s="238" t="s">
        <v>317</v>
      </c>
      <c r="C30" s="238" t="s">
        <v>23</v>
      </c>
      <c r="D30" s="237" t="s">
        <v>365</v>
      </c>
      <c r="E30" s="247">
        <v>45980</v>
      </c>
      <c r="F30" s="241" t="s">
        <v>366</v>
      </c>
      <c r="G30" s="238" t="s">
        <v>124</v>
      </c>
      <c r="H30" s="247">
        <v>45981</v>
      </c>
      <c r="I30" s="241" t="s">
        <v>367</v>
      </c>
      <c r="J30" s="92">
        <v>1</v>
      </c>
      <c r="N30" s="71" t="str">
        <f t="shared" si="0"/>
        <v>学年閉鎖1</v>
      </c>
      <c r="O30" s="71" t="str">
        <f t="shared" si="6"/>
        <v>大野小学校学年閉鎖1</v>
      </c>
    </row>
    <row r="31" spans="1:15" ht="23.15" hidden="1" customHeight="1" x14ac:dyDescent="0.2">
      <c r="A31" s="237">
        <v>19</v>
      </c>
      <c r="B31" s="238" t="s">
        <v>368</v>
      </c>
      <c r="C31" s="238" t="s">
        <v>369</v>
      </c>
      <c r="D31" s="237" t="s">
        <v>370</v>
      </c>
      <c r="E31" s="247">
        <v>45980</v>
      </c>
      <c r="F31" s="241" t="s">
        <v>366</v>
      </c>
      <c r="G31" s="238" t="s">
        <v>356</v>
      </c>
      <c r="H31" s="247">
        <v>45982</v>
      </c>
      <c r="I31" s="241" t="s">
        <v>371</v>
      </c>
      <c r="J31" s="92">
        <v>1</v>
      </c>
      <c r="N31" s="71" t="str">
        <f t="shared" si="0"/>
        <v>学級閉鎖1</v>
      </c>
      <c r="O31" s="71" t="str">
        <f t="shared" si="6"/>
        <v>油川小学校学級閉鎖1</v>
      </c>
    </row>
    <row r="32" spans="1:15" ht="23.15" hidden="1" customHeight="1" x14ac:dyDescent="0.2">
      <c r="A32" s="237">
        <v>20</v>
      </c>
      <c r="B32" s="238" t="s">
        <v>372</v>
      </c>
      <c r="C32" s="238" t="s">
        <v>23</v>
      </c>
      <c r="D32" s="237" t="s">
        <v>373</v>
      </c>
      <c r="E32" s="247">
        <v>45980</v>
      </c>
      <c r="F32" s="241" t="s">
        <v>374</v>
      </c>
      <c r="G32" s="238" t="s">
        <v>356</v>
      </c>
      <c r="H32" s="247">
        <v>45982</v>
      </c>
      <c r="I32" s="241" t="s">
        <v>375</v>
      </c>
      <c r="J32" s="92">
        <v>1</v>
      </c>
      <c r="N32" s="71" t="str">
        <f t="shared" si="0"/>
        <v>学年閉鎖1</v>
      </c>
      <c r="O32" s="71" t="str">
        <f t="shared" si="6"/>
        <v>北中学校学年閉鎖1</v>
      </c>
    </row>
    <row r="33" spans="1:15" ht="23.15" hidden="1" customHeight="1" x14ac:dyDescent="0.2">
      <c r="A33" s="237">
        <v>21</v>
      </c>
      <c r="B33" s="238" t="s">
        <v>376</v>
      </c>
      <c r="C33" s="238" t="s">
        <v>379</v>
      </c>
      <c r="D33" s="237" t="s">
        <v>384</v>
      </c>
      <c r="E33" s="247">
        <v>45981</v>
      </c>
      <c r="F33" s="241" t="s">
        <v>381</v>
      </c>
      <c r="G33" s="238" t="s">
        <v>356</v>
      </c>
      <c r="H33" s="247">
        <v>45982</v>
      </c>
      <c r="I33" s="241" t="s">
        <v>383</v>
      </c>
      <c r="J33" s="92">
        <v>1</v>
      </c>
      <c r="N33" s="71" t="str">
        <f t="shared" si="0"/>
        <v>学年閉鎖1</v>
      </c>
      <c r="O33" s="71" t="str">
        <f t="shared" ref="O33:O37" si="7">CONCATENATE(B33,N33)</f>
        <v>千刈小学校学年閉鎖1</v>
      </c>
    </row>
    <row r="34" spans="1:15" ht="23.15" hidden="1" customHeight="1" x14ac:dyDescent="0.2">
      <c r="A34" s="237">
        <v>22</v>
      </c>
      <c r="B34" s="238" t="s">
        <v>377</v>
      </c>
      <c r="C34" s="238" t="s">
        <v>379</v>
      </c>
      <c r="D34" s="237" t="s">
        <v>385</v>
      </c>
      <c r="E34" s="247">
        <v>45981</v>
      </c>
      <c r="F34" s="241" t="s">
        <v>381</v>
      </c>
      <c r="G34" s="238" t="s">
        <v>297</v>
      </c>
      <c r="H34" s="247">
        <v>45982</v>
      </c>
      <c r="I34" s="241" t="s">
        <v>382</v>
      </c>
      <c r="J34" s="92">
        <v>1</v>
      </c>
      <c r="N34" s="71" t="str">
        <f t="shared" si="0"/>
        <v>学年閉鎖1</v>
      </c>
      <c r="O34" s="71" t="str">
        <f t="shared" si="7"/>
        <v>東中学校学年閉鎖1</v>
      </c>
    </row>
    <row r="35" spans="1:15" ht="23.15" hidden="1" customHeight="1" x14ac:dyDescent="0.2">
      <c r="A35" s="237">
        <v>23</v>
      </c>
      <c r="B35" s="238" t="s">
        <v>378</v>
      </c>
      <c r="C35" s="238" t="s">
        <v>313</v>
      </c>
      <c r="D35" s="237" t="s">
        <v>324</v>
      </c>
      <c r="E35" s="247">
        <v>45981</v>
      </c>
      <c r="F35" s="241" t="s">
        <v>380</v>
      </c>
      <c r="G35" s="238" t="s">
        <v>356</v>
      </c>
      <c r="H35" s="247">
        <v>45982</v>
      </c>
      <c r="I35" s="241" t="s">
        <v>382</v>
      </c>
      <c r="J35" s="92">
        <v>1</v>
      </c>
      <c r="N35" s="71" t="str">
        <f t="shared" si="0"/>
        <v>学級閉鎖1</v>
      </c>
      <c r="O35" s="71" t="str">
        <f t="shared" si="7"/>
        <v>金沢小学校学級閉鎖1</v>
      </c>
    </row>
    <row r="36" spans="1:15" ht="23.15" hidden="1" customHeight="1" x14ac:dyDescent="0.2">
      <c r="A36" s="237">
        <v>24</v>
      </c>
      <c r="B36" s="238" t="s">
        <v>352</v>
      </c>
      <c r="C36" s="238" t="s">
        <v>379</v>
      </c>
      <c r="D36" s="237" t="s">
        <v>386</v>
      </c>
      <c r="E36" s="247">
        <v>45981</v>
      </c>
      <c r="F36" s="241" t="s">
        <v>380</v>
      </c>
      <c r="G36" s="238" t="s">
        <v>297</v>
      </c>
      <c r="H36" s="247">
        <v>45982</v>
      </c>
      <c r="I36" s="241" t="s">
        <v>382</v>
      </c>
      <c r="J36" s="92">
        <v>1</v>
      </c>
      <c r="N36" s="71" t="str">
        <f t="shared" si="0"/>
        <v>学年閉鎖1</v>
      </c>
      <c r="O36" s="71" t="str">
        <f t="shared" si="7"/>
        <v>荒川小学校学年閉鎖1</v>
      </c>
    </row>
    <row r="37" spans="1:15" ht="23.15" hidden="1" customHeight="1" x14ac:dyDescent="0.2">
      <c r="A37" s="237">
        <v>25</v>
      </c>
      <c r="B37" s="238" t="s">
        <v>352</v>
      </c>
      <c r="C37" s="238" t="s">
        <v>379</v>
      </c>
      <c r="D37" s="237" t="s">
        <v>387</v>
      </c>
      <c r="E37" s="247">
        <v>45981</v>
      </c>
      <c r="F37" s="241" t="s">
        <v>380</v>
      </c>
      <c r="G37" s="238" t="s">
        <v>356</v>
      </c>
      <c r="H37" s="247">
        <v>45982</v>
      </c>
      <c r="I37" s="241" t="s">
        <v>382</v>
      </c>
      <c r="J37" s="92">
        <v>1</v>
      </c>
      <c r="N37" s="71" t="str">
        <f t="shared" si="0"/>
        <v>学年閉鎖1</v>
      </c>
      <c r="O37" s="71" t="str">
        <f t="shared" si="7"/>
        <v>荒川小学校学年閉鎖1</v>
      </c>
    </row>
    <row r="38" spans="1:15" ht="23.15" hidden="1" customHeight="1" x14ac:dyDescent="0.2">
      <c r="A38" s="237">
        <v>26</v>
      </c>
      <c r="B38" s="238" t="s">
        <v>352</v>
      </c>
      <c r="C38" s="238" t="s">
        <v>379</v>
      </c>
      <c r="D38" s="237" t="s">
        <v>392</v>
      </c>
      <c r="E38" s="247">
        <v>45982</v>
      </c>
      <c r="F38" s="241" t="s">
        <v>399</v>
      </c>
      <c r="G38" s="238" t="s">
        <v>124</v>
      </c>
      <c r="H38" s="247">
        <v>45982</v>
      </c>
      <c r="I38" s="241" t="s">
        <v>400</v>
      </c>
      <c r="J38" s="92">
        <v>1</v>
      </c>
      <c r="N38" s="71" t="str">
        <f t="shared" si="0"/>
        <v>学年閉鎖1</v>
      </c>
      <c r="O38" s="71" t="str">
        <f t="shared" ref="O38:O45" si="8">CONCATENATE(B38,N38)</f>
        <v>荒川小学校学年閉鎖1</v>
      </c>
    </row>
    <row r="39" spans="1:15" ht="23.15" hidden="1" customHeight="1" x14ac:dyDescent="0.2">
      <c r="A39" s="237">
        <v>27</v>
      </c>
      <c r="B39" s="238" t="s">
        <v>388</v>
      </c>
      <c r="C39" s="238" t="s">
        <v>339</v>
      </c>
      <c r="D39" s="237" t="s">
        <v>393</v>
      </c>
      <c r="E39" s="247">
        <v>45982</v>
      </c>
      <c r="F39" s="241" t="s">
        <v>399</v>
      </c>
      <c r="G39" s="238" t="s">
        <v>124</v>
      </c>
      <c r="H39" s="247">
        <v>45982</v>
      </c>
      <c r="I39" s="241" t="s">
        <v>400</v>
      </c>
      <c r="J39" s="92">
        <v>1</v>
      </c>
      <c r="N39" s="71" t="str">
        <f t="shared" si="0"/>
        <v>学級閉鎖1</v>
      </c>
      <c r="O39" s="71" t="str">
        <f t="shared" si="8"/>
        <v>三内小学校学級閉鎖1</v>
      </c>
    </row>
    <row r="40" spans="1:15" ht="23.15" hidden="1" customHeight="1" x14ac:dyDescent="0.2">
      <c r="A40" s="237">
        <v>28</v>
      </c>
      <c r="B40" s="238" t="s">
        <v>389</v>
      </c>
      <c r="C40" s="238" t="s">
        <v>394</v>
      </c>
      <c r="D40" s="237" t="s">
        <v>395</v>
      </c>
      <c r="E40" s="247">
        <v>45982</v>
      </c>
      <c r="F40" s="241" t="s">
        <v>399</v>
      </c>
      <c r="G40" s="238" t="s">
        <v>124</v>
      </c>
      <c r="H40" s="247">
        <v>45982</v>
      </c>
      <c r="I40" s="241" t="s">
        <v>400</v>
      </c>
      <c r="J40" s="92">
        <v>1</v>
      </c>
      <c r="N40" s="71" t="str">
        <f t="shared" si="0"/>
        <v>学級閉鎖1</v>
      </c>
      <c r="O40" s="71" t="str">
        <f t="shared" si="8"/>
        <v>篠田小学校学級閉鎖1</v>
      </c>
    </row>
    <row r="41" spans="1:15" ht="23.15" hidden="1" customHeight="1" x14ac:dyDescent="0.2">
      <c r="A41" s="237">
        <v>29</v>
      </c>
      <c r="B41" s="238" t="s">
        <v>389</v>
      </c>
      <c r="C41" s="238" t="s">
        <v>339</v>
      </c>
      <c r="D41" s="237" t="s">
        <v>396</v>
      </c>
      <c r="E41" s="247">
        <v>45982</v>
      </c>
      <c r="F41" s="241" t="s">
        <v>382</v>
      </c>
      <c r="G41" s="238" t="s">
        <v>124</v>
      </c>
      <c r="H41" s="247">
        <v>45982</v>
      </c>
      <c r="I41" s="241" t="s">
        <v>382</v>
      </c>
      <c r="J41" s="92">
        <v>1</v>
      </c>
      <c r="N41" s="71" t="str">
        <f t="shared" si="0"/>
        <v>学級閉鎖1</v>
      </c>
      <c r="O41" s="71" t="str">
        <f t="shared" si="8"/>
        <v>篠田小学校学級閉鎖1</v>
      </c>
    </row>
    <row r="42" spans="1:15" ht="23.15" hidden="1" customHeight="1" x14ac:dyDescent="0.2">
      <c r="A42" s="237">
        <v>30</v>
      </c>
      <c r="B42" s="238" t="s">
        <v>317</v>
      </c>
      <c r="C42" s="238" t="s">
        <v>398</v>
      </c>
      <c r="D42" s="237" t="s">
        <v>397</v>
      </c>
      <c r="E42" s="247">
        <v>45982</v>
      </c>
      <c r="F42" s="241" t="s">
        <v>382</v>
      </c>
      <c r="G42" s="238" t="s">
        <v>124</v>
      </c>
      <c r="H42" s="247">
        <v>45982</v>
      </c>
      <c r="I42" s="241" t="s">
        <v>382</v>
      </c>
      <c r="J42" s="92">
        <v>1</v>
      </c>
      <c r="N42" s="71" t="str">
        <f t="shared" si="0"/>
        <v>学級閉鎖1</v>
      </c>
      <c r="O42" s="71" t="str">
        <f t="shared" si="8"/>
        <v>大野小学校学級閉鎖1</v>
      </c>
    </row>
    <row r="43" spans="1:15" ht="23.15" hidden="1" customHeight="1" x14ac:dyDescent="0.2">
      <c r="A43" s="237">
        <v>31</v>
      </c>
      <c r="B43" s="238" t="s">
        <v>390</v>
      </c>
      <c r="C43" s="238" t="s">
        <v>23</v>
      </c>
      <c r="D43" s="237" t="s">
        <v>392</v>
      </c>
      <c r="E43" s="247">
        <v>45982</v>
      </c>
      <c r="F43" s="241" t="s">
        <v>382</v>
      </c>
      <c r="G43" s="238" t="s">
        <v>124</v>
      </c>
      <c r="H43" s="247">
        <v>45982</v>
      </c>
      <c r="I43" s="241" t="s">
        <v>382</v>
      </c>
      <c r="J43" s="92">
        <v>1</v>
      </c>
      <c r="N43" s="71" t="str">
        <f t="shared" si="0"/>
        <v>学年閉鎖1</v>
      </c>
      <c r="O43" s="71" t="str">
        <f t="shared" si="8"/>
        <v>浪岡野沢小学校学年閉鎖1</v>
      </c>
    </row>
    <row r="44" spans="1:15" ht="23.15" hidden="1" customHeight="1" x14ac:dyDescent="0.2">
      <c r="A44" s="237">
        <v>32</v>
      </c>
      <c r="B44" s="238" t="s">
        <v>391</v>
      </c>
      <c r="C44" s="238" t="s">
        <v>394</v>
      </c>
      <c r="D44" s="237" t="s">
        <v>324</v>
      </c>
      <c r="E44" s="247">
        <v>45982</v>
      </c>
      <c r="F44" s="241" t="s">
        <v>382</v>
      </c>
      <c r="G44" s="238" t="s">
        <v>124</v>
      </c>
      <c r="H44" s="247">
        <v>45982</v>
      </c>
      <c r="I44" s="241" t="s">
        <v>382</v>
      </c>
      <c r="J44" s="92">
        <v>1</v>
      </c>
      <c r="N44" s="71" t="str">
        <f t="shared" si="0"/>
        <v>学級閉鎖1</v>
      </c>
      <c r="O44" s="71" t="str">
        <f t="shared" si="8"/>
        <v>造道中学校学級閉鎖1</v>
      </c>
    </row>
    <row r="45" spans="1:15" ht="23.15" hidden="1" customHeight="1" x14ac:dyDescent="0.2">
      <c r="A45" s="237">
        <v>33</v>
      </c>
      <c r="B45" s="238" t="s">
        <v>401</v>
      </c>
      <c r="C45" s="238" t="s">
        <v>402</v>
      </c>
      <c r="D45" s="237" t="s">
        <v>403</v>
      </c>
      <c r="E45" s="247">
        <v>45986</v>
      </c>
      <c r="F45" s="241" t="s">
        <v>404</v>
      </c>
      <c r="G45" s="238" t="s">
        <v>405</v>
      </c>
      <c r="H45" s="247">
        <v>45986</v>
      </c>
      <c r="I45" s="241" t="s">
        <v>404</v>
      </c>
      <c r="J45" s="92">
        <v>1</v>
      </c>
      <c r="N45" s="71" t="str">
        <f t="shared" ref="N45:N81" si="9">CONCATENATE(C45,J45)</f>
        <v>学年閉鎖1</v>
      </c>
      <c r="O45" s="71" t="str">
        <f t="shared" si="8"/>
        <v>浪岡南小学校学年閉鎖1</v>
      </c>
    </row>
    <row r="46" spans="1:15" ht="23.15" hidden="1" customHeight="1" x14ac:dyDescent="0.2">
      <c r="A46" s="237">
        <v>34</v>
      </c>
      <c r="B46" s="238" t="s">
        <v>431</v>
      </c>
      <c r="C46" s="238" t="s">
        <v>319</v>
      </c>
      <c r="D46" s="237" t="s">
        <v>320</v>
      </c>
      <c r="E46" s="247">
        <v>45987</v>
      </c>
      <c r="F46" s="241" t="s">
        <v>410</v>
      </c>
      <c r="G46" s="238" t="s">
        <v>412</v>
      </c>
      <c r="H46" s="247">
        <v>45989</v>
      </c>
      <c r="I46" s="241" t="s">
        <v>411</v>
      </c>
      <c r="J46" s="92">
        <v>1</v>
      </c>
      <c r="N46" s="71" t="str">
        <f t="shared" si="9"/>
        <v>休校1</v>
      </c>
      <c r="O46" s="71" t="str">
        <f t="shared" ref="O46:O52" si="10">CONCATENATE(B46,N46)</f>
        <v>合浦小学校休校1</v>
      </c>
    </row>
    <row r="47" spans="1:15" ht="23.15" hidden="1" customHeight="1" x14ac:dyDescent="0.2">
      <c r="A47" s="237">
        <v>35</v>
      </c>
      <c r="B47" s="238" t="s">
        <v>432</v>
      </c>
      <c r="C47" s="238" t="s">
        <v>433</v>
      </c>
      <c r="D47" s="237" t="s">
        <v>320</v>
      </c>
      <c r="E47" s="247">
        <v>45987</v>
      </c>
      <c r="F47" s="241" t="s">
        <v>410</v>
      </c>
      <c r="G47" s="238" t="s">
        <v>412</v>
      </c>
      <c r="H47" s="247">
        <v>45989</v>
      </c>
      <c r="I47" s="241" t="s">
        <v>411</v>
      </c>
      <c r="J47" s="92">
        <v>1</v>
      </c>
      <c r="N47" s="71" t="str">
        <f t="shared" si="9"/>
        <v>休校1</v>
      </c>
      <c r="O47" s="71" t="str">
        <f t="shared" si="10"/>
        <v>長島小学校休校1</v>
      </c>
    </row>
    <row r="48" spans="1:15" ht="23.15" hidden="1" customHeight="1" x14ac:dyDescent="0.2">
      <c r="A48" s="237">
        <v>36</v>
      </c>
      <c r="B48" s="238" t="s">
        <v>389</v>
      </c>
      <c r="C48" s="238" t="s">
        <v>319</v>
      </c>
      <c r="D48" s="237" t="s">
        <v>320</v>
      </c>
      <c r="E48" s="247">
        <v>45987</v>
      </c>
      <c r="F48" s="241" t="s">
        <v>410</v>
      </c>
      <c r="G48" s="238" t="s">
        <v>412</v>
      </c>
      <c r="H48" s="247">
        <v>45989</v>
      </c>
      <c r="I48" s="241" t="s">
        <v>411</v>
      </c>
      <c r="J48" s="92">
        <v>1</v>
      </c>
      <c r="N48" s="71" t="str">
        <f t="shared" si="9"/>
        <v>休校1</v>
      </c>
      <c r="O48" s="71" t="str">
        <f t="shared" si="10"/>
        <v>篠田小学校休校1</v>
      </c>
    </row>
    <row r="49" spans="1:15" ht="23.15" hidden="1" customHeight="1" x14ac:dyDescent="0.2">
      <c r="A49" s="237">
        <v>37</v>
      </c>
      <c r="B49" s="238" t="s">
        <v>420</v>
      </c>
      <c r="C49" s="238" t="s">
        <v>23</v>
      </c>
      <c r="D49" s="237" t="s">
        <v>421</v>
      </c>
      <c r="E49" s="247">
        <v>45987</v>
      </c>
      <c r="F49" s="241" t="s">
        <v>410</v>
      </c>
      <c r="G49" s="238" t="s">
        <v>412</v>
      </c>
      <c r="H49" s="247">
        <v>45988</v>
      </c>
      <c r="I49" s="241" t="s">
        <v>422</v>
      </c>
      <c r="J49" s="92">
        <v>1</v>
      </c>
      <c r="N49" s="71" t="str">
        <f t="shared" si="9"/>
        <v>学年閉鎖1</v>
      </c>
      <c r="O49" s="71" t="str">
        <f t="shared" si="10"/>
        <v>浜田小学校学年閉鎖1</v>
      </c>
    </row>
    <row r="50" spans="1:15" ht="23.15" hidden="1" customHeight="1" x14ac:dyDescent="0.2">
      <c r="A50" s="237">
        <v>38</v>
      </c>
      <c r="B50" s="238" t="s">
        <v>429</v>
      </c>
      <c r="C50" s="238" t="s">
        <v>23</v>
      </c>
      <c r="D50" s="237" t="s">
        <v>414</v>
      </c>
      <c r="E50" s="247">
        <v>45987</v>
      </c>
      <c r="F50" s="241" t="s">
        <v>410</v>
      </c>
      <c r="G50" s="238" t="s">
        <v>412</v>
      </c>
      <c r="H50" s="247">
        <v>45988</v>
      </c>
      <c r="I50" s="241" t="s">
        <v>422</v>
      </c>
      <c r="J50" s="92">
        <v>1</v>
      </c>
      <c r="N50" s="71" t="str">
        <f t="shared" si="9"/>
        <v>学年閉鎖1</v>
      </c>
      <c r="O50" s="71" t="str">
        <f t="shared" si="10"/>
        <v>筒井小学校学年閉鎖1</v>
      </c>
    </row>
    <row r="51" spans="1:15" ht="23.15" hidden="1" customHeight="1" x14ac:dyDescent="0.2">
      <c r="A51" s="237">
        <v>39</v>
      </c>
      <c r="B51" s="238" t="s">
        <v>390</v>
      </c>
      <c r="C51" s="238" t="s">
        <v>407</v>
      </c>
      <c r="D51" s="237" t="s">
        <v>421</v>
      </c>
      <c r="E51" s="247">
        <v>45987</v>
      </c>
      <c r="F51" s="241" t="s">
        <v>332</v>
      </c>
      <c r="G51" s="238" t="s">
        <v>412</v>
      </c>
      <c r="H51" s="247">
        <v>45988</v>
      </c>
      <c r="I51" s="241" t="s">
        <v>422</v>
      </c>
      <c r="J51" s="92">
        <v>1</v>
      </c>
      <c r="N51" s="71" t="str">
        <f t="shared" si="9"/>
        <v>学年閉鎖1</v>
      </c>
      <c r="O51" s="71" t="str">
        <f t="shared" si="10"/>
        <v>浪岡野沢小学校学年閉鎖1</v>
      </c>
    </row>
    <row r="52" spans="1:15" ht="23.15" hidden="1" customHeight="1" x14ac:dyDescent="0.2">
      <c r="A52" s="237">
        <v>40</v>
      </c>
      <c r="B52" s="238" t="s">
        <v>390</v>
      </c>
      <c r="C52" s="238" t="s">
        <v>407</v>
      </c>
      <c r="D52" s="237" t="s">
        <v>430</v>
      </c>
      <c r="E52" s="247">
        <v>45987</v>
      </c>
      <c r="F52" s="241" t="s">
        <v>332</v>
      </c>
      <c r="G52" s="238" t="s">
        <v>412</v>
      </c>
      <c r="H52" s="247">
        <v>45988</v>
      </c>
      <c r="I52" s="241" t="s">
        <v>422</v>
      </c>
      <c r="J52" s="92">
        <v>1</v>
      </c>
      <c r="N52" s="71" t="str">
        <f t="shared" si="9"/>
        <v>学年閉鎖1</v>
      </c>
      <c r="O52" s="71" t="str">
        <f t="shared" si="10"/>
        <v>浪岡野沢小学校学年閉鎖1</v>
      </c>
    </row>
    <row r="53" spans="1:15" ht="23.15" hidden="1" customHeight="1" x14ac:dyDescent="0.2">
      <c r="A53" s="237">
        <v>41</v>
      </c>
      <c r="B53" s="238" t="s">
        <v>406</v>
      </c>
      <c r="C53" s="238" t="s">
        <v>407</v>
      </c>
      <c r="D53" s="237" t="s">
        <v>408</v>
      </c>
      <c r="E53" s="247">
        <v>45987</v>
      </c>
      <c r="F53" s="241" t="s">
        <v>410</v>
      </c>
      <c r="G53" s="238" t="s">
        <v>412</v>
      </c>
      <c r="H53" s="247">
        <v>45989</v>
      </c>
      <c r="I53" s="241" t="s">
        <v>411</v>
      </c>
      <c r="J53" s="92">
        <v>1</v>
      </c>
      <c r="N53" s="71" t="str">
        <f t="shared" si="9"/>
        <v>学年閉鎖1</v>
      </c>
      <c r="O53" s="71" t="str">
        <f t="shared" ref="O53:O73" si="11">CONCATENATE(B53,N53)</f>
        <v>浜館小学校学年閉鎖1</v>
      </c>
    </row>
    <row r="54" spans="1:15" ht="23.15" hidden="1" customHeight="1" x14ac:dyDescent="0.2">
      <c r="A54" s="237">
        <v>42</v>
      </c>
      <c r="B54" s="238" t="s">
        <v>378</v>
      </c>
      <c r="C54" s="238" t="s">
        <v>23</v>
      </c>
      <c r="D54" s="237" t="s">
        <v>408</v>
      </c>
      <c r="E54" s="247">
        <v>45987</v>
      </c>
      <c r="F54" s="241" t="s">
        <v>410</v>
      </c>
      <c r="G54" s="238" t="s">
        <v>412</v>
      </c>
      <c r="H54" s="247">
        <v>45989</v>
      </c>
      <c r="I54" s="241" t="s">
        <v>411</v>
      </c>
      <c r="J54" s="92">
        <v>1</v>
      </c>
      <c r="N54" s="71" t="str">
        <f t="shared" si="9"/>
        <v>学年閉鎖1</v>
      </c>
      <c r="O54" s="71" t="str">
        <f t="shared" si="11"/>
        <v>金沢小学校学年閉鎖1</v>
      </c>
    </row>
    <row r="55" spans="1:15" ht="23.15" hidden="1" customHeight="1" x14ac:dyDescent="0.2">
      <c r="A55" s="237">
        <v>43</v>
      </c>
      <c r="B55" s="238" t="s">
        <v>417</v>
      </c>
      <c r="C55" s="238" t="s">
        <v>407</v>
      </c>
      <c r="D55" s="237" t="s">
        <v>414</v>
      </c>
      <c r="E55" s="247">
        <v>45987</v>
      </c>
      <c r="F55" s="241" t="s">
        <v>410</v>
      </c>
      <c r="G55" s="238" t="s">
        <v>412</v>
      </c>
      <c r="H55" s="247">
        <v>45989</v>
      </c>
      <c r="I55" s="241" t="s">
        <v>411</v>
      </c>
      <c r="J55" s="92">
        <v>1</v>
      </c>
      <c r="N55" s="71" t="str">
        <f t="shared" si="9"/>
        <v>学年閉鎖1</v>
      </c>
      <c r="O55" s="71" t="str">
        <f>CONCATENATE(B55,N55)</f>
        <v>新城中央小学校学年閉鎖1</v>
      </c>
    </row>
    <row r="56" spans="1:15" ht="23.15" hidden="1" customHeight="1" x14ac:dyDescent="0.2">
      <c r="A56" s="237">
        <v>44</v>
      </c>
      <c r="B56" s="238" t="s">
        <v>417</v>
      </c>
      <c r="C56" s="238" t="s">
        <v>23</v>
      </c>
      <c r="D56" s="237" t="s">
        <v>418</v>
      </c>
      <c r="E56" s="247">
        <v>45987</v>
      </c>
      <c r="F56" s="241" t="s">
        <v>410</v>
      </c>
      <c r="G56" s="238" t="s">
        <v>412</v>
      </c>
      <c r="H56" s="247">
        <v>45989</v>
      </c>
      <c r="I56" s="241" t="s">
        <v>419</v>
      </c>
      <c r="J56" s="92">
        <v>1</v>
      </c>
      <c r="N56" s="71" t="str">
        <f t="shared" si="9"/>
        <v>学年閉鎖1</v>
      </c>
      <c r="O56" s="71" t="str">
        <f>CONCATENATE(B56,N56)</f>
        <v>新城中央小学校学年閉鎖1</v>
      </c>
    </row>
    <row r="57" spans="1:15" ht="23.15" hidden="1" customHeight="1" x14ac:dyDescent="0.2">
      <c r="A57" s="237">
        <v>45</v>
      </c>
      <c r="B57" s="238" t="s">
        <v>425</v>
      </c>
      <c r="C57" s="238" t="s">
        <v>23</v>
      </c>
      <c r="D57" s="237" t="s">
        <v>408</v>
      </c>
      <c r="E57" s="247">
        <v>45987</v>
      </c>
      <c r="F57" s="241" t="s">
        <v>410</v>
      </c>
      <c r="G57" s="238" t="s">
        <v>412</v>
      </c>
      <c r="H57" s="247">
        <v>45989</v>
      </c>
      <c r="I57" s="241" t="s">
        <v>411</v>
      </c>
      <c r="J57" s="92">
        <v>1</v>
      </c>
      <c r="N57" s="71" t="str">
        <f t="shared" si="9"/>
        <v>学年閉鎖1</v>
      </c>
      <c r="O57" s="71" t="str">
        <f>CONCATENATE(B57,N57)</f>
        <v>甲田小学校学年閉鎖1</v>
      </c>
    </row>
    <row r="58" spans="1:15" ht="23.15" hidden="1" customHeight="1" x14ac:dyDescent="0.2">
      <c r="A58" s="237">
        <v>46</v>
      </c>
      <c r="B58" s="238" t="s">
        <v>423</v>
      </c>
      <c r="C58" s="238" t="s">
        <v>424</v>
      </c>
      <c r="D58" s="237" t="s">
        <v>414</v>
      </c>
      <c r="E58" s="247">
        <v>45987</v>
      </c>
      <c r="F58" s="241" t="s">
        <v>410</v>
      </c>
      <c r="G58" s="238" t="s">
        <v>412</v>
      </c>
      <c r="H58" s="247">
        <v>45988</v>
      </c>
      <c r="I58" s="241" t="s">
        <v>422</v>
      </c>
      <c r="J58" s="92">
        <v>1</v>
      </c>
      <c r="N58" s="71" t="str">
        <f t="shared" si="9"/>
        <v>学年閉鎖1</v>
      </c>
      <c r="O58" s="71" t="str">
        <f>CONCATENATE(B58,N58)</f>
        <v>南中学校学年閉鎖1</v>
      </c>
    </row>
    <row r="59" spans="1:15" ht="23.15" hidden="1" customHeight="1" x14ac:dyDescent="0.2">
      <c r="A59" s="237">
        <v>47</v>
      </c>
      <c r="B59" s="238" t="s">
        <v>413</v>
      </c>
      <c r="C59" s="238" t="s">
        <v>407</v>
      </c>
      <c r="D59" s="237" t="s">
        <v>414</v>
      </c>
      <c r="E59" s="247">
        <v>45987</v>
      </c>
      <c r="F59" s="241" t="s">
        <v>410</v>
      </c>
      <c r="G59" s="238" t="s">
        <v>412</v>
      </c>
      <c r="H59" s="247">
        <v>45988</v>
      </c>
      <c r="I59" s="241" t="s">
        <v>415</v>
      </c>
      <c r="J59" s="92">
        <v>1</v>
      </c>
      <c r="N59" s="71" t="str">
        <f t="shared" si="9"/>
        <v>学年閉鎖1</v>
      </c>
      <c r="O59" s="71" t="str">
        <f>CONCATENATE(B59,N59)</f>
        <v>東中学校学年閉鎖1</v>
      </c>
    </row>
    <row r="60" spans="1:15" ht="23.15" hidden="1" customHeight="1" x14ac:dyDescent="0.2">
      <c r="A60" s="237">
        <v>48</v>
      </c>
      <c r="B60" s="238" t="s">
        <v>314</v>
      </c>
      <c r="C60" s="238" t="s">
        <v>416</v>
      </c>
      <c r="D60" s="237" t="s">
        <v>346</v>
      </c>
      <c r="E60" s="247">
        <v>45987</v>
      </c>
      <c r="F60" s="241" t="s">
        <v>410</v>
      </c>
      <c r="G60" s="238" t="s">
        <v>412</v>
      </c>
      <c r="H60" s="247">
        <v>45987</v>
      </c>
      <c r="I60" s="241" t="s">
        <v>410</v>
      </c>
      <c r="J60" s="92">
        <v>1</v>
      </c>
      <c r="N60" s="71" t="str">
        <f t="shared" si="9"/>
        <v>学級閉鎖1</v>
      </c>
      <c r="O60" s="71" t="str">
        <f t="shared" si="11"/>
        <v>筒井南小学校学級閉鎖1</v>
      </c>
    </row>
    <row r="61" spans="1:15" ht="23.15" hidden="1" customHeight="1" x14ac:dyDescent="0.2">
      <c r="A61" s="237">
        <v>49</v>
      </c>
      <c r="B61" s="238" t="s">
        <v>314</v>
      </c>
      <c r="C61" s="238" t="s">
        <v>416</v>
      </c>
      <c r="D61" s="237" t="s">
        <v>329</v>
      </c>
      <c r="E61" s="247">
        <v>45987</v>
      </c>
      <c r="F61" s="241" t="s">
        <v>410</v>
      </c>
      <c r="G61" s="238" t="s">
        <v>412</v>
      </c>
      <c r="H61" s="247">
        <v>45987</v>
      </c>
      <c r="I61" s="241" t="s">
        <v>410</v>
      </c>
      <c r="J61" s="92">
        <v>1</v>
      </c>
      <c r="N61" s="71" t="str">
        <f t="shared" si="9"/>
        <v>学級閉鎖1</v>
      </c>
      <c r="O61" s="71" t="str">
        <f t="shared" si="11"/>
        <v>筒井南小学校学級閉鎖1</v>
      </c>
    </row>
    <row r="62" spans="1:15" ht="23.15" hidden="1" customHeight="1" x14ac:dyDescent="0.2">
      <c r="A62" s="237">
        <v>50</v>
      </c>
      <c r="B62" s="238" t="s">
        <v>314</v>
      </c>
      <c r="C62" s="238" t="s">
        <v>416</v>
      </c>
      <c r="D62" s="237" t="s">
        <v>361</v>
      </c>
      <c r="E62" s="247">
        <v>45987</v>
      </c>
      <c r="F62" s="241" t="s">
        <v>410</v>
      </c>
      <c r="G62" s="238" t="s">
        <v>412</v>
      </c>
      <c r="H62" s="247">
        <v>45987</v>
      </c>
      <c r="I62" s="241" t="s">
        <v>410</v>
      </c>
      <c r="J62" s="92">
        <v>1</v>
      </c>
      <c r="N62" s="71" t="str">
        <f t="shared" si="9"/>
        <v>学級閉鎖1</v>
      </c>
      <c r="O62" s="71" t="str">
        <f t="shared" si="11"/>
        <v>筒井南小学校学級閉鎖1</v>
      </c>
    </row>
    <row r="63" spans="1:15" ht="23.15" hidden="1" customHeight="1" x14ac:dyDescent="0.2">
      <c r="A63" s="237">
        <v>51</v>
      </c>
      <c r="B63" s="238" t="s">
        <v>314</v>
      </c>
      <c r="C63" s="238" t="s">
        <v>416</v>
      </c>
      <c r="D63" s="237" t="s">
        <v>324</v>
      </c>
      <c r="E63" s="247">
        <v>45987</v>
      </c>
      <c r="F63" s="241" t="s">
        <v>410</v>
      </c>
      <c r="G63" s="238" t="s">
        <v>412</v>
      </c>
      <c r="H63" s="247">
        <v>45987</v>
      </c>
      <c r="I63" s="241" t="s">
        <v>410</v>
      </c>
      <c r="J63" s="92">
        <v>1</v>
      </c>
      <c r="N63" s="71" t="str">
        <f t="shared" si="9"/>
        <v>学級閉鎖1</v>
      </c>
      <c r="O63" s="71" t="str">
        <f t="shared" si="11"/>
        <v>筒井南小学校学級閉鎖1</v>
      </c>
    </row>
    <row r="64" spans="1:15" ht="23.15" hidden="1" customHeight="1" x14ac:dyDescent="0.2">
      <c r="A64" s="237">
        <v>52</v>
      </c>
      <c r="B64" s="238" t="s">
        <v>314</v>
      </c>
      <c r="C64" s="238" t="s">
        <v>416</v>
      </c>
      <c r="D64" s="237" t="s">
        <v>393</v>
      </c>
      <c r="E64" s="247">
        <v>45987</v>
      </c>
      <c r="F64" s="241" t="s">
        <v>410</v>
      </c>
      <c r="G64" s="238" t="s">
        <v>412</v>
      </c>
      <c r="H64" s="247">
        <v>45987</v>
      </c>
      <c r="I64" s="241" t="s">
        <v>410</v>
      </c>
      <c r="J64" s="92">
        <v>1</v>
      </c>
      <c r="N64" s="71" t="str">
        <f t="shared" si="9"/>
        <v>学級閉鎖1</v>
      </c>
      <c r="O64" s="71" t="str">
        <f t="shared" si="11"/>
        <v>筒井南小学校学級閉鎖1</v>
      </c>
    </row>
    <row r="65" spans="1:15" ht="23.15" hidden="1" customHeight="1" x14ac:dyDescent="0.2">
      <c r="A65" s="237">
        <v>53</v>
      </c>
      <c r="B65" s="238" t="s">
        <v>388</v>
      </c>
      <c r="C65" s="238" t="s">
        <v>416</v>
      </c>
      <c r="D65" s="237" t="s">
        <v>393</v>
      </c>
      <c r="E65" s="247">
        <v>45987</v>
      </c>
      <c r="F65" s="241" t="s">
        <v>410</v>
      </c>
      <c r="G65" s="238" t="s">
        <v>412</v>
      </c>
      <c r="H65" s="247">
        <v>45987</v>
      </c>
      <c r="I65" s="241" t="s">
        <v>410</v>
      </c>
      <c r="J65" s="92">
        <v>1</v>
      </c>
      <c r="N65" s="71" t="str">
        <f t="shared" si="9"/>
        <v>学級閉鎖1</v>
      </c>
      <c r="O65" s="71" t="str">
        <f>CONCATENATE(B65,N65)</f>
        <v>三内小学校学級閉鎖1</v>
      </c>
    </row>
    <row r="66" spans="1:15" ht="23.15" hidden="1" customHeight="1" x14ac:dyDescent="0.2">
      <c r="A66" s="237">
        <v>54</v>
      </c>
      <c r="B66" s="238" t="s">
        <v>388</v>
      </c>
      <c r="C66" s="238" t="s">
        <v>416</v>
      </c>
      <c r="D66" s="237" t="s">
        <v>315</v>
      </c>
      <c r="E66" s="247">
        <v>45987</v>
      </c>
      <c r="F66" s="241" t="s">
        <v>410</v>
      </c>
      <c r="G66" s="238" t="s">
        <v>412</v>
      </c>
      <c r="H66" s="247">
        <v>45988</v>
      </c>
      <c r="I66" s="241" t="s">
        <v>422</v>
      </c>
      <c r="J66" s="92">
        <v>1</v>
      </c>
      <c r="N66" s="71" t="str">
        <f t="shared" si="9"/>
        <v>学級閉鎖1</v>
      </c>
      <c r="O66" s="71" t="str">
        <f t="shared" si="11"/>
        <v>三内小学校学級閉鎖1</v>
      </c>
    </row>
    <row r="67" spans="1:15" ht="23.15" hidden="1" customHeight="1" x14ac:dyDescent="0.2">
      <c r="A67" s="237">
        <v>55</v>
      </c>
      <c r="B67" s="238" t="s">
        <v>317</v>
      </c>
      <c r="C67" s="238" t="s">
        <v>434</v>
      </c>
      <c r="D67" s="237" t="s">
        <v>346</v>
      </c>
      <c r="E67" s="247">
        <v>45987</v>
      </c>
      <c r="F67" s="241" t="s">
        <v>332</v>
      </c>
      <c r="G67" s="238" t="s">
        <v>412</v>
      </c>
      <c r="H67" s="247">
        <v>45988</v>
      </c>
      <c r="I67" s="241" t="s">
        <v>422</v>
      </c>
      <c r="J67" s="92">
        <v>1</v>
      </c>
      <c r="N67" s="71" t="str">
        <f t="shared" si="9"/>
        <v>学級閉鎖1</v>
      </c>
      <c r="O67" s="71" t="str">
        <f>CONCATENATE(B67,N67)</f>
        <v>大野小学校学級閉鎖1</v>
      </c>
    </row>
    <row r="68" spans="1:15" ht="23.15" hidden="1" customHeight="1" x14ac:dyDescent="0.2">
      <c r="A68" s="237">
        <v>56</v>
      </c>
      <c r="B68" s="238" t="s">
        <v>317</v>
      </c>
      <c r="C68" s="238" t="s">
        <v>435</v>
      </c>
      <c r="D68" s="237" t="s">
        <v>395</v>
      </c>
      <c r="E68" s="247">
        <v>45987</v>
      </c>
      <c r="F68" s="241" t="s">
        <v>332</v>
      </c>
      <c r="G68" s="238" t="s">
        <v>412</v>
      </c>
      <c r="H68" s="247">
        <v>45988</v>
      </c>
      <c r="I68" s="241" t="s">
        <v>422</v>
      </c>
      <c r="J68" s="92">
        <v>1</v>
      </c>
      <c r="N68" s="71" t="str">
        <f t="shared" si="9"/>
        <v>学級閉鎖1</v>
      </c>
      <c r="O68" s="71" t="str">
        <f>CONCATENATE(B68,N68)</f>
        <v>大野小学校学級閉鎖1</v>
      </c>
    </row>
    <row r="69" spans="1:15" ht="23.15" hidden="1" customHeight="1" x14ac:dyDescent="0.2">
      <c r="A69" s="237">
        <v>57</v>
      </c>
      <c r="B69" s="238" t="s">
        <v>317</v>
      </c>
      <c r="C69" s="238" t="s">
        <v>416</v>
      </c>
      <c r="D69" s="237" t="s">
        <v>436</v>
      </c>
      <c r="E69" s="247">
        <v>45987</v>
      </c>
      <c r="F69" s="241" t="s">
        <v>332</v>
      </c>
      <c r="G69" s="238" t="s">
        <v>412</v>
      </c>
      <c r="H69" s="247">
        <v>45988</v>
      </c>
      <c r="I69" s="241" t="s">
        <v>422</v>
      </c>
      <c r="J69" s="92">
        <v>1</v>
      </c>
      <c r="N69" s="71" t="str">
        <f t="shared" si="9"/>
        <v>学級閉鎖1</v>
      </c>
      <c r="O69" s="71" t="str">
        <f>CONCATENATE(B69,N69)</f>
        <v>大野小学校学級閉鎖1</v>
      </c>
    </row>
    <row r="70" spans="1:15" ht="23.15" hidden="1" customHeight="1" x14ac:dyDescent="0.2">
      <c r="A70" s="237">
        <v>58</v>
      </c>
      <c r="B70" s="238" t="s">
        <v>317</v>
      </c>
      <c r="C70" s="238" t="s">
        <v>416</v>
      </c>
      <c r="D70" s="237" t="s">
        <v>437</v>
      </c>
      <c r="E70" s="247">
        <v>45987</v>
      </c>
      <c r="F70" s="241" t="s">
        <v>332</v>
      </c>
      <c r="G70" s="238" t="s">
        <v>412</v>
      </c>
      <c r="H70" s="247">
        <v>45988</v>
      </c>
      <c r="I70" s="241" t="s">
        <v>422</v>
      </c>
      <c r="J70" s="92">
        <v>1</v>
      </c>
      <c r="N70" s="71" t="str">
        <f t="shared" si="9"/>
        <v>学級閉鎖1</v>
      </c>
      <c r="O70" s="71" t="str">
        <f>CONCATENATE(B70,N70)</f>
        <v>大野小学校学級閉鎖1</v>
      </c>
    </row>
    <row r="71" spans="1:15" ht="23.15" hidden="1" customHeight="1" x14ac:dyDescent="0.2">
      <c r="A71" s="237">
        <v>59</v>
      </c>
      <c r="B71" s="238" t="s">
        <v>426</v>
      </c>
      <c r="C71" s="238" t="s">
        <v>416</v>
      </c>
      <c r="D71" s="237" t="s">
        <v>346</v>
      </c>
      <c r="E71" s="247">
        <v>45987</v>
      </c>
      <c r="F71" s="241" t="s">
        <v>410</v>
      </c>
      <c r="G71" s="238" t="s">
        <v>412</v>
      </c>
      <c r="H71" s="247">
        <v>45989</v>
      </c>
      <c r="I71" s="241" t="s">
        <v>411</v>
      </c>
      <c r="J71" s="92">
        <v>1</v>
      </c>
      <c r="N71" s="71" t="str">
        <f t="shared" si="9"/>
        <v>学級閉鎖1</v>
      </c>
      <c r="O71" s="71" t="str">
        <f t="shared" si="11"/>
        <v>小柳小学校学級閉鎖1</v>
      </c>
    </row>
    <row r="72" spans="1:15" ht="23.15" hidden="1" customHeight="1" x14ac:dyDescent="0.2">
      <c r="A72" s="237">
        <v>60</v>
      </c>
      <c r="B72" s="238" t="s">
        <v>426</v>
      </c>
      <c r="C72" s="238" t="s">
        <v>416</v>
      </c>
      <c r="D72" s="237" t="s">
        <v>395</v>
      </c>
      <c r="E72" s="247">
        <v>45987</v>
      </c>
      <c r="F72" s="241" t="s">
        <v>409</v>
      </c>
      <c r="G72" s="238" t="s">
        <v>412</v>
      </c>
      <c r="H72" s="247">
        <v>45989</v>
      </c>
      <c r="I72" s="241" t="s">
        <v>382</v>
      </c>
      <c r="J72" s="92">
        <v>1</v>
      </c>
      <c r="N72" s="71" t="str">
        <f t="shared" si="9"/>
        <v>学級閉鎖1</v>
      </c>
      <c r="O72" s="71" t="str">
        <f t="shared" si="11"/>
        <v>小柳小学校学級閉鎖1</v>
      </c>
    </row>
    <row r="73" spans="1:15" ht="23.15" hidden="1" customHeight="1" x14ac:dyDescent="0.2">
      <c r="A73" s="237">
        <v>61</v>
      </c>
      <c r="B73" s="238" t="s">
        <v>426</v>
      </c>
      <c r="C73" s="238" t="s">
        <v>427</v>
      </c>
      <c r="D73" s="237" t="s">
        <v>428</v>
      </c>
      <c r="E73" s="247">
        <v>45987</v>
      </c>
      <c r="F73" s="241" t="s">
        <v>409</v>
      </c>
      <c r="G73" s="238" t="s">
        <v>412</v>
      </c>
      <c r="H73" s="247">
        <v>45989</v>
      </c>
      <c r="I73" s="241" t="s">
        <v>382</v>
      </c>
      <c r="J73" s="92">
        <v>1</v>
      </c>
      <c r="N73" s="71" t="str">
        <f t="shared" si="9"/>
        <v>学級閉鎖1</v>
      </c>
      <c r="O73" s="71" t="str">
        <f t="shared" si="11"/>
        <v>小柳小学校学級閉鎖1</v>
      </c>
    </row>
    <row r="74" spans="1:15" ht="23.15" hidden="1" customHeight="1" x14ac:dyDescent="0.2">
      <c r="A74" s="237">
        <v>62</v>
      </c>
      <c r="B74" s="238" t="s">
        <v>425</v>
      </c>
      <c r="C74" s="238" t="s">
        <v>438</v>
      </c>
      <c r="D74" s="237" t="s">
        <v>439</v>
      </c>
      <c r="E74" s="247">
        <v>45988</v>
      </c>
      <c r="F74" s="241" t="s">
        <v>440</v>
      </c>
      <c r="G74" s="238" t="s">
        <v>124</v>
      </c>
      <c r="H74" s="247">
        <v>45989</v>
      </c>
      <c r="I74" s="241" t="s">
        <v>441</v>
      </c>
      <c r="J74" s="92">
        <v>1</v>
      </c>
      <c r="N74" s="71" t="str">
        <f t="shared" si="9"/>
        <v>学年閉鎖1</v>
      </c>
      <c r="O74" s="71" t="str">
        <f t="shared" ref="O74:O78" si="12">CONCATENATE(B74,N74)</f>
        <v>甲田小学校学年閉鎖1</v>
      </c>
    </row>
    <row r="75" spans="1:15" ht="23.15" hidden="1" customHeight="1" x14ac:dyDescent="0.2">
      <c r="A75" s="237">
        <v>63</v>
      </c>
      <c r="B75" s="238" t="s">
        <v>442</v>
      </c>
      <c r="C75" s="238" t="s">
        <v>435</v>
      </c>
      <c r="D75" s="237" t="s">
        <v>443</v>
      </c>
      <c r="E75" s="247">
        <v>45988</v>
      </c>
      <c r="F75" s="241" t="s">
        <v>440</v>
      </c>
      <c r="G75" s="238" t="s">
        <v>124</v>
      </c>
      <c r="H75" s="247">
        <v>45989</v>
      </c>
      <c r="I75" s="241" t="s">
        <v>444</v>
      </c>
      <c r="J75" s="92">
        <v>1</v>
      </c>
      <c r="N75" s="71" t="str">
        <f t="shared" si="9"/>
        <v>学級閉鎖1</v>
      </c>
      <c r="O75" s="71" t="str">
        <f t="shared" si="12"/>
        <v>浜田小学校学級閉鎖1</v>
      </c>
    </row>
    <row r="76" spans="1:15" ht="23.15" hidden="1" customHeight="1" x14ac:dyDescent="0.2">
      <c r="A76" s="237">
        <v>64</v>
      </c>
      <c r="B76" s="238" t="s">
        <v>445</v>
      </c>
      <c r="C76" s="238" t="s">
        <v>435</v>
      </c>
      <c r="D76" s="237" t="s">
        <v>346</v>
      </c>
      <c r="E76" s="247">
        <v>45988</v>
      </c>
      <c r="F76" s="241" t="s">
        <v>448</v>
      </c>
      <c r="G76" s="238" t="s">
        <v>124</v>
      </c>
      <c r="H76" s="247">
        <v>45989</v>
      </c>
      <c r="I76" s="241" t="s">
        <v>441</v>
      </c>
      <c r="J76" s="92">
        <v>1</v>
      </c>
      <c r="N76" s="71" t="str">
        <f t="shared" si="9"/>
        <v>学級閉鎖1</v>
      </c>
      <c r="O76" s="71" t="str">
        <f t="shared" si="12"/>
        <v>新城中学校学級閉鎖1</v>
      </c>
    </row>
    <row r="77" spans="1:15" ht="23.15" hidden="1" customHeight="1" x14ac:dyDescent="0.2">
      <c r="A77" s="237">
        <v>65</v>
      </c>
      <c r="B77" s="238" t="s">
        <v>446</v>
      </c>
      <c r="C77" s="238" t="s">
        <v>435</v>
      </c>
      <c r="D77" s="237" t="s">
        <v>436</v>
      </c>
      <c r="E77" s="247">
        <v>45988</v>
      </c>
      <c r="F77" s="241" t="s">
        <v>380</v>
      </c>
      <c r="G77" s="238" t="s">
        <v>124</v>
      </c>
      <c r="H77" s="247">
        <v>45989</v>
      </c>
      <c r="I77" s="241" t="s">
        <v>382</v>
      </c>
      <c r="J77" s="92">
        <v>1</v>
      </c>
      <c r="N77" s="71" t="str">
        <f t="shared" si="9"/>
        <v>学級閉鎖1</v>
      </c>
      <c r="O77" s="71" t="str">
        <f t="shared" si="12"/>
        <v>新城中学校学級閉鎖1</v>
      </c>
    </row>
    <row r="78" spans="1:15" ht="23.15" hidden="1" customHeight="1" x14ac:dyDescent="0.2">
      <c r="A78" s="237">
        <v>66</v>
      </c>
      <c r="B78" s="238" t="s">
        <v>446</v>
      </c>
      <c r="C78" s="238" t="s">
        <v>438</v>
      </c>
      <c r="D78" s="237" t="s">
        <v>447</v>
      </c>
      <c r="E78" s="247">
        <v>45988</v>
      </c>
      <c r="F78" s="241" t="s">
        <v>380</v>
      </c>
      <c r="G78" s="238" t="s">
        <v>124</v>
      </c>
      <c r="H78" s="247">
        <v>45989</v>
      </c>
      <c r="I78" s="241" t="s">
        <v>382</v>
      </c>
      <c r="J78" s="92">
        <v>1</v>
      </c>
      <c r="N78" s="71" t="str">
        <f t="shared" si="9"/>
        <v>学年閉鎖1</v>
      </c>
      <c r="O78" s="71" t="str">
        <f t="shared" si="12"/>
        <v>新城中学校学年閉鎖1</v>
      </c>
    </row>
    <row r="79" spans="1:15" ht="23.15" hidden="1" customHeight="1" x14ac:dyDescent="0.2">
      <c r="A79" s="237">
        <v>67</v>
      </c>
      <c r="B79" s="238" t="s">
        <v>417</v>
      </c>
      <c r="C79" s="238" t="s">
        <v>449</v>
      </c>
      <c r="D79" s="237" t="s">
        <v>450</v>
      </c>
      <c r="E79" s="247">
        <v>45989</v>
      </c>
      <c r="F79" s="241" t="s">
        <v>451</v>
      </c>
      <c r="G79" s="238" t="s">
        <v>452</v>
      </c>
      <c r="H79" s="247">
        <v>45989</v>
      </c>
      <c r="I79" s="241" t="s">
        <v>451</v>
      </c>
      <c r="J79" s="92">
        <v>1</v>
      </c>
      <c r="N79" s="71" t="str">
        <f t="shared" si="9"/>
        <v>学年閉鎖1</v>
      </c>
      <c r="O79" s="71" t="str">
        <f t="shared" ref="O79:O80" si="13">CONCATENATE(B79,N79)</f>
        <v>新城中央小学校学年閉鎖1</v>
      </c>
    </row>
    <row r="80" spans="1:15" ht="23.15" hidden="1" customHeight="1" x14ac:dyDescent="0.2">
      <c r="A80" s="237">
        <v>68</v>
      </c>
      <c r="B80" s="238" t="s">
        <v>453</v>
      </c>
      <c r="C80" s="238" t="s">
        <v>435</v>
      </c>
      <c r="D80" s="237" t="s">
        <v>346</v>
      </c>
      <c r="E80" s="247">
        <v>45989</v>
      </c>
      <c r="F80" s="241" t="s">
        <v>451</v>
      </c>
      <c r="G80" s="238" t="s">
        <v>454</v>
      </c>
      <c r="H80" s="247">
        <v>45989</v>
      </c>
      <c r="I80" s="241" t="s">
        <v>451</v>
      </c>
      <c r="J80" s="92">
        <v>1</v>
      </c>
      <c r="N80" s="71" t="str">
        <f t="shared" si="9"/>
        <v>学級閉鎖1</v>
      </c>
      <c r="O80" s="71" t="str">
        <f t="shared" si="13"/>
        <v>造道小学校学級閉鎖1</v>
      </c>
    </row>
    <row r="81" spans="1:15" ht="23.15" hidden="1" customHeight="1" x14ac:dyDescent="0.2">
      <c r="A81" s="237">
        <v>69</v>
      </c>
      <c r="B81" s="238" t="s">
        <v>455</v>
      </c>
      <c r="C81" s="238" t="s">
        <v>435</v>
      </c>
      <c r="D81" s="237" t="s">
        <v>315</v>
      </c>
      <c r="E81" s="247">
        <v>45992</v>
      </c>
      <c r="F81" s="241" t="s">
        <v>456</v>
      </c>
      <c r="G81" s="238" t="s">
        <v>457</v>
      </c>
      <c r="H81" s="247">
        <v>45993</v>
      </c>
      <c r="I81" s="241" t="s">
        <v>458</v>
      </c>
      <c r="J81" s="92">
        <v>1</v>
      </c>
      <c r="N81" s="71" t="str">
        <f t="shared" si="9"/>
        <v>学級閉鎖1</v>
      </c>
      <c r="O81" s="71" t="str">
        <f t="shared" ref="O81" si="14">CONCATENATE(B81,N81)</f>
        <v>堤小学校学級閉鎖1</v>
      </c>
    </row>
    <row r="82" spans="1:15" ht="23.15" hidden="1" customHeight="1" x14ac:dyDescent="0.2">
      <c r="A82" s="237">
        <v>70</v>
      </c>
      <c r="B82" s="238" t="s">
        <v>459</v>
      </c>
      <c r="C82" s="238" t="s">
        <v>435</v>
      </c>
      <c r="D82" s="237" t="s">
        <v>395</v>
      </c>
      <c r="E82" s="247">
        <v>45993</v>
      </c>
      <c r="F82" s="241" t="s">
        <v>460</v>
      </c>
      <c r="G82" s="238" t="s">
        <v>124</v>
      </c>
      <c r="H82" s="247">
        <v>45995</v>
      </c>
      <c r="I82" s="241" t="s">
        <v>461</v>
      </c>
      <c r="J82" s="92">
        <v>1</v>
      </c>
      <c r="N82" s="71" t="str">
        <f t="shared" ref="N82:N87" si="15">CONCATENATE(C82,J82)</f>
        <v>学級閉鎖1</v>
      </c>
      <c r="O82" s="71" t="str">
        <f t="shared" ref="O82:O87" si="16">CONCATENATE(B82,N82)</f>
        <v>浪打小学校学級閉鎖1</v>
      </c>
    </row>
    <row r="83" spans="1:15" ht="23.15" hidden="1" customHeight="1" x14ac:dyDescent="0.2">
      <c r="A83" s="237">
        <v>71</v>
      </c>
      <c r="B83" s="238" t="s">
        <v>462</v>
      </c>
      <c r="C83" s="238" t="s">
        <v>435</v>
      </c>
      <c r="D83" s="237" t="s">
        <v>395</v>
      </c>
      <c r="E83" s="247">
        <v>45993</v>
      </c>
      <c r="F83" s="241" t="s">
        <v>460</v>
      </c>
      <c r="G83" s="238" t="s">
        <v>124</v>
      </c>
      <c r="H83" s="247">
        <v>45994</v>
      </c>
      <c r="I83" s="241" t="s">
        <v>463</v>
      </c>
      <c r="J83" s="92">
        <v>1</v>
      </c>
      <c r="N83" s="71" t="str">
        <f t="shared" si="15"/>
        <v>学級閉鎖1</v>
      </c>
      <c r="O83" s="71" t="str">
        <f t="shared" si="16"/>
        <v>造道小学校学級閉鎖1</v>
      </c>
    </row>
    <row r="84" spans="1:15" ht="23.15" hidden="1" customHeight="1" x14ac:dyDescent="0.2">
      <c r="A84" s="237">
        <v>72</v>
      </c>
      <c r="B84" s="238" t="s">
        <v>464</v>
      </c>
      <c r="C84" s="238" t="s">
        <v>465</v>
      </c>
      <c r="D84" s="237" t="s">
        <v>466</v>
      </c>
      <c r="E84" s="247">
        <v>45993</v>
      </c>
      <c r="F84" s="241" t="s">
        <v>460</v>
      </c>
      <c r="G84" s="238" t="s">
        <v>124</v>
      </c>
      <c r="H84" s="247">
        <v>45994</v>
      </c>
      <c r="I84" s="241" t="s">
        <v>463</v>
      </c>
      <c r="J84" s="92">
        <v>1</v>
      </c>
      <c r="N84" s="71" t="str">
        <f t="shared" si="15"/>
        <v>学年閉鎖1</v>
      </c>
      <c r="O84" s="71" t="str">
        <f t="shared" si="16"/>
        <v>金沢小学校学年閉鎖1</v>
      </c>
    </row>
    <row r="85" spans="1:15" ht="23.15" hidden="1" customHeight="1" x14ac:dyDescent="0.2">
      <c r="A85" s="237">
        <v>73</v>
      </c>
      <c r="B85" s="238" t="s">
        <v>378</v>
      </c>
      <c r="C85" s="238" t="s">
        <v>435</v>
      </c>
      <c r="D85" s="237" t="s">
        <v>329</v>
      </c>
      <c r="E85" s="247">
        <v>45993</v>
      </c>
      <c r="F85" s="241" t="s">
        <v>460</v>
      </c>
      <c r="G85" s="238" t="s">
        <v>124</v>
      </c>
      <c r="H85" s="247">
        <v>45994</v>
      </c>
      <c r="I85" s="241" t="s">
        <v>463</v>
      </c>
      <c r="J85" s="92">
        <v>1</v>
      </c>
      <c r="N85" s="71" t="str">
        <f t="shared" si="15"/>
        <v>学級閉鎖1</v>
      </c>
      <c r="O85" s="71" t="str">
        <f t="shared" si="16"/>
        <v>金沢小学校学級閉鎖1</v>
      </c>
    </row>
    <row r="86" spans="1:15" ht="23.15" hidden="1" customHeight="1" x14ac:dyDescent="0.2">
      <c r="A86" s="237">
        <v>74</v>
      </c>
      <c r="B86" s="238" t="s">
        <v>467</v>
      </c>
      <c r="C86" s="238" t="s">
        <v>23</v>
      </c>
      <c r="D86" s="237" t="s">
        <v>466</v>
      </c>
      <c r="E86" s="247">
        <v>45993</v>
      </c>
      <c r="F86" s="241" t="s">
        <v>460</v>
      </c>
      <c r="G86" s="238" t="s">
        <v>124</v>
      </c>
      <c r="H86" s="247">
        <v>45995</v>
      </c>
      <c r="I86" s="241" t="s">
        <v>461</v>
      </c>
      <c r="J86" s="92">
        <v>1</v>
      </c>
      <c r="N86" s="71" t="str">
        <f t="shared" si="15"/>
        <v>学年閉鎖1</v>
      </c>
      <c r="O86" s="71" t="str">
        <f t="shared" si="16"/>
        <v>三内中学校学年閉鎖1</v>
      </c>
    </row>
    <row r="87" spans="1:15" ht="23.15" hidden="1" customHeight="1" x14ac:dyDescent="0.2">
      <c r="A87" s="237">
        <v>75</v>
      </c>
      <c r="B87" s="238" t="s">
        <v>344</v>
      </c>
      <c r="C87" s="238" t="s">
        <v>23</v>
      </c>
      <c r="D87" s="237" t="s">
        <v>469</v>
      </c>
      <c r="E87" s="247">
        <v>45996</v>
      </c>
      <c r="F87" s="241" t="s">
        <v>470</v>
      </c>
      <c r="G87" s="238" t="s">
        <v>311</v>
      </c>
      <c r="H87" s="247">
        <v>45999</v>
      </c>
      <c r="I87" s="241" t="s">
        <v>471</v>
      </c>
      <c r="J87" s="92">
        <v>1</v>
      </c>
      <c r="N87" s="71" t="str">
        <f t="shared" si="15"/>
        <v>学年閉鎖1</v>
      </c>
      <c r="O87" s="71" t="str">
        <f t="shared" si="16"/>
        <v>幸畑小学校学年閉鎖1</v>
      </c>
    </row>
    <row r="88" spans="1:15" ht="23.15" hidden="1" customHeight="1" x14ac:dyDescent="0.2">
      <c r="A88" s="237">
        <v>76</v>
      </c>
      <c r="B88" s="238" t="s">
        <v>472</v>
      </c>
      <c r="C88" s="238" t="s">
        <v>435</v>
      </c>
      <c r="D88" s="237" t="s">
        <v>346</v>
      </c>
      <c r="E88" s="247">
        <v>46000</v>
      </c>
      <c r="F88" s="241" t="s">
        <v>475</v>
      </c>
      <c r="G88" s="238" t="s">
        <v>476</v>
      </c>
      <c r="H88" s="247">
        <v>46002</v>
      </c>
      <c r="I88" s="241" t="s">
        <v>477</v>
      </c>
      <c r="J88" s="92">
        <v>1</v>
      </c>
      <c r="N88" s="71" t="str">
        <f t="shared" ref="N88:N90" si="17">CONCATENATE(C88,J88)</f>
        <v>学級閉鎖1</v>
      </c>
      <c r="O88" s="71" t="str">
        <f t="shared" ref="O88:O90" si="18">CONCATENATE(B88,N88)</f>
        <v>佃小学校学級閉鎖1</v>
      </c>
    </row>
    <row r="89" spans="1:15" ht="23.15" hidden="1" customHeight="1" x14ac:dyDescent="0.2">
      <c r="A89" s="237">
        <v>77</v>
      </c>
      <c r="B89" s="238" t="s">
        <v>352</v>
      </c>
      <c r="C89" s="238" t="s">
        <v>435</v>
      </c>
      <c r="D89" s="237" t="s">
        <v>474</v>
      </c>
      <c r="E89" s="247">
        <v>46000</v>
      </c>
      <c r="F89" s="241" t="s">
        <v>475</v>
      </c>
      <c r="G89" s="238" t="s">
        <v>478</v>
      </c>
      <c r="H89" s="247">
        <v>46003</v>
      </c>
      <c r="I89" s="241" t="s">
        <v>479</v>
      </c>
      <c r="J89" s="92">
        <v>1</v>
      </c>
      <c r="N89" s="71" t="str">
        <f t="shared" si="17"/>
        <v>学級閉鎖1</v>
      </c>
      <c r="O89" s="71" t="str">
        <f t="shared" si="18"/>
        <v>荒川小学校学級閉鎖1</v>
      </c>
    </row>
    <row r="90" spans="1:15" ht="23.15" hidden="1" customHeight="1" x14ac:dyDescent="0.2">
      <c r="A90" s="237">
        <v>78</v>
      </c>
      <c r="B90" s="238" t="s">
        <v>473</v>
      </c>
      <c r="C90" s="238" t="s">
        <v>435</v>
      </c>
      <c r="D90" s="237" t="s">
        <v>474</v>
      </c>
      <c r="E90" s="247">
        <v>46000</v>
      </c>
      <c r="F90" s="241" t="s">
        <v>475</v>
      </c>
      <c r="G90" s="238" t="s">
        <v>476</v>
      </c>
      <c r="H90" s="247">
        <v>46003</v>
      </c>
      <c r="I90" s="241" t="s">
        <v>479</v>
      </c>
      <c r="J90" s="92">
        <v>1</v>
      </c>
      <c r="N90" s="71" t="str">
        <f t="shared" si="17"/>
        <v>学級閉鎖1</v>
      </c>
      <c r="O90" s="71" t="str">
        <f t="shared" si="18"/>
        <v>荒川中学校学級閉鎖1</v>
      </c>
    </row>
    <row r="91" spans="1:15" ht="23.15" hidden="1" customHeight="1" x14ac:dyDescent="0.2">
      <c r="A91" s="237">
        <v>79</v>
      </c>
      <c r="B91" s="238" t="s">
        <v>480</v>
      </c>
      <c r="C91" s="238" t="s">
        <v>313</v>
      </c>
      <c r="D91" s="237" t="s">
        <v>443</v>
      </c>
      <c r="E91" s="247">
        <v>46002</v>
      </c>
      <c r="F91" s="241" t="s">
        <v>481</v>
      </c>
      <c r="G91" s="238" t="s">
        <v>482</v>
      </c>
      <c r="H91" s="247">
        <v>46003</v>
      </c>
      <c r="I91" s="241" t="s">
        <v>483</v>
      </c>
      <c r="J91" s="92">
        <v>1</v>
      </c>
      <c r="N91" s="71" t="str">
        <f t="shared" ref="N91" si="19">CONCATENATE(C91,J91)</f>
        <v>学級閉鎖1</v>
      </c>
      <c r="O91" s="71" t="str">
        <f t="shared" ref="O91" si="20">CONCATENATE(B91,N91)</f>
        <v>泉川小学校学級閉鎖1</v>
      </c>
    </row>
    <row r="92" spans="1:15" ht="23.15" hidden="1" customHeight="1" x14ac:dyDescent="0.2">
      <c r="A92" s="237">
        <v>80</v>
      </c>
      <c r="B92" s="238" t="s">
        <v>472</v>
      </c>
      <c r="C92" s="238" t="s">
        <v>435</v>
      </c>
      <c r="D92" s="237" t="s">
        <v>396</v>
      </c>
      <c r="E92" s="247">
        <v>46003</v>
      </c>
      <c r="F92" s="241" t="s">
        <v>484</v>
      </c>
      <c r="G92" s="238" t="s">
        <v>485</v>
      </c>
      <c r="H92" s="247">
        <v>46003</v>
      </c>
      <c r="I92" s="241" t="s">
        <v>486</v>
      </c>
      <c r="J92" s="92">
        <v>1</v>
      </c>
      <c r="N92" s="71" t="str">
        <f t="shared" ref="N92" si="21">CONCATENATE(C92,J92)</f>
        <v>学級閉鎖1</v>
      </c>
      <c r="O92" s="71" t="str">
        <f t="shared" ref="O92" si="22">CONCATENATE(B92,N92)</f>
        <v>佃小学校学級閉鎖1</v>
      </c>
    </row>
    <row r="93" spans="1:15" ht="23.15" hidden="1" customHeight="1" x14ac:dyDescent="0.2">
      <c r="A93" s="237">
        <v>81</v>
      </c>
      <c r="B93" s="238" t="s">
        <v>487</v>
      </c>
      <c r="C93" s="238" t="s">
        <v>23</v>
      </c>
      <c r="D93" s="237" t="s">
        <v>488</v>
      </c>
      <c r="E93" s="247">
        <v>46007</v>
      </c>
      <c r="F93" s="241" t="s">
        <v>489</v>
      </c>
      <c r="G93" s="238" t="s">
        <v>124</v>
      </c>
      <c r="H93" s="247">
        <v>46009</v>
      </c>
      <c r="I93" s="241" t="s">
        <v>490</v>
      </c>
      <c r="J93" s="92">
        <v>1</v>
      </c>
      <c r="N93" s="71" t="str">
        <f t="shared" ref="N93" si="23">CONCATENATE(C93,J93)</f>
        <v>学年閉鎖1</v>
      </c>
      <c r="O93" s="71" t="str">
        <f t="shared" ref="O93" si="24">CONCATENATE(B93,N93)</f>
        <v>新城小学校学年閉鎖1</v>
      </c>
    </row>
    <row r="94" spans="1:15" ht="23.15" hidden="1" customHeight="1" x14ac:dyDescent="0.2">
      <c r="A94" s="237">
        <v>82</v>
      </c>
      <c r="B94" s="238" t="s">
        <v>491</v>
      </c>
      <c r="C94" s="238" t="s">
        <v>23</v>
      </c>
      <c r="D94" s="237" t="s">
        <v>492</v>
      </c>
      <c r="E94" s="247">
        <v>46007</v>
      </c>
      <c r="F94" s="241" t="s">
        <v>493</v>
      </c>
      <c r="G94" s="238" t="s">
        <v>124</v>
      </c>
      <c r="H94" s="247">
        <v>46008</v>
      </c>
      <c r="I94" s="241" t="s">
        <v>494</v>
      </c>
      <c r="J94" s="92">
        <v>1</v>
      </c>
      <c r="N94" s="71" t="str">
        <f t="shared" ref="N94" si="25">CONCATENATE(C94,J94)</f>
        <v>学年閉鎖1</v>
      </c>
      <c r="O94" s="71" t="str">
        <f t="shared" ref="O94" si="26">CONCATENATE(B94,N94)</f>
        <v>戸山西小学校学年閉鎖1</v>
      </c>
    </row>
    <row r="95" spans="1:15" ht="23.15" hidden="1" customHeight="1" x14ac:dyDescent="0.2">
      <c r="A95" s="237">
        <v>83</v>
      </c>
      <c r="B95" s="238" t="s">
        <v>495</v>
      </c>
      <c r="C95" s="238" t="s">
        <v>23</v>
      </c>
      <c r="D95" s="237" t="s">
        <v>496</v>
      </c>
      <c r="E95" s="247">
        <v>46008</v>
      </c>
      <c r="F95" s="241" t="s">
        <v>497</v>
      </c>
      <c r="G95" s="238" t="s">
        <v>124</v>
      </c>
      <c r="H95" s="247">
        <v>46010</v>
      </c>
      <c r="I95" s="241" t="s">
        <v>498</v>
      </c>
      <c r="J95" s="92">
        <v>1</v>
      </c>
      <c r="N95" s="71" t="str">
        <f t="shared" ref="N95:N97" si="27">CONCATENATE(C95,J95)</f>
        <v>学年閉鎖1</v>
      </c>
      <c r="O95" s="71" t="str">
        <f t="shared" ref="O95:O97" si="28">CONCATENATE(B95,N95)</f>
        <v>北小学校学年閉鎖1</v>
      </c>
    </row>
    <row r="96" spans="1:15" ht="23.15" hidden="1" customHeight="1" x14ac:dyDescent="0.2">
      <c r="A96" s="237">
        <v>84</v>
      </c>
      <c r="B96" s="238" t="s">
        <v>499</v>
      </c>
      <c r="C96" s="238" t="s">
        <v>435</v>
      </c>
      <c r="D96" s="237" t="s">
        <v>329</v>
      </c>
      <c r="E96" s="247">
        <v>46008</v>
      </c>
      <c r="F96" s="241" t="s">
        <v>500</v>
      </c>
      <c r="G96" s="238" t="s">
        <v>124</v>
      </c>
      <c r="H96" s="247">
        <v>46009</v>
      </c>
      <c r="I96" s="241" t="s">
        <v>501</v>
      </c>
      <c r="J96" s="92">
        <v>1</v>
      </c>
      <c r="N96" s="71" t="str">
        <f t="shared" si="27"/>
        <v>学級閉鎖1</v>
      </c>
      <c r="O96" s="71" t="str">
        <f t="shared" si="28"/>
        <v>甲田中学校学級閉鎖1</v>
      </c>
    </row>
    <row r="97" spans="1:15" ht="23.15" hidden="1" customHeight="1" x14ac:dyDescent="0.2">
      <c r="A97" s="237">
        <v>85</v>
      </c>
      <c r="B97" s="238" t="s">
        <v>499</v>
      </c>
      <c r="C97" s="238" t="s">
        <v>435</v>
      </c>
      <c r="D97" s="237" t="s">
        <v>361</v>
      </c>
      <c r="E97" s="247">
        <v>46008</v>
      </c>
      <c r="F97" s="241" t="s">
        <v>500</v>
      </c>
      <c r="G97" s="238" t="s">
        <v>124</v>
      </c>
      <c r="H97" s="247">
        <v>46009</v>
      </c>
      <c r="I97" s="241" t="s">
        <v>501</v>
      </c>
      <c r="J97" s="92">
        <v>1</v>
      </c>
      <c r="N97" s="71" t="str">
        <f t="shared" si="27"/>
        <v>学級閉鎖1</v>
      </c>
      <c r="O97" s="71" t="str">
        <f t="shared" si="28"/>
        <v>甲田中学校学級閉鎖1</v>
      </c>
    </row>
    <row r="98" spans="1:15" ht="23.15" hidden="1" customHeight="1" x14ac:dyDescent="0.2">
      <c r="A98" s="237">
        <v>86</v>
      </c>
      <c r="B98" s="238" t="s">
        <v>431</v>
      </c>
      <c r="C98" s="238" t="s">
        <v>379</v>
      </c>
      <c r="D98" s="237" t="s">
        <v>502</v>
      </c>
      <c r="E98" s="247">
        <v>46042</v>
      </c>
      <c r="F98" s="241" t="s">
        <v>503</v>
      </c>
      <c r="G98" s="238" t="s">
        <v>504</v>
      </c>
      <c r="H98" s="247">
        <v>46043</v>
      </c>
      <c r="I98" s="241" t="s">
        <v>505</v>
      </c>
      <c r="J98" s="92">
        <v>1</v>
      </c>
      <c r="N98" s="71" t="str">
        <f t="shared" ref="N98:N99" si="29">CONCATENATE(C98,J98)</f>
        <v>学年閉鎖1</v>
      </c>
      <c r="O98" s="71" t="str">
        <f t="shared" ref="O98:O99" si="30">CONCATENATE(B98,N98)</f>
        <v>合浦小学校学年閉鎖1</v>
      </c>
    </row>
    <row r="99" spans="1:15" ht="23.15" hidden="1" customHeight="1" x14ac:dyDescent="0.2">
      <c r="A99" s="237">
        <v>87</v>
      </c>
      <c r="B99" s="238" t="s">
        <v>507</v>
      </c>
      <c r="C99" s="238" t="s">
        <v>435</v>
      </c>
      <c r="D99" s="237" t="s">
        <v>508</v>
      </c>
      <c r="E99" s="247">
        <v>46043</v>
      </c>
      <c r="F99" s="241" t="s">
        <v>509</v>
      </c>
      <c r="G99" s="238" t="s">
        <v>510</v>
      </c>
      <c r="H99" s="247">
        <v>46045</v>
      </c>
      <c r="I99" s="241" t="s">
        <v>511</v>
      </c>
      <c r="J99" s="92">
        <v>1</v>
      </c>
      <c r="N99" s="71" t="str">
        <f t="shared" si="29"/>
        <v>学級閉鎖1</v>
      </c>
      <c r="O99" s="71" t="str">
        <f t="shared" si="30"/>
        <v>浪岡北小学校学級閉鎖1</v>
      </c>
    </row>
    <row r="100" spans="1:15" s="259" customFormat="1" ht="23.15" hidden="1" customHeight="1" x14ac:dyDescent="0.2">
      <c r="A100" s="237">
        <v>88</v>
      </c>
      <c r="B100" s="238" t="s">
        <v>512</v>
      </c>
      <c r="C100" s="238" t="s">
        <v>379</v>
      </c>
      <c r="D100" s="237" t="s">
        <v>513</v>
      </c>
      <c r="E100" s="247">
        <v>46049</v>
      </c>
      <c r="F100" s="241" t="s">
        <v>514</v>
      </c>
      <c r="G100" s="238" t="s">
        <v>124</v>
      </c>
      <c r="H100" s="247">
        <v>46050</v>
      </c>
      <c r="I100" s="241" t="s">
        <v>409</v>
      </c>
      <c r="J100" s="258">
        <v>1</v>
      </c>
      <c r="N100" s="260" t="str">
        <f t="shared" ref="N100:N101" si="31">CONCATENATE(C100,J100)</f>
        <v>学年閉鎖1</v>
      </c>
      <c r="O100" s="260" t="str">
        <f t="shared" ref="O100:O101" si="32">CONCATENATE(B100,N100)</f>
        <v>西中学校学年閉鎖1</v>
      </c>
    </row>
    <row r="101" spans="1:15" ht="23.15" hidden="1" customHeight="1" x14ac:dyDescent="0.2">
      <c r="A101" s="237">
        <v>89</v>
      </c>
      <c r="B101" s="238" t="s">
        <v>515</v>
      </c>
      <c r="C101" s="238" t="s">
        <v>313</v>
      </c>
      <c r="D101" s="237" t="s">
        <v>329</v>
      </c>
      <c r="E101" s="247">
        <v>46050</v>
      </c>
      <c r="F101" s="241" t="s">
        <v>409</v>
      </c>
      <c r="G101" s="238" t="s">
        <v>124</v>
      </c>
      <c r="H101" s="247">
        <v>46052</v>
      </c>
      <c r="I101" s="241" t="s">
        <v>382</v>
      </c>
      <c r="J101" s="92">
        <v>1</v>
      </c>
      <c r="N101" s="71" t="str">
        <f t="shared" si="31"/>
        <v>学級閉鎖1</v>
      </c>
      <c r="O101" s="71" t="str">
        <f t="shared" si="32"/>
        <v>油川小学校学級閉鎖1</v>
      </c>
    </row>
    <row r="102" spans="1:15" ht="23.15" hidden="1" customHeight="1" x14ac:dyDescent="0.2">
      <c r="A102" s="237">
        <v>90</v>
      </c>
      <c r="B102" s="238" t="s">
        <v>515</v>
      </c>
      <c r="C102" s="238" t="s">
        <v>313</v>
      </c>
      <c r="D102" s="237" t="s">
        <v>428</v>
      </c>
      <c r="E102" s="247">
        <v>46050</v>
      </c>
      <c r="F102" s="241" t="s">
        <v>409</v>
      </c>
      <c r="G102" s="238" t="s">
        <v>124</v>
      </c>
      <c r="H102" s="247">
        <v>46052</v>
      </c>
      <c r="I102" s="241" t="s">
        <v>382</v>
      </c>
      <c r="J102" s="92">
        <v>1</v>
      </c>
      <c r="N102" s="71" t="str">
        <f t="shared" ref="N102:N108" si="33">CONCATENATE(C102,J102)</f>
        <v>学級閉鎖1</v>
      </c>
      <c r="O102" s="71" t="str">
        <f t="shared" ref="O102:O108" si="34">CONCATENATE(B102,N102)</f>
        <v>油川小学校学級閉鎖1</v>
      </c>
    </row>
    <row r="103" spans="1:15" ht="23.15" hidden="1" customHeight="1" x14ac:dyDescent="0.2">
      <c r="A103" s="237">
        <v>91</v>
      </c>
      <c r="B103" s="238" t="s">
        <v>515</v>
      </c>
      <c r="C103" s="238" t="s">
        <v>313</v>
      </c>
      <c r="D103" s="237" t="s">
        <v>324</v>
      </c>
      <c r="E103" s="247">
        <v>46050</v>
      </c>
      <c r="F103" s="241" t="s">
        <v>409</v>
      </c>
      <c r="G103" s="238" t="s">
        <v>124</v>
      </c>
      <c r="H103" s="247">
        <v>46052</v>
      </c>
      <c r="I103" s="241" t="s">
        <v>382</v>
      </c>
      <c r="J103" s="92">
        <v>1</v>
      </c>
      <c r="N103" s="71" t="str">
        <f t="shared" si="33"/>
        <v>学級閉鎖1</v>
      </c>
      <c r="O103" s="71" t="str">
        <f t="shared" si="34"/>
        <v>油川小学校学級閉鎖1</v>
      </c>
    </row>
    <row r="104" spans="1:15" ht="23.15" hidden="1" customHeight="1" x14ac:dyDescent="0.2">
      <c r="A104" s="237">
        <v>92</v>
      </c>
      <c r="B104" s="238" t="s">
        <v>516</v>
      </c>
      <c r="C104" s="238" t="s">
        <v>313</v>
      </c>
      <c r="D104" s="237" t="s">
        <v>395</v>
      </c>
      <c r="E104" s="247">
        <v>46050</v>
      </c>
      <c r="F104" s="241" t="s">
        <v>409</v>
      </c>
      <c r="G104" s="238" t="s">
        <v>124</v>
      </c>
      <c r="H104" s="247">
        <v>46052</v>
      </c>
      <c r="I104" s="241" t="s">
        <v>382</v>
      </c>
      <c r="J104" s="92">
        <v>1</v>
      </c>
      <c r="N104" s="71" t="str">
        <f t="shared" si="33"/>
        <v>学級閉鎖1</v>
      </c>
      <c r="O104" s="71" t="str">
        <f t="shared" si="34"/>
        <v>油川中学校学級閉鎖1</v>
      </c>
    </row>
    <row r="105" spans="1:15" ht="23.15" hidden="1" customHeight="1" x14ac:dyDescent="0.2">
      <c r="A105" s="237">
        <v>93</v>
      </c>
      <c r="B105" s="238" t="s">
        <v>512</v>
      </c>
      <c r="C105" s="238" t="s">
        <v>379</v>
      </c>
      <c r="D105" s="237" t="s">
        <v>365</v>
      </c>
      <c r="E105" s="247">
        <v>46052</v>
      </c>
      <c r="F105" s="241" t="s">
        <v>382</v>
      </c>
      <c r="G105" s="238" t="s">
        <v>124</v>
      </c>
      <c r="H105" s="247">
        <v>46052</v>
      </c>
      <c r="I105" s="241" t="s">
        <v>382</v>
      </c>
      <c r="J105" s="92">
        <v>1</v>
      </c>
      <c r="N105" s="71" t="str">
        <f t="shared" si="33"/>
        <v>学年閉鎖1</v>
      </c>
      <c r="O105" s="71" t="str">
        <f t="shared" si="34"/>
        <v>西中学校学年閉鎖1</v>
      </c>
    </row>
    <row r="106" spans="1:15" ht="23.15" hidden="1" customHeight="1" x14ac:dyDescent="0.2">
      <c r="A106" s="237">
        <v>94</v>
      </c>
      <c r="B106" s="238" t="s">
        <v>363</v>
      </c>
      <c r="C106" s="238" t="s">
        <v>379</v>
      </c>
      <c r="D106" s="237" t="s">
        <v>365</v>
      </c>
      <c r="E106" s="247">
        <v>46056</v>
      </c>
      <c r="F106" s="241" t="s">
        <v>514</v>
      </c>
      <c r="G106" s="238" t="s">
        <v>124</v>
      </c>
      <c r="H106" s="247">
        <v>46056</v>
      </c>
      <c r="I106" s="241" t="s">
        <v>514</v>
      </c>
      <c r="J106" s="92">
        <v>1</v>
      </c>
      <c r="N106" s="71" t="str">
        <f t="shared" si="33"/>
        <v>学年閉鎖1</v>
      </c>
      <c r="O106" s="71" t="str">
        <f t="shared" si="34"/>
        <v>浪岡中学校学年閉鎖1</v>
      </c>
    </row>
    <row r="107" spans="1:15" ht="23.15" hidden="1" customHeight="1" x14ac:dyDescent="0.2">
      <c r="A107" s="237">
        <v>95</v>
      </c>
      <c r="B107" s="238" t="s">
        <v>517</v>
      </c>
      <c r="C107" s="238" t="s">
        <v>379</v>
      </c>
      <c r="D107" s="237" t="s">
        <v>335</v>
      </c>
      <c r="E107" s="247">
        <v>46066</v>
      </c>
      <c r="F107" s="241" t="s">
        <v>382</v>
      </c>
      <c r="G107" s="238" t="s">
        <v>124</v>
      </c>
      <c r="H107" s="247">
        <v>46066</v>
      </c>
      <c r="I107" s="241" t="s">
        <v>382</v>
      </c>
      <c r="J107" s="92">
        <v>1</v>
      </c>
      <c r="N107" s="71" t="str">
        <f t="shared" si="33"/>
        <v>学年閉鎖1</v>
      </c>
      <c r="O107" s="71" t="str">
        <f t="shared" si="34"/>
        <v>浪岡野沢小学校学年閉鎖1</v>
      </c>
    </row>
    <row r="108" spans="1:15" ht="23.15" hidden="1" customHeight="1" x14ac:dyDescent="0.2">
      <c r="A108" s="237">
        <v>96</v>
      </c>
      <c r="B108" s="238" t="s">
        <v>517</v>
      </c>
      <c r="C108" s="238" t="s">
        <v>379</v>
      </c>
      <c r="D108" s="237" t="s">
        <v>518</v>
      </c>
      <c r="E108" s="247">
        <v>46066</v>
      </c>
      <c r="F108" s="241" t="s">
        <v>382</v>
      </c>
      <c r="G108" s="238" t="s">
        <v>124</v>
      </c>
      <c r="H108" s="247">
        <v>46066</v>
      </c>
      <c r="I108" s="241" t="s">
        <v>382</v>
      </c>
      <c r="J108" s="92">
        <v>1</v>
      </c>
      <c r="N108" s="71" t="str">
        <f t="shared" si="33"/>
        <v>学年閉鎖1</v>
      </c>
      <c r="O108" s="71" t="str">
        <f t="shared" si="34"/>
        <v>浪岡野沢小学校学年閉鎖1</v>
      </c>
    </row>
    <row r="109" spans="1:15" ht="23.15" hidden="1" customHeight="1" x14ac:dyDescent="0.2">
      <c r="A109" s="251">
        <v>97</v>
      </c>
      <c r="B109" s="252" t="s">
        <v>519</v>
      </c>
      <c r="C109" s="252" t="s">
        <v>313</v>
      </c>
      <c r="D109" s="251" t="s">
        <v>331</v>
      </c>
      <c r="E109" s="253">
        <v>46070</v>
      </c>
      <c r="F109" s="254" t="s">
        <v>514</v>
      </c>
      <c r="G109" s="252" t="s">
        <v>124</v>
      </c>
      <c r="H109" s="253">
        <v>46071</v>
      </c>
      <c r="I109" s="254" t="s">
        <v>409</v>
      </c>
      <c r="J109" s="92">
        <v>1</v>
      </c>
      <c r="N109" s="71" t="str">
        <f t="shared" ref="N109:N111" si="35">CONCATENATE(C109,J109)</f>
        <v>学級閉鎖1</v>
      </c>
      <c r="O109" s="71" t="str">
        <f t="shared" ref="O109:O111" si="36">CONCATENATE(B109,N109)</f>
        <v>浜田小学校学級閉鎖1</v>
      </c>
    </row>
    <row r="110" spans="1:15" ht="23.15" hidden="1" customHeight="1" x14ac:dyDescent="0.2">
      <c r="A110" s="251">
        <v>98</v>
      </c>
      <c r="B110" s="252" t="s">
        <v>520</v>
      </c>
      <c r="C110" s="252" t="s">
        <v>313</v>
      </c>
      <c r="D110" s="251" t="s">
        <v>521</v>
      </c>
      <c r="E110" s="253">
        <v>46070</v>
      </c>
      <c r="F110" s="254" t="s">
        <v>514</v>
      </c>
      <c r="G110" s="252" t="s">
        <v>297</v>
      </c>
      <c r="H110" s="253">
        <v>46071</v>
      </c>
      <c r="I110" s="254" t="s">
        <v>409</v>
      </c>
      <c r="J110" s="92">
        <v>1</v>
      </c>
      <c r="N110" s="71" t="str">
        <f t="shared" si="35"/>
        <v>学級閉鎖1</v>
      </c>
      <c r="O110" s="71" t="str">
        <f t="shared" si="36"/>
        <v>浪岡北小学校学級閉鎖1</v>
      </c>
    </row>
    <row r="111" spans="1:15" ht="23.15" hidden="1" customHeight="1" x14ac:dyDescent="0.2">
      <c r="A111" s="237">
        <v>99</v>
      </c>
      <c r="B111" s="238" t="s">
        <v>426</v>
      </c>
      <c r="C111" s="238" t="s">
        <v>313</v>
      </c>
      <c r="D111" s="237" t="s">
        <v>346</v>
      </c>
      <c r="E111" s="247">
        <v>46071</v>
      </c>
      <c r="F111" s="241" t="s">
        <v>409</v>
      </c>
      <c r="G111" s="238" t="s">
        <v>124</v>
      </c>
      <c r="H111" s="247">
        <v>46073</v>
      </c>
      <c r="I111" s="241" t="s">
        <v>382</v>
      </c>
      <c r="J111" s="92">
        <v>1</v>
      </c>
      <c r="N111" s="71" t="str">
        <f t="shared" si="35"/>
        <v>学級閉鎖1</v>
      </c>
      <c r="O111" s="71" t="str">
        <f t="shared" si="36"/>
        <v>小柳小学校学級閉鎖1</v>
      </c>
    </row>
    <row r="112" spans="1:15" ht="23.15" hidden="1" customHeight="1" x14ac:dyDescent="0.2">
      <c r="A112" s="237">
        <v>100</v>
      </c>
      <c r="B112" s="238" t="s">
        <v>515</v>
      </c>
      <c r="C112" s="238" t="s">
        <v>313</v>
      </c>
      <c r="D112" s="237" t="s">
        <v>361</v>
      </c>
      <c r="E112" s="247">
        <v>46071</v>
      </c>
      <c r="F112" s="241" t="s">
        <v>409</v>
      </c>
      <c r="G112" s="238" t="s">
        <v>124</v>
      </c>
      <c r="H112" s="247">
        <v>46073</v>
      </c>
      <c r="I112" s="241" t="s">
        <v>382</v>
      </c>
      <c r="J112" s="92">
        <v>1</v>
      </c>
      <c r="N112" s="71" t="str">
        <f t="shared" ref="N112:N114" si="37">CONCATENATE(C112,J112)</f>
        <v>学級閉鎖1</v>
      </c>
      <c r="O112" s="71" t="str">
        <f t="shared" ref="O112:O114" si="38">CONCATENATE(B112,N112)</f>
        <v>油川小学校学級閉鎖1</v>
      </c>
    </row>
    <row r="113" spans="1:15" ht="23.15" hidden="1" customHeight="1" x14ac:dyDescent="0.2">
      <c r="A113" s="237">
        <v>101</v>
      </c>
      <c r="B113" s="238" t="s">
        <v>522</v>
      </c>
      <c r="C113" s="238" t="s">
        <v>313</v>
      </c>
      <c r="D113" s="237" t="s">
        <v>395</v>
      </c>
      <c r="E113" s="247">
        <v>46071</v>
      </c>
      <c r="F113" s="241" t="s">
        <v>409</v>
      </c>
      <c r="G113" s="238" t="s">
        <v>297</v>
      </c>
      <c r="H113" s="247">
        <v>46073</v>
      </c>
      <c r="I113" s="241" t="s">
        <v>382</v>
      </c>
      <c r="J113" s="92">
        <v>1</v>
      </c>
      <c r="N113" s="71" t="str">
        <f t="shared" si="37"/>
        <v>学級閉鎖1</v>
      </c>
      <c r="O113" s="71" t="str">
        <f t="shared" si="38"/>
        <v>新城中央小学校学級閉鎖1</v>
      </c>
    </row>
    <row r="114" spans="1:15" ht="23.15" hidden="1" customHeight="1" x14ac:dyDescent="0.2">
      <c r="A114" s="237">
        <v>102</v>
      </c>
      <c r="B114" s="238" t="s">
        <v>523</v>
      </c>
      <c r="C114" s="238" t="s">
        <v>313</v>
      </c>
      <c r="D114" s="237" t="s">
        <v>329</v>
      </c>
      <c r="E114" s="247">
        <v>46072</v>
      </c>
      <c r="F114" s="241" t="s">
        <v>380</v>
      </c>
      <c r="G114" s="238" t="s">
        <v>124</v>
      </c>
      <c r="H114" s="247">
        <v>46073</v>
      </c>
      <c r="I114" s="241" t="s">
        <v>382</v>
      </c>
      <c r="J114" s="92">
        <v>1</v>
      </c>
      <c r="N114" s="71" t="str">
        <f t="shared" si="37"/>
        <v>学級閉鎖1</v>
      </c>
      <c r="O114" s="71" t="str">
        <f t="shared" si="38"/>
        <v>三内中学校学級閉鎖1</v>
      </c>
    </row>
    <row r="115" spans="1:15" ht="23.15" hidden="1" customHeight="1" x14ac:dyDescent="0.2">
      <c r="A115" s="237">
        <v>103</v>
      </c>
      <c r="B115" s="238" t="s">
        <v>467</v>
      </c>
      <c r="C115" s="238" t="s">
        <v>313</v>
      </c>
      <c r="D115" s="237" t="s">
        <v>361</v>
      </c>
      <c r="E115" s="247">
        <v>46072</v>
      </c>
      <c r="F115" s="241" t="s">
        <v>380</v>
      </c>
      <c r="G115" s="238" t="s">
        <v>297</v>
      </c>
      <c r="H115" s="247">
        <v>46073</v>
      </c>
      <c r="I115" s="241" t="s">
        <v>382</v>
      </c>
      <c r="J115" s="92">
        <v>1</v>
      </c>
      <c r="N115" s="71" t="str">
        <f t="shared" ref="N115:N217" si="39">CONCATENATE(C115,J115)</f>
        <v>学級閉鎖1</v>
      </c>
      <c r="O115" s="71" t="str">
        <f t="shared" ref="O115:O217" si="40">CONCATENATE(B115,N115)</f>
        <v>三内中学校学級閉鎖1</v>
      </c>
    </row>
    <row r="116" spans="1:15" ht="23.15" hidden="1" customHeight="1" x14ac:dyDescent="0.2">
      <c r="A116" s="237">
        <v>104</v>
      </c>
      <c r="B116" s="238" t="s">
        <v>523</v>
      </c>
      <c r="C116" s="238" t="s">
        <v>313</v>
      </c>
      <c r="D116" s="237" t="s">
        <v>428</v>
      </c>
      <c r="E116" s="247">
        <v>46072</v>
      </c>
      <c r="F116" s="241" t="s">
        <v>380</v>
      </c>
      <c r="G116" s="238" t="s">
        <v>297</v>
      </c>
      <c r="H116" s="247">
        <v>46073</v>
      </c>
      <c r="I116" s="241" t="s">
        <v>382</v>
      </c>
      <c r="J116" s="92">
        <v>1</v>
      </c>
      <c r="N116" s="71" t="str">
        <f t="shared" si="39"/>
        <v>学級閉鎖1</v>
      </c>
      <c r="O116" s="71" t="str">
        <f t="shared" si="40"/>
        <v>三内中学校学級閉鎖1</v>
      </c>
    </row>
    <row r="117" spans="1:15" ht="23.15" hidden="1" customHeight="1" x14ac:dyDescent="0.2">
      <c r="A117" s="237">
        <v>105</v>
      </c>
      <c r="B117" s="238" t="s">
        <v>524</v>
      </c>
      <c r="C117" s="238" t="s">
        <v>313</v>
      </c>
      <c r="D117" s="237" t="s">
        <v>525</v>
      </c>
      <c r="E117" s="247">
        <v>46072</v>
      </c>
      <c r="F117" s="241" t="s">
        <v>380</v>
      </c>
      <c r="G117" s="238" t="s">
        <v>297</v>
      </c>
      <c r="H117" s="247">
        <v>46073</v>
      </c>
      <c r="I117" s="241" t="s">
        <v>382</v>
      </c>
      <c r="J117" s="92">
        <v>1</v>
      </c>
      <c r="N117" s="71" t="str">
        <f t="shared" si="39"/>
        <v>学級閉鎖1</v>
      </c>
      <c r="O117" s="71" t="str">
        <f t="shared" si="40"/>
        <v>三内中学校学級閉鎖1</v>
      </c>
    </row>
    <row r="118" spans="1:15" ht="23.15" hidden="1" customHeight="1" x14ac:dyDescent="0.2">
      <c r="A118" s="237">
        <v>106</v>
      </c>
      <c r="B118" s="238" t="s">
        <v>526</v>
      </c>
      <c r="C118" s="238" t="s">
        <v>379</v>
      </c>
      <c r="D118" s="237" t="s">
        <v>354</v>
      </c>
      <c r="E118" s="247">
        <v>46078</v>
      </c>
      <c r="F118" s="241" t="s">
        <v>409</v>
      </c>
      <c r="G118" s="238" t="s">
        <v>124</v>
      </c>
      <c r="H118" s="247">
        <v>46079</v>
      </c>
      <c r="I118" s="241" t="s">
        <v>380</v>
      </c>
      <c r="J118" s="92">
        <v>1</v>
      </c>
      <c r="N118" s="71" t="str">
        <f t="shared" ref="N118:N120" si="41">CONCATENATE(C118,J118)</f>
        <v>学年閉鎖1</v>
      </c>
      <c r="O118" s="71" t="str">
        <f t="shared" ref="O118:O120" si="42">CONCATENATE(B118,N118)</f>
        <v>浪打中学校学年閉鎖1</v>
      </c>
    </row>
    <row r="119" spans="1:15" ht="23.15" hidden="1" customHeight="1" x14ac:dyDescent="0.2">
      <c r="A119" s="237">
        <v>107</v>
      </c>
      <c r="B119" s="238" t="s">
        <v>527</v>
      </c>
      <c r="C119" s="238" t="s">
        <v>313</v>
      </c>
      <c r="D119" s="237" t="s">
        <v>329</v>
      </c>
      <c r="E119" s="247">
        <v>46078</v>
      </c>
      <c r="F119" s="241" t="s">
        <v>409</v>
      </c>
      <c r="G119" s="238" t="s">
        <v>297</v>
      </c>
      <c r="H119" s="247">
        <v>46080</v>
      </c>
      <c r="I119" s="241" t="s">
        <v>382</v>
      </c>
      <c r="J119" s="92">
        <v>1</v>
      </c>
      <c r="N119" s="71" t="str">
        <f t="shared" si="41"/>
        <v>学級閉鎖1</v>
      </c>
      <c r="O119" s="71" t="str">
        <f t="shared" si="42"/>
        <v>新城中央小学校学級閉鎖1</v>
      </c>
    </row>
    <row r="120" spans="1:15" ht="23" hidden="1" customHeight="1" x14ac:dyDescent="0.2">
      <c r="A120" s="237">
        <v>108</v>
      </c>
      <c r="B120" s="238" t="s">
        <v>528</v>
      </c>
      <c r="C120" s="238" t="s">
        <v>379</v>
      </c>
      <c r="D120" s="237" t="s">
        <v>312</v>
      </c>
      <c r="E120" s="247">
        <v>46078</v>
      </c>
      <c r="F120" s="241" t="s">
        <v>409</v>
      </c>
      <c r="G120" s="238" t="s">
        <v>297</v>
      </c>
      <c r="H120" s="247">
        <v>46080</v>
      </c>
      <c r="I120" s="241" t="s">
        <v>382</v>
      </c>
      <c r="J120" s="92">
        <v>1</v>
      </c>
      <c r="N120" s="71" t="str">
        <f t="shared" si="41"/>
        <v>学年閉鎖1</v>
      </c>
      <c r="O120" s="71" t="str">
        <f t="shared" si="42"/>
        <v>小柳小学校学年閉鎖1</v>
      </c>
    </row>
    <row r="121" spans="1:15" ht="23" hidden="1" customHeight="1" x14ac:dyDescent="0.2">
      <c r="A121" s="237">
        <v>109</v>
      </c>
      <c r="B121" s="238" t="s">
        <v>515</v>
      </c>
      <c r="C121" s="238" t="s">
        <v>313</v>
      </c>
      <c r="D121" s="237" t="s">
        <v>346</v>
      </c>
      <c r="E121" s="247">
        <v>46079</v>
      </c>
      <c r="F121" s="241" t="s">
        <v>380</v>
      </c>
      <c r="G121" s="238" t="s">
        <v>297</v>
      </c>
      <c r="H121" s="247">
        <v>46080</v>
      </c>
      <c r="I121" s="241" t="s">
        <v>382</v>
      </c>
      <c r="J121" s="92">
        <v>1</v>
      </c>
      <c r="N121" s="71" t="str">
        <f t="shared" ref="N121:N158" si="43">CONCATENATE(C121,J121)</f>
        <v>学級閉鎖1</v>
      </c>
      <c r="O121" s="71" t="str">
        <f t="shared" ref="O121:O158" si="44">CONCATENATE(B121,N121)</f>
        <v>油川小学校学級閉鎖1</v>
      </c>
    </row>
    <row r="122" spans="1:15" ht="23" hidden="1" customHeight="1" x14ac:dyDescent="0.2">
      <c r="A122" s="237">
        <v>110</v>
      </c>
      <c r="B122" s="238" t="s">
        <v>515</v>
      </c>
      <c r="C122" s="238" t="s">
        <v>313</v>
      </c>
      <c r="D122" s="237" t="s">
        <v>395</v>
      </c>
      <c r="E122" s="247">
        <v>46079</v>
      </c>
      <c r="F122" s="241" t="s">
        <v>380</v>
      </c>
      <c r="G122" s="238" t="s">
        <v>297</v>
      </c>
      <c r="H122" s="247">
        <v>46080</v>
      </c>
      <c r="I122" s="241" t="s">
        <v>382</v>
      </c>
      <c r="J122" s="92">
        <v>1</v>
      </c>
      <c r="N122" s="71" t="str">
        <f t="shared" si="43"/>
        <v>学級閉鎖1</v>
      </c>
      <c r="O122" s="71" t="str">
        <f t="shared" si="44"/>
        <v>油川小学校学級閉鎖1</v>
      </c>
    </row>
    <row r="123" spans="1:15" ht="23" hidden="1" customHeight="1" x14ac:dyDescent="0.2">
      <c r="A123" s="237">
        <v>111</v>
      </c>
      <c r="B123" s="238" t="s">
        <v>519</v>
      </c>
      <c r="C123" s="238" t="s">
        <v>313</v>
      </c>
      <c r="D123" s="237" t="s">
        <v>329</v>
      </c>
      <c r="E123" s="247">
        <v>46079</v>
      </c>
      <c r="F123" s="241" t="s">
        <v>380</v>
      </c>
      <c r="G123" s="238" t="s">
        <v>297</v>
      </c>
      <c r="H123" s="247">
        <v>46080</v>
      </c>
      <c r="I123" s="241" t="s">
        <v>382</v>
      </c>
      <c r="J123" s="92">
        <v>1</v>
      </c>
      <c r="N123" s="71" t="str">
        <f t="shared" si="43"/>
        <v>学級閉鎖1</v>
      </c>
      <c r="O123" s="71" t="str">
        <f t="shared" si="44"/>
        <v>浜田小学校学級閉鎖1</v>
      </c>
    </row>
    <row r="124" spans="1:15" ht="23" hidden="1" customHeight="1" x14ac:dyDescent="0.2">
      <c r="A124" s="237">
        <v>112</v>
      </c>
      <c r="B124" s="238" t="s">
        <v>519</v>
      </c>
      <c r="C124" s="238" t="s">
        <v>313</v>
      </c>
      <c r="D124" s="237" t="s">
        <v>361</v>
      </c>
      <c r="E124" s="247">
        <v>46079</v>
      </c>
      <c r="F124" s="241" t="s">
        <v>380</v>
      </c>
      <c r="G124" s="238" t="s">
        <v>297</v>
      </c>
      <c r="H124" s="247">
        <v>46080</v>
      </c>
      <c r="I124" s="241" t="s">
        <v>382</v>
      </c>
      <c r="J124" s="92">
        <v>1</v>
      </c>
      <c r="N124" s="71" t="str">
        <f t="shared" si="43"/>
        <v>学級閉鎖1</v>
      </c>
      <c r="O124" s="71" t="str">
        <f t="shared" si="44"/>
        <v>浜田小学校学級閉鎖1</v>
      </c>
    </row>
    <row r="125" spans="1:15" ht="23" hidden="1" customHeight="1" x14ac:dyDescent="0.2">
      <c r="A125" s="237">
        <v>113</v>
      </c>
      <c r="B125" s="238" t="s">
        <v>519</v>
      </c>
      <c r="C125" s="238" t="s">
        <v>313</v>
      </c>
      <c r="D125" s="237" t="s">
        <v>393</v>
      </c>
      <c r="E125" s="247">
        <v>46079</v>
      </c>
      <c r="F125" s="241" t="s">
        <v>380</v>
      </c>
      <c r="G125" s="238" t="s">
        <v>297</v>
      </c>
      <c r="H125" s="247">
        <v>46080</v>
      </c>
      <c r="I125" s="241" t="s">
        <v>382</v>
      </c>
      <c r="J125" s="92">
        <v>1</v>
      </c>
      <c r="N125" s="71" t="str">
        <f t="shared" ref="N125:N127" si="45">CONCATENATE(C125,J125)</f>
        <v>学級閉鎖1</v>
      </c>
      <c r="O125" s="71" t="str">
        <f t="shared" ref="O125:O127" si="46">CONCATENATE(B125,N125)</f>
        <v>浜田小学校学級閉鎖1</v>
      </c>
    </row>
    <row r="126" spans="1:15" ht="23" hidden="1" customHeight="1" x14ac:dyDescent="0.2">
      <c r="A126" s="237">
        <v>114</v>
      </c>
      <c r="B126" s="238" t="s">
        <v>378</v>
      </c>
      <c r="C126" s="238" t="s">
        <v>313</v>
      </c>
      <c r="D126" s="237" t="s">
        <v>428</v>
      </c>
      <c r="E126" s="247">
        <v>46080</v>
      </c>
      <c r="F126" s="241" t="s">
        <v>382</v>
      </c>
      <c r="G126" s="238" t="s">
        <v>124</v>
      </c>
      <c r="H126" s="247">
        <v>46080</v>
      </c>
      <c r="I126" s="241" t="s">
        <v>382</v>
      </c>
      <c r="J126" s="92">
        <v>1</v>
      </c>
      <c r="N126" s="71" t="str">
        <f t="shared" si="45"/>
        <v>学級閉鎖1</v>
      </c>
      <c r="O126" s="71" t="str">
        <f t="shared" si="46"/>
        <v>金沢小学校学級閉鎖1</v>
      </c>
    </row>
    <row r="127" spans="1:15" ht="23" hidden="1" customHeight="1" x14ac:dyDescent="0.2">
      <c r="A127" s="237">
        <v>115</v>
      </c>
      <c r="B127" s="238" t="s">
        <v>531</v>
      </c>
      <c r="C127" s="238" t="s">
        <v>379</v>
      </c>
      <c r="D127" s="237" t="s">
        <v>335</v>
      </c>
      <c r="E127" s="247">
        <v>46084</v>
      </c>
      <c r="F127" s="241" t="s">
        <v>514</v>
      </c>
      <c r="G127" s="238" t="s">
        <v>124</v>
      </c>
      <c r="H127" s="247">
        <v>46085</v>
      </c>
      <c r="I127" s="241" t="s">
        <v>409</v>
      </c>
      <c r="J127" s="92">
        <v>1</v>
      </c>
      <c r="N127" s="71" t="str">
        <f t="shared" si="45"/>
        <v>学年閉鎖1</v>
      </c>
      <c r="O127" s="71" t="str">
        <f t="shared" si="46"/>
        <v>野内小学校学年閉鎖1</v>
      </c>
    </row>
    <row r="128" spans="1:15" ht="23" hidden="1" customHeight="1" x14ac:dyDescent="0.2">
      <c r="A128" s="237">
        <v>116</v>
      </c>
      <c r="B128" s="238" t="s">
        <v>530</v>
      </c>
      <c r="C128" s="238" t="s">
        <v>379</v>
      </c>
      <c r="D128" s="237" t="s">
        <v>518</v>
      </c>
      <c r="E128" s="247">
        <v>46084</v>
      </c>
      <c r="F128" s="241" t="s">
        <v>514</v>
      </c>
      <c r="G128" s="238" t="s">
        <v>124</v>
      </c>
      <c r="H128" s="247">
        <v>46086</v>
      </c>
      <c r="I128" s="241" t="s">
        <v>380</v>
      </c>
      <c r="J128" s="92">
        <v>1</v>
      </c>
      <c r="N128" s="71" t="str">
        <f t="shared" ref="N128:N130" si="47">CONCATENATE(C128,J128)</f>
        <v>学年閉鎖1</v>
      </c>
      <c r="O128" s="71" t="str">
        <f t="shared" ref="O128:O130" si="48">CONCATENATE(B128,N128)</f>
        <v>横内小学校学年閉鎖1</v>
      </c>
    </row>
    <row r="129" spans="1:15" ht="23" hidden="1" customHeight="1" x14ac:dyDescent="0.2">
      <c r="A129" s="237">
        <v>117</v>
      </c>
      <c r="B129" s="238" t="s">
        <v>378</v>
      </c>
      <c r="C129" s="238" t="s">
        <v>313</v>
      </c>
      <c r="D129" s="237" t="s">
        <v>331</v>
      </c>
      <c r="E129" s="247">
        <v>46085</v>
      </c>
      <c r="F129" s="241" t="s">
        <v>409</v>
      </c>
      <c r="G129" s="238" t="s">
        <v>124</v>
      </c>
      <c r="H129" s="247">
        <v>46086</v>
      </c>
      <c r="I129" s="241" t="s">
        <v>380</v>
      </c>
      <c r="J129" s="92">
        <v>1</v>
      </c>
      <c r="N129" s="71" t="str">
        <f t="shared" si="47"/>
        <v>学級閉鎖1</v>
      </c>
      <c r="O129" s="71" t="str">
        <f t="shared" si="48"/>
        <v>金沢小学校学級閉鎖1</v>
      </c>
    </row>
    <row r="130" spans="1:15" ht="23" hidden="1" customHeight="1" x14ac:dyDescent="0.2">
      <c r="A130" s="237">
        <v>118</v>
      </c>
      <c r="B130" s="238" t="s">
        <v>389</v>
      </c>
      <c r="C130" s="238" t="s">
        <v>313</v>
      </c>
      <c r="D130" s="237" t="s">
        <v>395</v>
      </c>
      <c r="E130" s="247">
        <v>46085</v>
      </c>
      <c r="F130" s="241" t="s">
        <v>409</v>
      </c>
      <c r="G130" s="238" t="s">
        <v>124</v>
      </c>
      <c r="H130" s="247">
        <v>46087</v>
      </c>
      <c r="I130" s="241" t="s">
        <v>382</v>
      </c>
      <c r="J130" s="92">
        <v>1</v>
      </c>
      <c r="N130" s="71" t="str">
        <f t="shared" si="47"/>
        <v>学級閉鎖1</v>
      </c>
      <c r="O130" s="71" t="str">
        <f t="shared" si="48"/>
        <v>篠田小学校学級閉鎖1</v>
      </c>
    </row>
    <row r="131" spans="1:15" ht="23" hidden="1" customHeight="1" x14ac:dyDescent="0.2">
      <c r="A131" s="237">
        <v>119</v>
      </c>
      <c r="B131" s="238" t="s">
        <v>533</v>
      </c>
      <c r="C131" s="238" t="s">
        <v>313</v>
      </c>
      <c r="D131" s="237" t="s">
        <v>395</v>
      </c>
      <c r="E131" s="247">
        <v>46086</v>
      </c>
      <c r="F131" s="241" t="s">
        <v>380</v>
      </c>
      <c r="G131" s="238" t="s">
        <v>124</v>
      </c>
      <c r="H131" s="247">
        <v>46087</v>
      </c>
      <c r="I131" s="241" t="s">
        <v>382</v>
      </c>
      <c r="J131" s="92">
        <v>1</v>
      </c>
      <c r="N131" s="71" t="str">
        <f t="shared" ref="N131:N133" si="49">CONCATENATE(C131,J131)</f>
        <v>学級閉鎖1</v>
      </c>
      <c r="O131" s="71" t="str">
        <f t="shared" ref="O131:O133" si="50">CONCATENATE(B131,N131)</f>
        <v>三内小学校学級閉鎖1</v>
      </c>
    </row>
    <row r="132" spans="1:15" ht="23" hidden="1" customHeight="1" x14ac:dyDescent="0.2">
      <c r="A132" s="237">
        <v>120</v>
      </c>
      <c r="B132" s="238" t="s">
        <v>515</v>
      </c>
      <c r="C132" s="238" t="s">
        <v>313</v>
      </c>
      <c r="D132" s="237" t="s">
        <v>534</v>
      </c>
      <c r="E132" s="247">
        <v>46086</v>
      </c>
      <c r="F132" s="241" t="s">
        <v>380</v>
      </c>
      <c r="G132" s="238" t="s">
        <v>124</v>
      </c>
      <c r="H132" s="247">
        <v>46087</v>
      </c>
      <c r="I132" s="241" t="s">
        <v>382</v>
      </c>
      <c r="J132" s="92">
        <v>1</v>
      </c>
      <c r="N132" s="71" t="str">
        <f t="shared" si="49"/>
        <v>学級閉鎖1</v>
      </c>
      <c r="O132" s="71" t="str">
        <f t="shared" si="50"/>
        <v>油川小学校学級閉鎖1</v>
      </c>
    </row>
    <row r="133" spans="1:15" ht="23" hidden="1" customHeight="1" x14ac:dyDescent="0.2">
      <c r="A133" s="237">
        <v>121</v>
      </c>
      <c r="B133" s="238" t="s">
        <v>515</v>
      </c>
      <c r="C133" s="238" t="s">
        <v>313</v>
      </c>
      <c r="D133" s="237" t="s">
        <v>535</v>
      </c>
      <c r="E133" s="247">
        <v>46086</v>
      </c>
      <c r="F133" s="241" t="s">
        <v>380</v>
      </c>
      <c r="G133" s="238" t="s">
        <v>124</v>
      </c>
      <c r="H133" s="247">
        <v>46087</v>
      </c>
      <c r="I133" s="241" t="s">
        <v>382</v>
      </c>
      <c r="J133" s="92">
        <v>1</v>
      </c>
      <c r="N133" s="71" t="str">
        <f t="shared" si="49"/>
        <v>学級閉鎖1</v>
      </c>
      <c r="O133" s="71" t="str">
        <f t="shared" si="50"/>
        <v>油川小学校学級閉鎖1</v>
      </c>
    </row>
    <row r="134" spans="1:15" ht="23" hidden="1" customHeight="1" x14ac:dyDescent="0.2">
      <c r="A134" s="237">
        <v>122</v>
      </c>
      <c r="B134" s="238" t="s">
        <v>536</v>
      </c>
      <c r="C134" s="238" t="s">
        <v>313</v>
      </c>
      <c r="D134" s="237" t="s">
        <v>346</v>
      </c>
      <c r="E134" s="247">
        <v>46090</v>
      </c>
      <c r="F134" s="241" t="s">
        <v>538</v>
      </c>
      <c r="G134" s="238" t="s">
        <v>124</v>
      </c>
      <c r="H134" s="247">
        <v>46091</v>
      </c>
      <c r="I134" s="241" t="s">
        <v>514</v>
      </c>
      <c r="J134" s="92">
        <v>1</v>
      </c>
      <c r="N134" s="71" t="str">
        <f t="shared" ref="N134:N136" si="51">CONCATENATE(C134,J134)</f>
        <v>学級閉鎖1</v>
      </c>
      <c r="O134" s="71" t="str">
        <f t="shared" ref="O134:O136" si="52">CONCATENATE(B134,N134)</f>
        <v>造道小学校学級閉鎖1</v>
      </c>
    </row>
    <row r="135" spans="1:15" ht="23" hidden="1" customHeight="1" x14ac:dyDescent="0.2">
      <c r="A135" s="237">
        <v>123</v>
      </c>
      <c r="B135" s="238" t="s">
        <v>537</v>
      </c>
      <c r="C135" s="238" t="s">
        <v>313</v>
      </c>
      <c r="D135" s="237" t="s">
        <v>324</v>
      </c>
      <c r="E135" s="247">
        <v>46090</v>
      </c>
      <c r="F135" s="241" t="s">
        <v>538</v>
      </c>
      <c r="G135" s="238" t="s">
        <v>124</v>
      </c>
      <c r="H135" s="247">
        <v>46091</v>
      </c>
      <c r="I135" s="241" t="s">
        <v>514</v>
      </c>
      <c r="J135" s="92">
        <v>1</v>
      </c>
      <c r="N135" s="71" t="str">
        <f t="shared" si="51"/>
        <v>学級閉鎖1</v>
      </c>
      <c r="O135" s="71" t="str">
        <f t="shared" si="52"/>
        <v>造道小学校学級閉鎖1</v>
      </c>
    </row>
    <row r="136" spans="1:15" ht="23" hidden="1" customHeight="1" x14ac:dyDescent="0.2">
      <c r="A136" s="237">
        <v>124</v>
      </c>
      <c r="B136" s="238" t="s">
        <v>539</v>
      </c>
      <c r="C136" s="238" t="s">
        <v>313</v>
      </c>
      <c r="D136" s="237" t="s">
        <v>346</v>
      </c>
      <c r="E136" s="247">
        <v>46091</v>
      </c>
      <c r="F136" s="241" t="s">
        <v>514</v>
      </c>
      <c r="G136" s="238" t="s">
        <v>124</v>
      </c>
      <c r="H136" s="247">
        <v>46092</v>
      </c>
      <c r="I136" s="241" t="s">
        <v>409</v>
      </c>
      <c r="J136" s="92">
        <v>1</v>
      </c>
      <c r="N136" s="71" t="str">
        <f t="shared" si="51"/>
        <v>学級閉鎖1</v>
      </c>
      <c r="O136" s="71" t="str">
        <f t="shared" si="52"/>
        <v>筒井小学校学級閉鎖1</v>
      </c>
    </row>
    <row r="137" spans="1:15" ht="23" hidden="1" customHeight="1" x14ac:dyDescent="0.2">
      <c r="A137" s="237">
        <v>125</v>
      </c>
      <c r="B137" s="238" t="s">
        <v>539</v>
      </c>
      <c r="C137" s="238" t="s">
        <v>313</v>
      </c>
      <c r="D137" s="237" t="s">
        <v>436</v>
      </c>
      <c r="E137" s="247">
        <v>46091</v>
      </c>
      <c r="F137" s="241" t="s">
        <v>514</v>
      </c>
      <c r="G137" s="238" t="s">
        <v>124</v>
      </c>
      <c r="H137" s="247">
        <v>46092</v>
      </c>
      <c r="I137" s="241" t="s">
        <v>409</v>
      </c>
      <c r="J137" s="92">
        <v>1</v>
      </c>
      <c r="N137" s="71" t="str">
        <f t="shared" ref="N137:N140" si="53">CONCATENATE(C137,J137)</f>
        <v>学級閉鎖1</v>
      </c>
      <c r="O137" s="71" t="str">
        <f t="shared" ref="O137:O140" si="54">CONCATENATE(B137,N137)</f>
        <v>筒井小学校学級閉鎖1</v>
      </c>
    </row>
    <row r="138" spans="1:15" ht="23" hidden="1" customHeight="1" x14ac:dyDescent="0.2">
      <c r="A138" s="237">
        <v>126</v>
      </c>
      <c r="B138" s="238" t="s">
        <v>540</v>
      </c>
      <c r="C138" s="238" t="s">
        <v>313</v>
      </c>
      <c r="D138" s="237" t="s">
        <v>361</v>
      </c>
      <c r="E138" s="247">
        <v>46091</v>
      </c>
      <c r="F138" s="241" t="s">
        <v>514</v>
      </c>
      <c r="G138" s="238" t="s">
        <v>124</v>
      </c>
      <c r="H138" s="247">
        <v>46092</v>
      </c>
      <c r="I138" s="241" t="s">
        <v>409</v>
      </c>
      <c r="J138" s="92">
        <v>1</v>
      </c>
      <c r="N138" s="71" t="str">
        <f t="shared" si="53"/>
        <v>学級閉鎖1</v>
      </c>
      <c r="O138" s="71" t="str">
        <f t="shared" si="54"/>
        <v>三内小学校学級閉鎖1</v>
      </c>
    </row>
    <row r="139" spans="1:15" ht="23" hidden="1" customHeight="1" x14ac:dyDescent="0.2">
      <c r="A139" s="237">
        <v>127</v>
      </c>
      <c r="B139" s="238" t="s">
        <v>541</v>
      </c>
      <c r="C139" s="238" t="s">
        <v>379</v>
      </c>
      <c r="D139" s="237" t="s">
        <v>386</v>
      </c>
      <c r="E139" s="247">
        <v>46091</v>
      </c>
      <c r="F139" s="241" t="s">
        <v>514</v>
      </c>
      <c r="G139" s="238" t="s">
        <v>124</v>
      </c>
      <c r="H139" s="247">
        <v>46092</v>
      </c>
      <c r="I139" s="241" t="s">
        <v>409</v>
      </c>
      <c r="J139" s="92">
        <v>1</v>
      </c>
      <c r="N139" s="71" t="str">
        <f t="shared" si="53"/>
        <v>学年閉鎖1</v>
      </c>
      <c r="O139" s="71" t="str">
        <f t="shared" si="54"/>
        <v>女鹿沢小学校学年閉鎖1</v>
      </c>
    </row>
    <row r="140" spans="1:15" ht="23" customHeight="1" x14ac:dyDescent="0.2">
      <c r="A140" s="226">
        <v>128</v>
      </c>
      <c r="B140" s="227" t="s">
        <v>406</v>
      </c>
      <c r="C140" s="227" t="s">
        <v>379</v>
      </c>
      <c r="D140" s="226" t="s">
        <v>354</v>
      </c>
      <c r="E140" s="229">
        <v>46091</v>
      </c>
      <c r="F140" s="225" t="s">
        <v>514</v>
      </c>
      <c r="G140" s="227" t="s">
        <v>124</v>
      </c>
      <c r="H140" s="229">
        <v>46094</v>
      </c>
      <c r="I140" s="225" t="s">
        <v>382</v>
      </c>
      <c r="J140" s="92">
        <v>1</v>
      </c>
      <c r="N140" s="71" t="str">
        <f t="shared" si="53"/>
        <v>学年閉鎖1</v>
      </c>
      <c r="O140" s="71" t="str">
        <f t="shared" si="54"/>
        <v>浜館小学校学年閉鎖1</v>
      </c>
    </row>
    <row r="141" spans="1:15" ht="23" customHeight="1" x14ac:dyDescent="0.2">
      <c r="A141" s="226">
        <v>129</v>
      </c>
      <c r="B141" s="227" t="s">
        <v>542</v>
      </c>
      <c r="C141" s="227" t="s">
        <v>313</v>
      </c>
      <c r="D141" s="226" t="s">
        <v>428</v>
      </c>
      <c r="E141" s="229">
        <v>46092</v>
      </c>
      <c r="F141" s="225" t="s">
        <v>409</v>
      </c>
      <c r="G141" s="227" t="s">
        <v>124</v>
      </c>
      <c r="H141" s="229">
        <v>46094</v>
      </c>
      <c r="I141" s="225" t="s">
        <v>382</v>
      </c>
      <c r="J141" s="92">
        <v>1</v>
      </c>
      <c r="N141" s="71" t="str">
        <f t="shared" ref="N141:N144" si="55">CONCATENATE(C141,J141)</f>
        <v>学級閉鎖1</v>
      </c>
      <c r="O141" s="71" t="str">
        <f t="shared" ref="O141:O144" si="56">CONCATENATE(B141,N141)</f>
        <v>新城小学校学級閉鎖1</v>
      </c>
    </row>
    <row r="142" spans="1:15" ht="23" hidden="1" customHeight="1" x14ac:dyDescent="0.2">
      <c r="A142" s="237">
        <v>130</v>
      </c>
      <c r="B142" s="238" t="s">
        <v>539</v>
      </c>
      <c r="C142" s="238" t="s">
        <v>313</v>
      </c>
      <c r="D142" s="237" t="s">
        <v>329</v>
      </c>
      <c r="E142" s="247">
        <v>46092</v>
      </c>
      <c r="F142" s="241" t="s">
        <v>409</v>
      </c>
      <c r="G142" s="238" t="s">
        <v>124</v>
      </c>
      <c r="H142" s="247">
        <v>46093</v>
      </c>
      <c r="I142" s="241" t="s">
        <v>380</v>
      </c>
      <c r="J142" s="92">
        <v>1</v>
      </c>
      <c r="N142" s="71" t="str">
        <f t="shared" si="55"/>
        <v>学級閉鎖1</v>
      </c>
      <c r="O142" s="71" t="str">
        <f t="shared" si="56"/>
        <v>筒井小学校学級閉鎖1</v>
      </c>
    </row>
    <row r="143" spans="1:15" ht="23" hidden="1" customHeight="1" x14ac:dyDescent="0.2">
      <c r="A143" s="237">
        <v>131</v>
      </c>
      <c r="B143" s="238" t="s">
        <v>539</v>
      </c>
      <c r="C143" s="238" t="s">
        <v>313</v>
      </c>
      <c r="D143" s="237" t="s">
        <v>361</v>
      </c>
      <c r="E143" s="247">
        <v>46092</v>
      </c>
      <c r="F143" s="241" t="s">
        <v>409</v>
      </c>
      <c r="G143" s="238" t="s">
        <v>124</v>
      </c>
      <c r="H143" s="247">
        <v>46093</v>
      </c>
      <c r="I143" s="241" t="s">
        <v>380</v>
      </c>
      <c r="J143" s="92">
        <v>1</v>
      </c>
      <c r="N143" s="71" t="str">
        <f t="shared" si="55"/>
        <v>学級閉鎖1</v>
      </c>
      <c r="O143" s="71" t="str">
        <f t="shared" si="56"/>
        <v>筒井小学校学級閉鎖1</v>
      </c>
    </row>
    <row r="144" spans="1:15" ht="23" hidden="1" customHeight="1" x14ac:dyDescent="0.2">
      <c r="A144" s="237">
        <v>132</v>
      </c>
      <c r="B144" s="238" t="s">
        <v>539</v>
      </c>
      <c r="C144" s="238" t="s">
        <v>313</v>
      </c>
      <c r="D144" s="237" t="s">
        <v>428</v>
      </c>
      <c r="E144" s="247">
        <v>46092</v>
      </c>
      <c r="F144" s="241" t="s">
        <v>409</v>
      </c>
      <c r="G144" s="238" t="s">
        <v>124</v>
      </c>
      <c r="H144" s="247">
        <v>46093</v>
      </c>
      <c r="I144" s="241" t="s">
        <v>380</v>
      </c>
      <c r="J144" s="92">
        <v>1</v>
      </c>
      <c r="N144" s="71" t="str">
        <f t="shared" si="55"/>
        <v>学級閉鎖1</v>
      </c>
      <c r="O144" s="71" t="str">
        <f t="shared" si="56"/>
        <v>筒井小学校学級閉鎖1</v>
      </c>
    </row>
    <row r="145" spans="1:15" ht="23" hidden="1" customHeight="1" x14ac:dyDescent="0.2">
      <c r="A145" s="237">
        <v>133</v>
      </c>
      <c r="B145" s="238" t="s">
        <v>543</v>
      </c>
      <c r="C145" s="238" t="s">
        <v>313</v>
      </c>
      <c r="D145" s="237" t="s">
        <v>436</v>
      </c>
      <c r="E145" s="247">
        <v>46092</v>
      </c>
      <c r="F145" s="241" t="s">
        <v>409</v>
      </c>
      <c r="G145" s="238" t="s">
        <v>124</v>
      </c>
      <c r="H145" s="247">
        <v>46093</v>
      </c>
      <c r="I145" s="241" t="s">
        <v>380</v>
      </c>
      <c r="J145" s="92">
        <v>1</v>
      </c>
      <c r="N145" s="71" t="str">
        <f t="shared" ref="N145:N157" si="57">CONCATENATE(C145,J145)</f>
        <v>学級閉鎖1</v>
      </c>
      <c r="O145" s="71" t="str">
        <f t="shared" ref="O145:O157" si="58">CONCATENATE(B145,N145)</f>
        <v>造道中学校学級閉鎖1</v>
      </c>
    </row>
    <row r="146" spans="1:15" ht="23" customHeight="1" x14ac:dyDescent="0.2">
      <c r="A146" s="226">
        <v>134</v>
      </c>
      <c r="B146" s="227" t="s">
        <v>480</v>
      </c>
      <c r="C146" s="227" t="s">
        <v>313</v>
      </c>
      <c r="D146" s="226" t="s">
        <v>340</v>
      </c>
      <c r="E146" s="229">
        <v>46093</v>
      </c>
      <c r="F146" s="225" t="s">
        <v>380</v>
      </c>
      <c r="G146" s="227" t="s">
        <v>124</v>
      </c>
      <c r="H146" s="229">
        <v>46094</v>
      </c>
      <c r="I146" s="225" t="s">
        <v>382</v>
      </c>
      <c r="J146" s="92">
        <v>1</v>
      </c>
      <c r="N146" s="71" t="str">
        <f t="shared" si="57"/>
        <v>学級閉鎖1</v>
      </c>
      <c r="O146" s="71" t="str">
        <f t="shared" si="58"/>
        <v>泉川小学校学級閉鎖1</v>
      </c>
    </row>
    <row r="147" spans="1:15" ht="23" customHeight="1" x14ac:dyDescent="0.2">
      <c r="A147" s="226">
        <v>135</v>
      </c>
      <c r="B147" s="227" t="s">
        <v>544</v>
      </c>
      <c r="C147" s="227" t="s">
        <v>379</v>
      </c>
      <c r="D147" s="226" t="s">
        <v>312</v>
      </c>
      <c r="E147" s="229">
        <v>46093</v>
      </c>
      <c r="F147" s="225" t="s">
        <v>380</v>
      </c>
      <c r="G147" s="227" t="s">
        <v>297</v>
      </c>
      <c r="H147" s="229">
        <v>46094</v>
      </c>
      <c r="I147" s="225" t="s">
        <v>382</v>
      </c>
      <c r="J147" s="92">
        <v>1</v>
      </c>
      <c r="N147" s="71" t="str">
        <f t="shared" si="57"/>
        <v>学年閉鎖1</v>
      </c>
      <c r="O147" s="71" t="str">
        <f t="shared" si="58"/>
        <v>浜館小学校学年閉鎖1</v>
      </c>
    </row>
    <row r="148" spans="1:15" ht="23" customHeight="1" x14ac:dyDescent="0.2">
      <c r="A148" s="226">
        <v>136</v>
      </c>
      <c r="B148" s="227" t="s">
        <v>545</v>
      </c>
      <c r="C148" s="227" t="s">
        <v>379</v>
      </c>
      <c r="D148" s="226" t="s">
        <v>386</v>
      </c>
      <c r="E148" s="229">
        <v>46093</v>
      </c>
      <c r="F148" s="225" t="s">
        <v>380</v>
      </c>
      <c r="G148" s="227" t="s">
        <v>297</v>
      </c>
      <c r="H148" s="229">
        <v>46094</v>
      </c>
      <c r="I148" s="225" t="s">
        <v>382</v>
      </c>
      <c r="J148" s="92">
        <v>1</v>
      </c>
      <c r="N148" s="71" t="str">
        <f t="shared" si="57"/>
        <v>学年閉鎖1</v>
      </c>
      <c r="O148" s="71" t="str">
        <f t="shared" si="58"/>
        <v>浜館小学校学年閉鎖1</v>
      </c>
    </row>
    <row r="149" spans="1:15" ht="23" customHeight="1" x14ac:dyDescent="0.2">
      <c r="A149" s="226">
        <v>137</v>
      </c>
      <c r="B149" s="227" t="s">
        <v>539</v>
      </c>
      <c r="C149" s="227" t="s">
        <v>313</v>
      </c>
      <c r="D149" s="226" t="s">
        <v>521</v>
      </c>
      <c r="E149" s="229">
        <v>46094</v>
      </c>
      <c r="F149" s="225" t="s">
        <v>382</v>
      </c>
      <c r="G149" s="227" t="s">
        <v>124</v>
      </c>
      <c r="H149" s="229">
        <v>46097</v>
      </c>
      <c r="I149" s="225" t="s">
        <v>538</v>
      </c>
      <c r="J149" s="92">
        <v>1</v>
      </c>
      <c r="N149" s="71" t="str">
        <f t="shared" si="57"/>
        <v>学級閉鎖1</v>
      </c>
      <c r="O149" s="71" t="str">
        <f t="shared" si="58"/>
        <v>筒井小学校学級閉鎖1</v>
      </c>
    </row>
    <row r="150" spans="1:15" ht="23" customHeight="1" x14ac:dyDescent="0.2">
      <c r="A150" s="226">
        <v>138</v>
      </c>
      <c r="B150" s="227" t="s">
        <v>539</v>
      </c>
      <c r="C150" s="227" t="s">
        <v>313</v>
      </c>
      <c r="D150" s="226" t="s">
        <v>396</v>
      </c>
      <c r="E150" s="229">
        <v>46094</v>
      </c>
      <c r="F150" s="225" t="s">
        <v>382</v>
      </c>
      <c r="G150" s="227" t="s">
        <v>297</v>
      </c>
      <c r="H150" s="229">
        <v>46097</v>
      </c>
      <c r="I150" s="225" t="s">
        <v>538</v>
      </c>
      <c r="J150" s="92">
        <v>1</v>
      </c>
      <c r="N150" s="71" t="str">
        <f t="shared" si="57"/>
        <v>学級閉鎖1</v>
      </c>
      <c r="O150" s="71" t="str">
        <f t="shared" si="58"/>
        <v>筒井小学校学級閉鎖1</v>
      </c>
    </row>
    <row r="151" spans="1:15" ht="23" customHeight="1" x14ac:dyDescent="0.2">
      <c r="A151" s="226">
        <v>139</v>
      </c>
      <c r="B151" s="227" t="s">
        <v>539</v>
      </c>
      <c r="C151" s="227" t="s">
        <v>313</v>
      </c>
      <c r="D151" s="226" t="s">
        <v>397</v>
      </c>
      <c r="E151" s="229">
        <v>46094</v>
      </c>
      <c r="F151" s="225" t="s">
        <v>382</v>
      </c>
      <c r="G151" s="227" t="s">
        <v>124</v>
      </c>
      <c r="H151" s="229">
        <v>46097</v>
      </c>
      <c r="I151" s="225" t="s">
        <v>538</v>
      </c>
      <c r="J151" s="92">
        <v>1</v>
      </c>
      <c r="N151" s="71" t="str">
        <f t="shared" si="57"/>
        <v>学級閉鎖1</v>
      </c>
      <c r="O151" s="71" t="str">
        <f t="shared" si="58"/>
        <v>筒井小学校学級閉鎖1</v>
      </c>
    </row>
    <row r="152" spans="1:15" ht="23" customHeight="1" x14ac:dyDescent="0.2">
      <c r="A152" s="226">
        <v>140</v>
      </c>
      <c r="B152" s="227" t="s">
        <v>539</v>
      </c>
      <c r="C152" s="227" t="s">
        <v>313</v>
      </c>
      <c r="D152" s="226" t="s">
        <v>315</v>
      </c>
      <c r="E152" s="229">
        <v>46094</v>
      </c>
      <c r="F152" s="225" t="s">
        <v>382</v>
      </c>
      <c r="G152" s="227" t="s">
        <v>124</v>
      </c>
      <c r="H152" s="229">
        <v>46097</v>
      </c>
      <c r="I152" s="225" t="s">
        <v>538</v>
      </c>
      <c r="J152" s="92">
        <v>1</v>
      </c>
      <c r="N152" s="71" t="str">
        <f t="shared" si="57"/>
        <v>学級閉鎖1</v>
      </c>
      <c r="O152" s="71" t="str">
        <f t="shared" si="58"/>
        <v>筒井小学校学級閉鎖1</v>
      </c>
    </row>
    <row r="153" spans="1:15" ht="23" customHeight="1" x14ac:dyDescent="0.2">
      <c r="A153" s="226">
        <v>141</v>
      </c>
      <c r="B153" s="227" t="s">
        <v>539</v>
      </c>
      <c r="C153" s="227" t="s">
        <v>313</v>
      </c>
      <c r="D153" s="226" t="s">
        <v>393</v>
      </c>
      <c r="E153" s="229">
        <v>46094</v>
      </c>
      <c r="F153" s="225" t="s">
        <v>382</v>
      </c>
      <c r="G153" s="227" t="s">
        <v>297</v>
      </c>
      <c r="H153" s="229">
        <v>46097</v>
      </c>
      <c r="I153" s="225" t="s">
        <v>538</v>
      </c>
      <c r="J153" s="92">
        <v>1</v>
      </c>
      <c r="N153" s="71" t="str">
        <f t="shared" si="57"/>
        <v>学級閉鎖1</v>
      </c>
      <c r="O153" s="71" t="str">
        <f t="shared" si="58"/>
        <v>筒井小学校学級閉鎖1</v>
      </c>
    </row>
    <row r="154" spans="1:15" ht="23" customHeight="1" x14ac:dyDescent="0.2">
      <c r="A154" s="226">
        <v>142</v>
      </c>
      <c r="B154" s="227" t="s">
        <v>539</v>
      </c>
      <c r="C154" s="227" t="s">
        <v>313</v>
      </c>
      <c r="D154" s="226" t="s">
        <v>443</v>
      </c>
      <c r="E154" s="229">
        <v>46094</v>
      </c>
      <c r="F154" s="225" t="s">
        <v>382</v>
      </c>
      <c r="G154" s="227" t="s">
        <v>124</v>
      </c>
      <c r="H154" s="229">
        <v>46097</v>
      </c>
      <c r="I154" s="225" t="s">
        <v>538</v>
      </c>
      <c r="J154" s="92">
        <v>1</v>
      </c>
      <c r="N154" s="71" t="str">
        <f t="shared" si="57"/>
        <v>学級閉鎖1</v>
      </c>
      <c r="O154" s="71" t="str">
        <f t="shared" si="58"/>
        <v>筒井小学校学級閉鎖1</v>
      </c>
    </row>
    <row r="155" spans="1:15" ht="23" customHeight="1" x14ac:dyDescent="0.2">
      <c r="A155" s="226">
        <v>143</v>
      </c>
      <c r="B155" s="227" t="s">
        <v>539</v>
      </c>
      <c r="C155" s="227" t="s">
        <v>313</v>
      </c>
      <c r="D155" s="226" t="s">
        <v>359</v>
      </c>
      <c r="E155" s="229">
        <v>46094</v>
      </c>
      <c r="F155" s="225" t="s">
        <v>382</v>
      </c>
      <c r="G155" s="227" t="s">
        <v>124</v>
      </c>
      <c r="H155" s="229">
        <v>46097</v>
      </c>
      <c r="I155" s="225" t="s">
        <v>538</v>
      </c>
      <c r="J155" s="92">
        <v>1</v>
      </c>
      <c r="N155" s="71" t="str">
        <f t="shared" si="57"/>
        <v>学級閉鎖1</v>
      </c>
      <c r="O155" s="71" t="str">
        <f t="shared" si="58"/>
        <v>筒井小学校学級閉鎖1</v>
      </c>
    </row>
    <row r="156" spans="1:15" ht="23" customHeight="1" x14ac:dyDescent="0.2">
      <c r="A156" s="226">
        <v>144</v>
      </c>
      <c r="B156" s="227" t="s">
        <v>539</v>
      </c>
      <c r="C156" s="227" t="s">
        <v>313</v>
      </c>
      <c r="D156" s="226" t="s">
        <v>330</v>
      </c>
      <c r="E156" s="229">
        <v>46094</v>
      </c>
      <c r="F156" s="225" t="s">
        <v>382</v>
      </c>
      <c r="G156" s="227" t="s">
        <v>297</v>
      </c>
      <c r="H156" s="229">
        <v>46097</v>
      </c>
      <c r="I156" s="225" t="s">
        <v>538</v>
      </c>
      <c r="J156" s="92">
        <v>1</v>
      </c>
      <c r="N156" s="71" t="str">
        <f t="shared" si="57"/>
        <v>学級閉鎖1</v>
      </c>
      <c r="O156" s="71" t="str">
        <f t="shared" si="58"/>
        <v>筒井小学校学級閉鎖1</v>
      </c>
    </row>
    <row r="157" spans="1:15" ht="23.15" customHeight="1" x14ac:dyDescent="0.2">
      <c r="A157" s="226"/>
      <c r="B157" s="227"/>
      <c r="C157" s="227"/>
      <c r="D157" s="226"/>
      <c r="E157" s="229"/>
      <c r="F157" s="225"/>
      <c r="G157" s="227"/>
      <c r="H157" s="229"/>
      <c r="I157" s="225"/>
      <c r="J157" s="92">
        <v>1</v>
      </c>
      <c r="N157" s="71" t="str">
        <f t="shared" si="57"/>
        <v>1</v>
      </c>
      <c r="O157" s="71" t="str">
        <f t="shared" si="58"/>
        <v>1</v>
      </c>
    </row>
    <row r="158" spans="1:15" x14ac:dyDescent="0.2">
      <c r="J158" s="92">
        <v>1</v>
      </c>
      <c r="N158" s="71" t="str">
        <f t="shared" si="43"/>
        <v>1</v>
      </c>
      <c r="O158" s="71" t="str">
        <f t="shared" si="44"/>
        <v>1</v>
      </c>
    </row>
    <row r="159" spans="1:15" x14ac:dyDescent="0.2">
      <c r="J159" s="92">
        <v>1</v>
      </c>
      <c r="N159" s="71" t="str">
        <f t="shared" si="39"/>
        <v>1</v>
      </c>
      <c r="O159" s="71" t="str">
        <f t="shared" si="40"/>
        <v>1</v>
      </c>
    </row>
    <row r="160" spans="1:15" x14ac:dyDescent="0.2">
      <c r="J160" s="92">
        <v>1</v>
      </c>
      <c r="N160" s="71" t="str">
        <f t="shared" si="39"/>
        <v>1</v>
      </c>
      <c r="O160" s="71" t="str">
        <f t="shared" si="40"/>
        <v>1</v>
      </c>
    </row>
    <row r="161" spans="3:15" x14ac:dyDescent="0.2">
      <c r="J161" s="92">
        <v>1</v>
      </c>
      <c r="N161" s="71" t="str">
        <f t="shared" si="39"/>
        <v>1</v>
      </c>
      <c r="O161" s="71" t="str">
        <f t="shared" si="40"/>
        <v>1</v>
      </c>
    </row>
    <row r="162" spans="3:15" x14ac:dyDescent="0.2">
      <c r="J162" s="92">
        <v>1</v>
      </c>
      <c r="N162" s="71" t="str">
        <f t="shared" si="39"/>
        <v>1</v>
      </c>
      <c r="O162" s="71" t="str">
        <f t="shared" si="40"/>
        <v>1</v>
      </c>
    </row>
    <row r="163" spans="3:15" x14ac:dyDescent="0.2">
      <c r="J163" s="92">
        <v>1</v>
      </c>
      <c r="N163" s="71" t="str">
        <f t="shared" si="39"/>
        <v>1</v>
      </c>
      <c r="O163" s="71" t="str">
        <f t="shared" si="40"/>
        <v>1</v>
      </c>
    </row>
    <row r="164" spans="3:15" x14ac:dyDescent="0.2">
      <c r="J164" s="92">
        <v>1</v>
      </c>
      <c r="N164" s="71" t="str">
        <f t="shared" si="39"/>
        <v>1</v>
      </c>
      <c r="O164" s="71" t="str">
        <f t="shared" si="40"/>
        <v>1</v>
      </c>
    </row>
    <row r="165" spans="3:15" x14ac:dyDescent="0.2">
      <c r="J165" s="92">
        <v>1</v>
      </c>
      <c r="N165" s="71" t="str">
        <f t="shared" si="39"/>
        <v>1</v>
      </c>
      <c r="O165" s="71" t="str">
        <f t="shared" si="40"/>
        <v>1</v>
      </c>
    </row>
    <row r="166" spans="3:15" x14ac:dyDescent="0.2">
      <c r="J166" s="92">
        <v>1</v>
      </c>
      <c r="N166" s="71" t="str">
        <f t="shared" si="39"/>
        <v>1</v>
      </c>
      <c r="O166" s="71" t="str">
        <f t="shared" si="40"/>
        <v>1</v>
      </c>
    </row>
    <row r="167" spans="3:15" x14ac:dyDescent="0.2">
      <c r="J167" s="92">
        <v>1</v>
      </c>
      <c r="N167" s="71" t="str">
        <f t="shared" si="39"/>
        <v>1</v>
      </c>
      <c r="O167" s="71" t="str">
        <f t="shared" si="40"/>
        <v>1</v>
      </c>
    </row>
    <row r="168" spans="3:15" x14ac:dyDescent="0.2">
      <c r="J168" s="92">
        <v>1</v>
      </c>
      <c r="N168" s="71" t="str">
        <f t="shared" si="39"/>
        <v>1</v>
      </c>
      <c r="O168" s="71" t="str">
        <f t="shared" si="40"/>
        <v>1</v>
      </c>
    </row>
    <row r="169" spans="3:15" x14ac:dyDescent="0.2">
      <c r="J169" s="92">
        <v>1</v>
      </c>
      <c r="N169" s="71" t="str">
        <f t="shared" si="39"/>
        <v>1</v>
      </c>
      <c r="O169" s="71" t="str">
        <f t="shared" si="40"/>
        <v>1</v>
      </c>
    </row>
    <row r="170" spans="3:15" x14ac:dyDescent="0.2">
      <c r="J170" s="92">
        <v>1</v>
      </c>
      <c r="N170" s="71" t="str">
        <f t="shared" si="39"/>
        <v>1</v>
      </c>
      <c r="O170" s="71" t="str">
        <f t="shared" si="40"/>
        <v>1</v>
      </c>
    </row>
    <row r="171" spans="3:15" x14ac:dyDescent="0.2">
      <c r="J171" s="92">
        <v>1</v>
      </c>
      <c r="N171" s="71" t="str">
        <f t="shared" si="39"/>
        <v>1</v>
      </c>
      <c r="O171" s="71" t="str">
        <f t="shared" si="40"/>
        <v>1</v>
      </c>
    </row>
    <row r="172" spans="3:15" x14ac:dyDescent="0.2">
      <c r="J172" s="92">
        <v>1</v>
      </c>
      <c r="N172" s="71" t="str">
        <f t="shared" si="39"/>
        <v>1</v>
      </c>
      <c r="O172" s="71" t="str">
        <f t="shared" si="40"/>
        <v>1</v>
      </c>
    </row>
    <row r="173" spans="3:15" x14ac:dyDescent="0.2">
      <c r="J173" s="92">
        <v>1</v>
      </c>
      <c r="N173" s="71" t="str">
        <f t="shared" si="39"/>
        <v>1</v>
      </c>
      <c r="O173" s="71" t="str">
        <f t="shared" si="40"/>
        <v>1</v>
      </c>
    </row>
    <row r="174" spans="3:15" x14ac:dyDescent="0.2">
      <c r="J174" s="92">
        <v>1</v>
      </c>
      <c r="N174" s="71" t="str">
        <f t="shared" si="39"/>
        <v>1</v>
      </c>
      <c r="O174" s="71" t="str">
        <f t="shared" si="40"/>
        <v>1</v>
      </c>
    </row>
    <row r="175" spans="3:15" x14ac:dyDescent="0.2">
      <c r="J175" s="92">
        <v>1</v>
      </c>
      <c r="N175" s="71" t="str">
        <f t="shared" si="39"/>
        <v>1</v>
      </c>
      <c r="O175" s="71" t="str">
        <f t="shared" si="40"/>
        <v>1</v>
      </c>
    </row>
    <row r="176" spans="3:15" x14ac:dyDescent="0.2">
      <c r="C176" s="10" t="s">
        <v>532</v>
      </c>
      <c r="J176" s="92">
        <v>1</v>
      </c>
      <c r="N176" s="71" t="str">
        <f t="shared" si="39"/>
        <v xml:space="preserve"> 1</v>
      </c>
      <c r="O176" s="71" t="str">
        <f t="shared" si="40"/>
        <v xml:space="preserve"> 1</v>
      </c>
    </row>
    <row r="177" spans="10:15" x14ac:dyDescent="0.2">
      <c r="J177" s="92">
        <v>1</v>
      </c>
      <c r="N177" s="71" t="str">
        <f t="shared" si="39"/>
        <v>1</v>
      </c>
      <c r="O177" s="71" t="str">
        <f t="shared" si="40"/>
        <v>1</v>
      </c>
    </row>
    <row r="178" spans="10:15" x14ac:dyDescent="0.2">
      <c r="J178" s="92">
        <v>1</v>
      </c>
      <c r="N178" s="71" t="str">
        <f t="shared" si="39"/>
        <v>1</v>
      </c>
      <c r="O178" s="71" t="str">
        <f t="shared" si="40"/>
        <v>1</v>
      </c>
    </row>
    <row r="179" spans="10:15" x14ac:dyDescent="0.2">
      <c r="J179" s="92">
        <v>1</v>
      </c>
      <c r="N179" s="71" t="str">
        <f t="shared" si="39"/>
        <v>1</v>
      </c>
      <c r="O179" s="71" t="str">
        <f t="shared" si="40"/>
        <v>1</v>
      </c>
    </row>
    <row r="180" spans="10:15" x14ac:dyDescent="0.2">
      <c r="J180" s="92">
        <v>1</v>
      </c>
      <c r="N180" s="71" t="str">
        <f t="shared" si="39"/>
        <v>1</v>
      </c>
      <c r="O180" s="71" t="str">
        <f t="shared" si="40"/>
        <v>1</v>
      </c>
    </row>
    <row r="181" spans="10:15" x14ac:dyDescent="0.2">
      <c r="J181" s="92">
        <v>1</v>
      </c>
      <c r="N181" s="71" t="str">
        <f t="shared" si="39"/>
        <v>1</v>
      </c>
      <c r="O181" s="71" t="str">
        <f t="shared" si="40"/>
        <v>1</v>
      </c>
    </row>
    <row r="182" spans="10:15" x14ac:dyDescent="0.2">
      <c r="J182" s="92">
        <v>1</v>
      </c>
      <c r="N182" s="71" t="str">
        <f t="shared" si="39"/>
        <v>1</v>
      </c>
      <c r="O182" s="71" t="str">
        <f t="shared" si="40"/>
        <v>1</v>
      </c>
    </row>
    <row r="183" spans="10:15" x14ac:dyDescent="0.2">
      <c r="J183" s="92">
        <v>1</v>
      </c>
      <c r="N183" s="71" t="str">
        <f t="shared" si="39"/>
        <v>1</v>
      </c>
      <c r="O183" s="71" t="str">
        <f t="shared" si="40"/>
        <v>1</v>
      </c>
    </row>
    <row r="184" spans="10:15" x14ac:dyDescent="0.2">
      <c r="J184" s="92">
        <v>1</v>
      </c>
      <c r="N184" s="71" t="str">
        <f t="shared" si="39"/>
        <v>1</v>
      </c>
      <c r="O184" s="71" t="str">
        <f t="shared" si="40"/>
        <v>1</v>
      </c>
    </row>
    <row r="185" spans="10:15" x14ac:dyDescent="0.2">
      <c r="J185" s="92">
        <v>1</v>
      </c>
      <c r="N185" s="71" t="str">
        <f t="shared" si="39"/>
        <v>1</v>
      </c>
      <c r="O185" s="71" t="str">
        <f t="shared" si="40"/>
        <v>1</v>
      </c>
    </row>
    <row r="186" spans="10:15" x14ac:dyDescent="0.2">
      <c r="J186" s="92">
        <v>1</v>
      </c>
      <c r="N186" s="71" t="str">
        <f t="shared" si="39"/>
        <v>1</v>
      </c>
      <c r="O186" s="71" t="str">
        <f t="shared" si="40"/>
        <v>1</v>
      </c>
    </row>
    <row r="187" spans="10:15" x14ac:dyDescent="0.2">
      <c r="J187" s="92">
        <v>1</v>
      </c>
      <c r="N187" s="71" t="str">
        <f t="shared" si="39"/>
        <v>1</v>
      </c>
      <c r="O187" s="71" t="str">
        <f t="shared" si="40"/>
        <v>1</v>
      </c>
    </row>
    <row r="188" spans="10:15" x14ac:dyDescent="0.2">
      <c r="J188" s="92">
        <v>1</v>
      </c>
      <c r="N188" s="71" t="str">
        <f t="shared" si="39"/>
        <v>1</v>
      </c>
      <c r="O188" s="71" t="str">
        <f t="shared" si="40"/>
        <v>1</v>
      </c>
    </row>
    <row r="189" spans="10:15" x14ac:dyDescent="0.2">
      <c r="J189" s="92">
        <v>1</v>
      </c>
      <c r="N189" s="71" t="str">
        <f t="shared" si="39"/>
        <v>1</v>
      </c>
      <c r="O189" s="71" t="str">
        <f t="shared" si="40"/>
        <v>1</v>
      </c>
    </row>
    <row r="190" spans="10:15" x14ac:dyDescent="0.2">
      <c r="J190" s="92">
        <v>1</v>
      </c>
      <c r="N190" s="71" t="str">
        <f t="shared" si="39"/>
        <v>1</v>
      </c>
      <c r="O190" s="71" t="str">
        <f t="shared" si="40"/>
        <v>1</v>
      </c>
    </row>
    <row r="191" spans="10:15" x14ac:dyDescent="0.2">
      <c r="J191" s="92">
        <v>1</v>
      </c>
      <c r="N191" s="71" t="str">
        <f t="shared" si="39"/>
        <v>1</v>
      </c>
      <c r="O191" s="71" t="str">
        <f t="shared" si="40"/>
        <v>1</v>
      </c>
    </row>
    <row r="192" spans="10:15" x14ac:dyDescent="0.2">
      <c r="J192" s="92">
        <v>1</v>
      </c>
      <c r="N192" s="71" t="str">
        <f t="shared" si="39"/>
        <v>1</v>
      </c>
      <c r="O192" s="71" t="str">
        <f t="shared" si="40"/>
        <v>1</v>
      </c>
    </row>
    <row r="193" spans="10:15" x14ac:dyDescent="0.2">
      <c r="J193" s="92">
        <v>1</v>
      </c>
      <c r="N193" s="71" t="str">
        <f t="shared" si="39"/>
        <v>1</v>
      </c>
      <c r="O193" s="71" t="str">
        <f t="shared" si="40"/>
        <v>1</v>
      </c>
    </row>
    <row r="194" spans="10:15" x14ac:dyDescent="0.2">
      <c r="J194" s="92">
        <v>1</v>
      </c>
      <c r="N194" s="71" t="str">
        <f t="shared" si="39"/>
        <v>1</v>
      </c>
      <c r="O194" s="71" t="str">
        <f t="shared" si="40"/>
        <v>1</v>
      </c>
    </row>
    <row r="195" spans="10:15" x14ac:dyDescent="0.2">
      <c r="J195" s="92">
        <v>1</v>
      </c>
      <c r="N195" s="71" t="str">
        <f t="shared" si="39"/>
        <v>1</v>
      </c>
      <c r="O195" s="71" t="str">
        <f t="shared" si="40"/>
        <v>1</v>
      </c>
    </row>
    <row r="196" spans="10:15" x14ac:dyDescent="0.2">
      <c r="J196" s="92">
        <v>1</v>
      </c>
      <c r="N196" s="71" t="str">
        <f t="shared" si="39"/>
        <v>1</v>
      </c>
      <c r="O196" s="71" t="str">
        <f t="shared" si="40"/>
        <v>1</v>
      </c>
    </row>
    <row r="197" spans="10:15" x14ac:dyDescent="0.2">
      <c r="J197" s="92">
        <v>1</v>
      </c>
      <c r="N197" s="71" t="str">
        <f t="shared" si="39"/>
        <v>1</v>
      </c>
      <c r="O197" s="71" t="str">
        <f t="shared" si="40"/>
        <v>1</v>
      </c>
    </row>
    <row r="198" spans="10:15" x14ac:dyDescent="0.2">
      <c r="J198" s="92">
        <v>1</v>
      </c>
      <c r="N198" s="71" t="str">
        <f t="shared" si="39"/>
        <v>1</v>
      </c>
      <c r="O198" s="71" t="str">
        <f t="shared" si="40"/>
        <v>1</v>
      </c>
    </row>
    <row r="199" spans="10:15" x14ac:dyDescent="0.2">
      <c r="J199" s="92">
        <v>1</v>
      </c>
      <c r="N199" s="71" t="str">
        <f t="shared" si="39"/>
        <v>1</v>
      </c>
      <c r="O199" s="71" t="str">
        <f t="shared" si="40"/>
        <v>1</v>
      </c>
    </row>
    <row r="200" spans="10:15" x14ac:dyDescent="0.2">
      <c r="J200" s="92">
        <v>1</v>
      </c>
      <c r="N200" s="71" t="str">
        <f t="shared" si="39"/>
        <v>1</v>
      </c>
      <c r="O200" s="71" t="str">
        <f t="shared" si="40"/>
        <v>1</v>
      </c>
    </row>
    <row r="201" spans="10:15" x14ac:dyDescent="0.2">
      <c r="J201" s="92">
        <v>1</v>
      </c>
      <c r="N201" s="71" t="str">
        <f t="shared" si="39"/>
        <v>1</v>
      </c>
      <c r="O201" s="71" t="str">
        <f t="shared" si="40"/>
        <v>1</v>
      </c>
    </row>
    <row r="202" spans="10:15" x14ac:dyDescent="0.2">
      <c r="J202" s="92">
        <v>1</v>
      </c>
      <c r="N202" s="71" t="str">
        <f t="shared" si="39"/>
        <v>1</v>
      </c>
      <c r="O202" s="71" t="str">
        <f t="shared" si="40"/>
        <v>1</v>
      </c>
    </row>
    <row r="203" spans="10:15" x14ac:dyDescent="0.2">
      <c r="J203" s="92">
        <v>1</v>
      </c>
      <c r="N203" s="71" t="str">
        <f t="shared" si="39"/>
        <v>1</v>
      </c>
      <c r="O203" s="71" t="str">
        <f t="shared" si="40"/>
        <v>1</v>
      </c>
    </row>
    <row r="204" spans="10:15" x14ac:dyDescent="0.2">
      <c r="J204" s="92">
        <v>1</v>
      </c>
      <c r="N204" s="71" t="str">
        <f t="shared" si="39"/>
        <v>1</v>
      </c>
      <c r="O204" s="71" t="str">
        <f t="shared" si="40"/>
        <v>1</v>
      </c>
    </row>
    <row r="205" spans="10:15" x14ac:dyDescent="0.2">
      <c r="J205" s="92">
        <v>1</v>
      </c>
      <c r="N205" s="71" t="str">
        <f t="shared" si="39"/>
        <v>1</v>
      </c>
      <c r="O205" s="71" t="str">
        <f t="shared" si="40"/>
        <v>1</v>
      </c>
    </row>
    <row r="206" spans="10:15" x14ac:dyDescent="0.2">
      <c r="J206" s="92">
        <v>1</v>
      </c>
      <c r="N206" s="71" t="str">
        <f t="shared" si="39"/>
        <v>1</v>
      </c>
      <c r="O206" s="71" t="str">
        <f t="shared" si="40"/>
        <v>1</v>
      </c>
    </row>
    <row r="207" spans="10:15" x14ac:dyDescent="0.2">
      <c r="J207" s="92">
        <v>1</v>
      </c>
      <c r="N207" s="71" t="str">
        <f t="shared" si="39"/>
        <v>1</v>
      </c>
      <c r="O207" s="71" t="str">
        <f t="shared" si="40"/>
        <v>1</v>
      </c>
    </row>
    <row r="208" spans="10:15" x14ac:dyDescent="0.2">
      <c r="J208" s="92">
        <v>1</v>
      </c>
      <c r="N208" s="71" t="str">
        <f t="shared" si="39"/>
        <v>1</v>
      </c>
      <c r="O208" s="71" t="str">
        <f t="shared" si="40"/>
        <v>1</v>
      </c>
    </row>
    <row r="209" spans="10:15" x14ac:dyDescent="0.2">
      <c r="J209" s="92">
        <v>1</v>
      </c>
      <c r="N209" s="71" t="str">
        <f t="shared" si="39"/>
        <v>1</v>
      </c>
      <c r="O209" s="71" t="str">
        <f t="shared" si="40"/>
        <v>1</v>
      </c>
    </row>
    <row r="210" spans="10:15" x14ac:dyDescent="0.2">
      <c r="J210" s="92">
        <v>1</v>
      </c>
      <c r="N210" s="71" t="str">
        <f t="shared" si="39"/>
        <v>1</v>
      </c>
      <c r="O210" s="71" t="str">
        <f t="shared" si="40"/>
        <v>1</v>
      </c>
    </row>
    <row r="211" spans="10:15" x14ac:dyDescent="0.2">
      <c r="J211" s="92">
        <v>1</v>
      </c>
      <c r="N211" s="71" t="str">
        <f t="shared" si="39"/>
        <v>1</v>
      </c>
      <c r="O211" s="71" t="str">
        <f t="shared" si="40"/>
        <v>1</v>
      </c>
    </row>
    <row r="212" spans="10:15" x14ac:dyDescent="0.2">
      <c r="J212" s="92">
        <v>1</v>
      </c>
      <c r="N212" s="71" t="str">
        <f t="shared" si="39"/>
        <v>1</v>
      </c>
      <c r="O212" s="71" t="str">
        <f t="shared" si="40"/>
        <v>1</v>
      </c>
    </row>
    <row r="213" spans="10:15" x14ac:dyDescent="0.2">
      <c r="J213" s="92">
        <v>1</v>
      </c>
      <c r="N213" s="71" t="str">
        <f t="shared" si="39"/>
        <v>1</v>
      </c>
      <c r="O213" s="71" t="str">
        <f t="shared" si="40"/>
        <v>1</v>
      </c>
    </row>
    <row r="214" spans="10:15" x14ac:dyDescent="0.2">
      <c r="J214" s="92">
        <v>1</v>
      </c>
      <c r="N214" s="71" t="str">
        <f t="shared" si="39"/>
        <v>1</v>
      </c>
      <c r="O214" s="71" t="str">
        <f t="shared" si="40"/>
        <v>1</v>
      </c>
    </row>
    <row r="215" spans="10:15" x14ac:dyDescent="0.2">
      <c r="J215" s="92">
        <v>1</v>
      </c>
      <c r="N215" s="71" t="str">
        <f t="shared" si="39"/>
        <v>1</v>
      </c>
      <c r="O215" s="71" t="str">
        <f t="shared" si="40"/>
        <v>1</v>
      </c>
    </row>
    <row r="216" spans="10:15" x14ac:dyDescent="0.2">
      <c r="J216" s="92">
        <v>1</v>
      </c>
      <c r="N216" s="71" t="str">
        <f t="shared" si="39"/>
        <v>1</v>
      </c>
      <c r="O216" s="71" t="str">
        <f t="shared" si="40"/>
        <v>1</v>
      </c>
    </row>
    <row r="217" spans="10:15" x14ac:dyDescent="0.2">
      <c r="J217" s="92">
        <v>1</v>
      </c>
      <c r="N217" s="71" t="str">
        <f t="shared" si="39"/>
        <v>1</v>
      </c>
      <c r="O217" s="71" t="str">
        <f t="shared" si="40"/>
        <v>1</v>
      </c>
    </row>
    <row r="218" spans="10:15" x14ac:dyDescent="0.2">
      <c r="J218" s="92">
        <v>1</v>
      </c>
      <c r="N218" s="71" t="str">
        <f t="shared" ref="N218:N250" si="59">CONCATENATE(C218,J218)</f>
        <v>1</v>
      </c>
      <c r="O218" s="71" t="str">
        <f t="shared" ref="O218:O250" si="60">CONCATENATE(B218,N218)</f>
        <v>1</v>
      </c>
    </row>
    <row r="219" spans="10:15" x14ac:dyDescent="0.2">
      <c r="J219" s="92">
        <v>1</v>
      </c>
      <c r="N219" s="71" t="str">
        <f t="shared" si="59"/>
        <v>1</v>
      </c>
      <c r="O219" s="71" t="str">
        <f t="shared" si="60"/>
        <v>1</v>
      </c>
    </row>
    <row r="220" spans="10:15" x14ac:dyDescent="0.2">
      <c r="J220" s="92">
        <v>1</v>
      </c>
      <c r="N220" s="71" t="str">
        <f t="shared" si="59"/>
        <v>1</v>
      </c>
      <c r="O220" s="71" t="str">
        <f t="shared" si="60"/>
        <v>1</v>
      </c>
    </row>
    <row r="221" spans="10:15" x14ac:dyDescent="0.2">
      <c r="J221" s="92">
        <v>1</v>
      </c>
      <c r="N221" s="71" t="str">
        <f t="shared" si="59"/>
        <v>1</v>
      </c>
      <c r="O221" s="71" t="str">
        <f t="shared" si="60"/>
        <v>1</v>
      </c>
    </row>
    <row r="222" spans="10:15" x14ac:dyDescent="0.2">
      <c r="J222" s="92">
        <v>1</v>
      </c>
      <c r="N222" s="71" t="str">
        <f t="shared" si="59"/>
        <v>1</v>
      </c>
      <c r="O222" s="71" t="str">
        <f t="shared" si="60"/>
        <v>1</v>
      </c>
    </row>
    <row r="223" spans="10:15" x14ac:dyDescent="0.2">
      <c r="J223" s="92">
        <v>1</v>
      </c>
      <c r="N223" s="71" t="str">
        <f t="shared" si="59"/>
        <v>1</v>
      </c>
      <c r="O223" s="71" t="str">
        <f t="shared" si="60"/>
        <v>1</v>
      </c>
    </row>
    <row r="224" spans="10:15" x14ac:dyDescent="0.2">
      <c r="J224" s="92">
        <v>1</v>
      </c>
      <c r="N224" s="71" t="str">
        <f t="shared" si="59"/>
        <v>1</v>
      </c>
      <c r="O224" s="71" t="str">
        <f t="shared" si="60"/>
        <v>1</v>
      </c>
    </row>
    <row r="225" spans="10:15" x14ac:dyDescent="0.2">
      <c r="J225" s="92">
        <v>1</v>
      </c>
      <c r="N225" s="71" t="str">
        <f t="shared" si="59"/>
        <v>1</v>
      </c>
      <c r="O225" s="71" t="str">
        <f t="shared" si="60"/>
        <v>1</v>
      </c>
    </row>
    <row r="226" spans="10:15" x14ac:dyDescent="0.2">
      <c r="J226" s="92">
        <v>1</v>
      </c>
      <c r="N226" s="71" t="str">
        <f t="shared" si="59"/>
        <v>1</v>
      </c>
      <c r="O226" s="71" t="str">
        <f t="shared" si="60"/>
        <v>1</v>
      </c>
    </row>
    <row r="227" spans="10:15" x14ac:dyDescent="0.2">
      <c r="J227" s="92">
        <v>1</v>
      </c>
      <c r="N227" s="71" t="str">
        <f t="shared" si="59"/>
        <v>1</v>
      </c>
      <c r="O227" s="71" t="str">
        <f t="shared" si="60"/>
        <v>1</v>
      </c>
    </row>
    <row r="228" spans="10:15" x14ac:dyDescent="0.2">
      <c r="J228" s="92">
        <v>1</v>
      </c>
      <c r="N228" s="71" t="str">
        <f t="shared" si="59"/>
        <v>1</v>
      </c>
      <c r="O228" s="71" t="str">
        <f t="shared" si="60"/>
        <v>1</v>
      </c>
    </row>
    <row r="229" spans="10:15" x14ac:dyDescent="0.2">
      <c r="J229" s="92">
        <v>1</v>
      </c>
      <c r="N229" s="71" t="str">
        <f t="shared" si="59"/>
        <v>1</v>
      </c>
      <c r="O229" s="71" t="str">
        <f t="shared" si="60"/>
        <v>1</v>
      </c>
    </row>
    <row r="230" spans="10:15" x14ac:dyDescent="0.2">
      <c r="J230" s="92">
        <v>1</v>
      </c>
      <c r="N230" s="71" t="str">
        <f t="shared" si="59"/>
        <v>1</v>
      </c>
      <c r="O230" s="71" t="str">
        <f t="shared" si="60"/>
        <v>1</v>
      </c>
    </row>
    <row r="231" spans="10:15" x14ac:dyDescent="0.2">
      <c r="J231" s="92">
        <v>1</v>
      </c>
      <c r="N231" s="71" t="str">
        <f t="shared" si="59"/>
        <v>1</v>
      </c>
      <c r="O231" s="71" t="str">
        <f t="shared" si="60"/>
        <v>1</v>
      </c>
    </row>
    <row r="232" spans="10:15" x14ac:dyDescent="0.2">
      <c r="J232" s="92">
        <v>1</v>
      </c>
      <c r="N232" s="71" t="str">
        <f t="shared" si="59"/>
        <v>1</v>
      </c>
      <c r="O232" s="71" t="str">
        <f t="shared" si="60"/>
        <v>1</v>
      </c>
    </row>
    <row r="233" spans="10:15" x14ac:dyDescent="0.2">
      <c r="J233" s="92">
        <v>1</v>
      </c>
      <c r="N233" s="71" t="str">
        <f t="shared" si="59"/>
        <v>1</v>
      </c>
      <c r="O233" s="71" t="str">
        <f t="shared" si="60"/>
        <v>1</v>
      </c>
    </row>
    <row r="234" spans="10:15" x14ac:dyDescent="0.2">
      <c r="J234" s="92">
        <v>1</v>
      </c>
      <c r="N234" s="71" t="str">
        <f t="shared" si="59"/>
        <v>1</v>
      </c>
      <c r="O234" s="71" t="str">
        <f t="shared" si="60"/>
        <v>1</v>
      </c>
    </row>
    <row r="235" spans="10:15" x14ac:dyDescent="0.2">
      <c r="J235" s="92">
        <v>1</v>
      </c>
      <c r="N235" s="71" t="str">
        <f t="shared" si="59"/>
        <v>1</v>
      </c>
      <c r="O235" s="71" t="str">
        <f t="shared" si="60"/>
        <v>1</v>
      </c>
    </row>
    <row r="236" spans="10:15" x14ac:dyDescent="0.2">
      <c r="J236" s="92">
        <v>1</v>
      </c>
      <c r="N236" s="71" t="str">
        <f t="shared" si="59"/>
        <v>1</v>
      </c>
      <c r="O236" s="71" t="str">
        <f t="shared" si="60"/>
        <v>1</v>
      </c>
    </row>
    <row r="237" spans="10:15" x14ac:dyDescent="0.2">
      <c r="J237" s="92">
        <v>1</v>
      </c>
      <c r="N237" s="71" t="str">
        <f t="shared" si="59"/>
        <v>1</v>
      </c>
      <c r="O237" s="71" t="str">
        <f t="shared" si="60"/>
        <v>1</v>
      </c>
    </row>
    <row r="238" spans="10:15" x14ac:dyDescent="0.2">
      <c r="J238" s="92">
        <v>1</v>
      </c>
      <c r="N238" s="71" t="str">
        <f t="shared" si="59"/>
        <v>1</v>
      </c>
      <c r="O238" s="71" t="str">
        <f t="shared" si="60"/>
        <v>1</v>
      </c>
    </row>
    <row r="239" spans="10:15" x14ac:dyDescent="0.2">
      <c r="J239" s="92">
        <v>1</v>
      </c>
      <c r="N239" s="71" t="str">
        <f t="shared" si="59"/>
        <v>1</v>
      </c>
      <c r="O239" s="71" t="str">
        <f t="shared" si="60"/>
        <v>1</v>
      </c>
    </row>
    <row r="240" spans="10:15" x14ac:dyDescent="0.2">
      <c r="J240" s="92">
        <v>1</v>
      </c>
      <c r="N240" s="71" t="str">
        <f t="shared" si="59"/>
        <v>1</v>
      </c>
      <c r="O240" s="71" t="str">
        <f t="shared" si="60"/>
        <v>1</v>
      </c>
    </row>
    <row r="241" spans="10:15" x14ac:dyDescent="0.2">
      <c r="J241" s="92">
        <v>1</v>
      </c>
      <c r="N241" s="71" t="str">
        <f t="shared" si="59"/>
        <v>1</v>
      </c>
      <c r="O241" s="71" t="str">
        <f t="shared" si="60"/>
        <v>1</v>
      </c>
    </row>
    <row r="242" spans="10:15" x14ac:dyDescent="0.2">
      <c r="J242" s="92">
        <v>1</v>
      </c>
      <c r="N242" s="71" t="str">
        <f t="shared" si="59"/>
        <v>1</v>
      </c>
      <c r="O242" s="71" t="str">
        <f t="shared" si="60"/>
        <v>1</v>
      </c>
    </row>
    <row r="243" spans="10:15" x14ac:dyDescent="0.2">
      <c r="J243" s="92">
        <v>1</v>
      </c>
      <c r="N243" s="71" t="str">
        <f t="shared" si="59"/>
        <v>1</v>
      </c>
      <c r="O243" s="71" t="str">
        <f t="shared" si="60"/>
        <v>1</v>
      </c>
    </row>
    <row r="244" spans="10:15" x14ac:dyDescent="0.2">
      <c r="J244" s="92">
        <v>1</v>
      </c>
      <c r="N244" s="71" t="str">
        <f t="shared" si="59"/>
        <v>1</v>
      </c>
      <c r="O244" s="71" t="str">
        <f t="shared" si="60"/>
        <v>1</v>
      </c>
    </row>
    <row r="245" spans="10:15" x14ac:dyDescent="0.2">
      <c r="J245" s="92">
        <v>1</v>
      </c>
      <c r="N245" s="71" t="str">
        <f t="shared" si="59"/>
        <v>1</v>
      </c>
      <c r="O245" s="71" t="str">
        <f t="shared" si="60"/>
        <v>1</v>
      </c>
    </row>
    <row r="246" spans="10:15" x14ac:dyDescent="0.2">
      <c r="J246" s="92">
        <v>1</v>
      </c>
      <c r="N246" s="71" t="str">
        <f t="shared" si="59"/>
        <v>1</v>
      </c>
      <c r="O246" s="71" t="str">
        <f t="shared" si="60"/>
        <v>1</v>
      </c>
    </row>
    <row r="247" spans="10:15" x14ac:dyDescent="0.2">
      <c r="J247" s="92">
        <v>1</v>
      </c>
      <c r="N247" s="71" t="str">
        <f t="shared" si="59"/>
        <v>1</v>
      </c>
      <c r="O247" s="71" t="str">
        <f t="shared" si="60"/>
        <v>1</v>
      </c>
    </row>
    <row r="248" spans="10:15" x14ac:dyDescent="0.2">
      <c r="J248" s="92">
        <v>1</v>
      </c>
      <c r="N248" s="71" t="str">
        <f t="shared" si="59"/>
        <v>1</v>
      </c>
      <c r="O248" s="71" t="str">
        <f t="shared" si="60"/>
        <v>1</v>
      </c>
    </row>
    <row r="249" spans="10:15" x14ac:dyDescent="0.2">
      <c r="J249" s="92">
        <v>1</v>
      </c>
      <c r="N249" s="71" t="str">
        <f t="shared" si="59"/>
        <v>1</v>
      </c>
      <c r="O249" s="71" t="str">
        <f t="shared" si="60"/>
        <v>1</v>
      </c>
    </row>
    <row r="250" spans="10:15" x14ac:dyDescent="0.2">
      <c r="J250" s="92">
        <v>1</v>
      </c>
      <c r="N250" s="71" t="str">
        <f t="shared" si="59"/>
        <v>1</v>
      </c>
      <c r="O250" s="71" t="str">
        <f t="shared" si="60"/>
        <v>1</v>
      </c>
    </row>
    <row r="251" spans="10:15" x14ac:dyDescent="0.2">
      <c r="N251" s="89" t="str">
        <f t="shared" ref="N251:N281" si="61">CONCATENATE(C252,J251)</f>
        <v/>
      </c>
      <c r="O251" s="89" t="str">
        <f t="shared" ref="O251:O313" si="62">CONCATENATE(B252,N251)</f>
        <v/>
      </c>
    </row>
    <row r="252" spans="10:15" x14ac:dyDescent="0.2">
      <c r="N252" s="89" t="str">
        <f t="shared" si="61"/>
        <v/>
      </c>
      <c r="O252" s="89" t="str">
        <f t="shared" si="62"/>
        <v/>
      </c>
    </row>
    <row r="253" spans="10:15" x14ac:dyDescent="0.2">
      <c r="N253" s="89" t="str">
        <f t="shared" si="61"/>
        <v/>
      </c>
      <c r="O253" s="89" t="str">
        <f t="shared" si="62"/>
        <v/>
      </c>
    </row>
    <row r="254" spans="10:15" x14ac:dyDescent="0.2">
      <c r="N254" s="89" t="str">
        <f t="shared" si="61"/>
        <v/>
      </c>
      <c r="O254" s="89" t="str">
        <f t="shared" si="62"/>
        <v/>
      </c>
    </row>
    <row r="255" spans="10:15" x14ac:dyDescent="0.2">
      <c r="N255" s="89" t="str">
        <f t="shared" si="61"/>
        <v/>
      </c>
      <c r="O255" s="89" t="str">
        <f t="shared" si="62"/>
        <v/>
      </c>
    </row>
    <row r="256" spans="10:15" x14ac:dyDescent="0.2">
      <c r="N256" s="89" t="str">
        <f t="shared" si="61"/>
        <v/>
      </c>
      <c r="O256" s="89" t="str">
        <f t="shared" si="62"/>
        <v/>
      </c>
    </row>
    <row r="257" spans="14:15" x14ac:dyDescent="0.2">
      <c r="N257" s="89" t="str">
        <f t="shared" si="61"/>
        <v/>
      </c>
      <c r="O257" s="89" t="str">
        <f t="shared" si="62"/>
        <v/>
      </c>
    </row>
    <row r="258" spans="14:15" x14ac:dyDescent="0.2">
      <c r="N258" s="89" t="str">
        <f t="shared" si="61"/>
        <v/>
      </c>
      <c r="O258" s="89" t="str">
        <f t="shared" si="62"/>
        <v/>
      </c>
    </row>
    <row r="259" spans="14:15" x14ac:dyDescent="0.2">
      <c r="N259" s="89" t="str">
        <f t="shared" si="61"/>
        <v/>
      </c>
      <c r="O259" s="89" t="str">
        <f t="shared" si="62"/>
        <v/>
      </c>
    </row>
    <row r="260" spans="14:15" x14ac:dyDescent="0.2">
      <c r="N260" s="89" t="str">
        <f t="shared" si="61"/>
        <v/>
      </c>
      <c r="O260" s="89" t="str">
        <f t="shared" si="62"/>
        <v/>
      </c>
    </row>
    <row r="261" spans="14:15" x14ac:dyDescent="0.2">
      <c r="N261" s="89" t="str">
        <f t="shared" si="61"/>
        <v/>
      </c>
      <c r="O261" s="89" t="str">
        <f t="shared" si="62"/>
        <v/>
      </c>
    </row>
    <row r="262" spans="14:15" x14ac:dyDescent="0.2">
      <c r="N262" s="89" t="str">
        <f t="shared" si="61"/>
        <v/>
      </c>
      <c r="O262" s="89" t="str">
        <f t="shared" si="62"/>
        <v/>
      </c>
    </row>
    <row r="263" spans="14:15" x14ac:dyDescent="0.2">
      <c r="N263" s="89" t="str">
        <f t="shared" si="61"/>
        <v/>
      </c>
      <c r="O263" s="89" t="str">
        <f t="shared" si="62"/>
        <v/>
      </c>
    </row>
    <row r="264" spans="14:15" x14ac:dyDescent="0.2">
      <c r="N264" s="89" t="str">
        <f t="shared" si="61"/>
        <v/>
      </c>
      <c r="O264" s="89" t="str">
        <f t="shared" si="62"/>
        <v/>
      </c>
    </row>
    <row r="265" spans="14:15" x14ac:dyDescent="0.2">
      <c r="N265" s="89" t="str">
        <f t="shared" si="61"/>
        <v/>
      </c>
      <c r="O265" s="89" t="str">
        <f t="shared" si="62"/>
        <v/>
      </c>
    </row>
    <row r="266" spans="14:15" x14ac:dyDescent="0.2">
      <c r="N266" s="89" t="str">
        <f t="shared" si="61"/>
        <v/>
      </c>
      <c r="O266" s="89" t="str">
        <f t="shared" si="62"/>
        <v/>
      </c>
    </row>
    <row r="267" spans="14:15" x14ac:dyDescent="0.2">
      <c r="N267" s="89" t="str">
        <f t="shared" si="61"/>
        <v/>
      </c>
      <c r="O267" s="89" t="str">
        <f t="shared" si="62"/>
        <v/>
      </c>
    </row>
    <row r="268" spans="14:15" x14ac:dyDescent="0.2">
      <c r="N268" s="89" t="str">
        <f t="shared" si="61"/>
        <v/>
      </c>
      <c r="O268" s="89" t="str">
        <f t="shared" si="62"/>
        <v/>
      </c>
    </row>
    <row r="269" spans="14:15" x14ac:dyDescent="0.2">
      <c r="N269" s="89" t="str">
        <f t="shared" si="61"/>
        <v/>
      </c>
      <c r="O269" s="89" t="str">
        <f t="shared" si="62"/>
        <v/>
      </c>
    </row>
    <row r="270" spans="14:15" x14ac:dyDescent="0.2">
      <c r="N270" s="89" t="str">
        <f t="shared" si="61"/>
        <v/>
      </c>
      <c r="O270" s="89" t="str">
        <f t="shared" si="62"/>
        <v/>
      </c>
    </row>
    <row r="271" spans="14:15" x14ac:dyDescent="0.2">
      <c r="N271" s="89" t="str">
        <f t="shared" si="61"/>
        <v/>
      </c>
      <c r="O271" s="89" t="str">
        <f t="shared" si="62"/>
        <v/>
      </c>
    </row>
    <row r="272" spans="14:15" x14ac:dyDescent="0.2">
      <c r="N272" s="89" t="str">
        <f t="shared" si="61"/>
        <v/>
      </c>
      <c r="O272" s="89" t="str">
        <f t="shared" si="62"/>
        <v/>
      </c>
    </row>
    <row r="273" spans="14:15" x14ac:dyDescent="0.2">
      <c r="N273" s="89" t="str">
        <f t="shared" si="61"/>
        <v/>
      </c>
      <c r="O273" s="89" t="str">
        <f t="shared" si="62"/>
        <v/>
      </c>
    </row>
    <row r="274" spans="14:15" x14ac:dyDescent="0.2">
      <c r="N274" s="89" t="str">
        <f t="shared" si="61"/>
        <v/>
      </c>
      <c r="O274" s="89" t="str">
        <f t="shared" si="62"/>
        <v/>
      </c>
    </row>
    <row r="275" spans="14:15" x14ac:dyDescent="0.2">
      <c r="N275" s="89" t="str">
        <f t="shared" si="61"/>
        <v/>
      </c>
      <c r="O275" s="89" t="str">
        <f t="shared" si="62"/>
        <v/>
      </c>
    </row>
    <row r="276" spans="14:15" x14ac:dyDescent="0.2">
      <c r="N276" s="89" t="str">
        <f t="shared" si="61"/>
        <v/>
      </c>
      <c r="O276" s="89" t="str">
        <f t="shared" si="62"/>
        <v/>
      </c>
    </row>
    <row r="277" spans="14:15" x14ac:dyDescent="0.2">
      <c r="N277" s="89" t="str">
        <f t="shared" si="61"/>
        <v/>
      </c>
      <c r="O277" s="89" t="str">
        <f t="shared" si="62"/>
        <v/>
      </c>
    </row>
    <row r="278" spans="14:15" x14ac:dyDescent="0.2">
      <c r="N278" s="89" t="str">
        <f t="shared" si="61"/>
        <v/>
      </c>
      <c r="O278" s="89" t="str">
        <f t="shared" si="62"/>
        <v/>
      </c>
    </row>
    <row r="279" spans="14:15" x14ac:dyDescent="0.2">
      <c r="N279" s="89" t="str">
        <f t="shared" si="61"/>
        <v/>
      </c>
      <c r="O279" s="89" t="str">
        <f t="shared" si="62"/>
        <v/>
      </c>
    </row>
    <row r="280" spans="14:15" x14ac:dyDescent="0.2">
      <c r="N280" s="89" t="str">
        <f t="shared" si="61"/>
        <v/>
      </c>
      <c r="O280" s="89" t="str">
        <f t="shared" si="62"/>
        <v/>
      </c>
    </row>
    <row r="281" spans="14:15" x14ac:dyDescent="0.2">
      <c r="N281" s="89" t="str">
        <f t="shared" si="61"/>
        <v/>
      </c>
      <c r="O281" s="89" t="str">
        <f t="shared" si="62"/>
        <v/>
      </c>
    </row>
    <row r="282" spans="14:15" x14ac:dyDescent="0.2">
      <c r="N282" s="89" t="str">
        <f t="shared" ref="N282:N311" si="63">CONCATENATE(C283,J282)</f>
        <v/>
      </c>
      <c r="O282" s="89" t="str">
        <f t="shared" si="62"/>
        <v/>
      </c>
    </row>
    <row r="283" spans="14:15" x14ac:dyDescent="0.2">
      <c r="N283" s="89" t="str">
        <f t="shared" si="63"/>
        <v/>
      </c>
      <c r="O283" s="89" t="str">
        <f t="shared" si="62"/>
        <v/>
      </c>
    </row>
    <row r="284" spans="14:15" x14ac:dyDescent="0.2">
      <c r="N284" s="89" t="str">
        <f t="shared" si="63"/>
        <v/>
      </c>
      <c r="O284" s="89" t="str">
        <f t="shared" si="62"/>
        <v/>
      </c>
    </row>
    <row r="285" spans="14:15" x14ac:dyDescent="0.2">
      <c r="N285" s="89" t="str">
        <f t="shared" si="63"/>
        <v/>
      </c>
      <c r="O285" s="89" t="str">
        <f t="shared" si="62"/>
        <v/>
      </c>
    </row>
    <row r="286" spans="14:15" x14ac:dyDescent="0.2">
      <c r="N286" s="89" t="str">
        <f t="shared" si="63"/>
        <v/>
      </c>
      <c r="O286" s="89" t="str">
        <f t="shared" si="62"/>
        <v/>
      </c>
    </row>
    <row r="287" spans="14:15" x14ac:dyDescent="0.2">
      <c r="N287" s="89" t="str">
        <f t="shared" si="63"/>
        <v/>
      </c>
      <c r="O287" s="89" t="str">
        <f t="shared" si="62"/>
        <v/>
      </c>
    </row>
    <row r="288" spans="14:15" x14ac:dyDescent="0.2">
      <c r="N288" s="89" t="str">
        <f t="shared" si="63"/>
        <v/>
      </c>
      <c r="O288" s="89" t="str">
        <f t="shared" si="62"/>
        <v/>
      </c>
    </row>
    <row r="289" spans="14:15" x14ac:dyDescent="0.2">
      <c r="N289" s="89" t="str">
        <f t="shared" si="63"/>
        <v/>
      </c>
      <c r="O289" s="89" t="str">
        <f t="shared" si="62"/>
        <v/>
      </c>
    </row>
    <row r="290" spans="14:15" x14ac:dyDescent="0.2">
      <c r="N290" s="89" t="str">
        <f t="shared" si="63"/>
        <v/>
      </c>
      <c r="O290" s="89" t="str">
        <f t="shared" si="62"/>
        <v/>
      </c>
    </row>
    <row r="291" spans="14:15" x14ac:dyDescent="0.2">
      <c r="N291" s="89" t="str">
        <f t="shared" si="63"/>
        <v/>
      </c>
      <c r="O291" s="89" t="str">
        <f t="shared" si="62"/>
        <v/>
      </c>
    </row>
    <row r="292" spans="14:15" x14ac:dyDescent="0.2">
      <c r="N292" s="89" t="str">
        <f t="shared" si="63"/>
        <v/>
      </c>
      <c r="O292" s="89" t="str">
        <f t="shared" si="62"/>
        <v/>
      </c>
    </row>
    <row r="293" spans="14:15" x14ac:dyDescent="0.2">
      <c r="N293" s="89" t="str">
        <f t="shared" si="63"/>
        <v/>
      </c>
      <c r="O293" s="89" t="str">
        <f t="shared" si="62"/>
        <v/>
      </c>
    </row>
    <row r="294" spans="14:15" x14ac:dyDescent="0.2">
      <c r="N294" s="89" t="str">
        <f t="shared" si="63"/>
        <v/>
      </c>
      <c r="O294" s="89" t="str">
        <f t="shared" si="62"/>
        <v/>
      </c>
    </row>
    <row r="295" spans="14:15" x14ac:dyDescent="0.2">
      <c r="N295" s="89" t="str">
        <f t="shared" si="63"/>
        <v/>
      </c>
      <c r="O295" s="89" t="str">
        <f t="shared" si="62"/>
        <v/>
      </c>
    </row>
    <row r="296" spans="14:15" x14ac:dyDescent="0.2">
      <c r="N296" s="89" t="str">
        <f t="shared" si="63"/>
        <v/>
      </c>
      <c r="O296" s="89" t="str">
        <f t="shared" si="62"/>
        <v/>
      </c>
    </row>
    <row r="297" spans="14:15" x14ac:dyDescent="0.2">
      <c r="N297" s="89" t="str">
        <f t="shared" si="63"/>
        <v/>
      </c>
      <c r="O297" s="89" t="str">
        <f t="shared" si="62"/>
        <v/>
      </c>
    </row>
    <row r="298" spans="14:15" x14ac:dyDescent="0.2">
      <c r="N298" s="89" t="str">
        <f t="shared" si="63"/>
        <v/>
      </c>
      <c r="O298" s="89" t="str">
        <f t="shared" si="62"/>
        <v/>
      </c>
    </row>
    <row r="299" spans="14:15" x14ac:dyDescent="0.2">
      <c r="N299" s="89" t="str">
        <f t="shared" si="63"/>
        <v/>
      </c>
      <c r="O299" s="89" t="str">
        <f t="shared" si="62"/>
        <v/>
      </c>
    </row>
    <row r="300" spans="14:15" x14ac:dyDescent="0.2">
      <c r="N300" s="89" t="str">
        <f t="shared" si="63"/>
        <v/>
      </c>
      <c r="O300" s="89" t="str">
        <f t="shared" si="62"/>
        <v/>
      </c>
    </row>
    <row r="301" spans="14:15" x14ac:dyDescent="0.2">
      <c r="N301" s="89" t="str">
        <f t="shared" si="63"/>
        <v/>
      </c>
      <c r="O301" s="89" t="str">
        <f t="shared" si="62"/>
        <v/>
      </c>
    </row>
    <row r="302" spans="14:15" x14ac:dyDescent="0.2">
      <c r="N302" s="89" t="str">
        <f t="shared" si="63"/>
        <v/>
      </c>
      <c r="O302" s="89" t="str">
        <f t="shared" si="62"/>
        <v/>
      </c>
    </row>
    <row r="303" spans="14:15" x14ac:dyDescent="0.2">
      <c r="N303" s="89" t="str">
        <f t="shared" si="63"/>
        <v/>
      </c>
      <c r="O303" s="89" t="str">
        <f t="shared" si="62"/>
        <v/>
      </c>
    </row>
    <row r="304" spans="14:15" x14ac:dyDescent="0.2">
      <c r="N304" s="89" t="str">
        <f t="shared" si="63"/>
        <v/>
      </c>
      <c r="O304" s="89" t="str">
        <f t="shared" si="62"/>
        <v/>
      </c>
    </row>
    <row r="305" spans="14:15" x14ac:dyDescent="0.2">
      <c r="N305" s="89" t="str">
        <f t="shared" si="63"/>
        <v/>
      </c>
      <c r="O305" s="89" t="str">
        <f t="shared" si="62"/>
        <v/>
      </c>
    </row>
    <row r="306" spans="14:15" x14ac:dyDescent="0.2">
      <c r="N306" s="89" t="str">
        <f t="shared" si="63"/>
        <v/>
      </c>
      <c r="O306" s="89" t="str">
        <f t="shared" si="62"/>
        <v/>
      </c>
    </row>
    <row r="307" spans="14:15" x14ac:dyDescent="0.2">
      <c r="N307" s="89" t="str">
        <f t="shared" si="63"/>
        <v/>
      </c>
      <c r="O307" s="89" t="str">
        <f t="shared" si="62"/>
        <v/>
      </c>
    </row>
    <row r="308" spans="14:15" x14ac:dyDescent="0.2">
      <c r="N308" s="89" t="str">
        <f t="shared" si="63"/>
        <v/>
      </c>
      <c r="O308" s="89" t="str">
        <f t="shared" si="62"/>
        <v/>
      </c>
    </row>
    <row r="309" spans="14:15" x14ac:dyDescent="0.2">
      <c r="N309" s="89" t="str">
        <f t="shared" si="63"/>
        <v/>
      </c>
      <c r="O309" s="89" t="str">
        <f t="shared" si="62"/>
        <v/>
      </c>
    </row>
    <row r="310" spans="14:15" x14ac:dyDescent="0.2">
      <c r="N310" s="89" t="str">
        <f t="shared" si="63"/>
        <v/>
      </c>
      <c r="O310" s="89" t="str">
        <f t="shared" si="62"/>
        <v/>
      </c>
    </row>
    <row r="311" spans="14:15" x14ac:dyDescent="0.2">
      <c r="N311" s="89" t="str">
        <f t="shared" si="63"/>
        <v/>
      </c>
      <c r="O311" s="89" t="str">
        <f t="shared" si="62"/>
        <v/>
      </c>
    </row>
    <row r="312" spans="14:15" x14ac:dyDescent="0.2">
      <c r="O312" s="89" t="str">
        <f t="shared" si="62"/>
        <v/>
      </c>
    </row>
    <row r="313" spans="14:15" x14ac:dyDescent="0.2">
      <c r="O313" s="89" t="str">
        <f t="shared" si="62"/>
        <v/>
      </c>
    </row>
    <row r="314" spans="14:15" x14ac:dyDescent="0.2">
      <c r="O314" s="89" t="str">
        <f t="shared" ref="O314:O377" si="64">CONCATENATE(B315,N314)</f>
        <v/>
      </c>
    </row>
    <row r="315" spans="14:15" x14ac:dyDescent="0.2">
      <c r="O315" s="89" t="str">
        <f t="shared" si="64"/>
        <v/>
      </c>
    </row>
    <row r="316" spans="14:15" x14ac:dyDescent="0.2">
      <c r="O316" s="89" t="str">
        <f t="shared" si="64"/>
        <v/>
      </c>
    </row>
    <row r="317" spans="14:15" x14ac:dyDescent="0.2">
      <c r="O317" s="89" t="str">
        <f t="shared" si="64"/>
        <v/>
      </c>
    </row>
    <row r="318" spans="14:15" x14ac:dyDescent="0.2">
      <c r="O318" s="89" t="str">
        <f t="shared" si="64"/>
        <v/>
      </c>
    </row>
    <row r="319" spans="14:15" x14ac:dyDescent="0.2">
      <c r="O319" s="89" t="str">
        <f t="shared" si="64"/>
        <v/>
      </c>
    </row>
    <row r="320" spans="14:15" x14ac:dyDescent="0.2">
      <c r="O320" s="89" t="str">
        <f t="shared" si="64"/>
        <v/>
      </c>
    </row>
    <row r="321" spans="15:15" x14ac:dyDescent="0.2">
      <c r="O321" s="89" t="str">
        <f t="shared" si="64"/>
        <v/>
      </c>
    </row>
    <row r="322" spans="15:15" x14ac:dyDescent="0.2">
      <c r="O322" s="89" t="str">
        <f t="shared" si="64"/>
        <v/>
      </c>
    </row>
    <row r="323" spans="15:15" x14ac:dyDescent="0.2">
      <c r="O323" s="89" t="str">
        <f t="shared" si="64"/>
        <v/>
      </c>
    </row>
    <row r="324" spans="15:15" x14ac:dyDescent="0.2">
      <c r="O324" s="89" t="str">
        <f t="shared" si="64"/>
        <v/>
      </c>
    </row>
    <row r="325" spans="15:15" x14ac:dyDescent="0.2">
      <c r="O325" s="89" t="str">
        <f t="shared" si="64"/>
        <v/>
      </c>
    </row>
    <row r="326" spans="15:15" x14ac:dyDescent="0.2">
      <c r="O326" s="89" t="str">
        <f t="shared" si="64"/>
        <v/>
      </c>
    </row>
    <row r="327" spans="15:15" x14ac:dyDescent="0.2">
      <c r="O327" s="89" t="str">
        <f t="shared" si="64"/>
        <v/>
      </c>
    </row>
    <row r="328" spans="15:15" x14ac:dyDescent="0.2">
      <c r="O328" s="89" t="str">
        <f t="shared" si="64"/>
        <v/>
      </c>
    </row>
    <row r="329" spans="15:15" x14ac:dyDescent="0.2">
      <c r="O329" s="89" t="str">
        <f t="shared" si="64"/>
        <v/>
      </c>
    </row>
    <row r="330" spans="15:15" x14ac:dyDescent="0.2">
      <c r="O330" s="89" t="str">
        <f t="shared" si="64"/>
        <v/>
      </c>
    </row>
    <row r="331" spans="15:15" x14ac:dyDescent="0.2">
      <c r="O331" s="89" t="str">
        <f t="shared" si="64"/>
        <v/>
      </c>
    </row>
    <row r="332" spans="15:15" x14ac:dyDescent="0.2">
      <c r="O332" s="89" t="str">
        <f t="shared" si="64"/>
        <v/>
      </c>
    </row>
    <row r="333" spans="15:15" x14ac:dyDescent="0.2">
      <c r="O333" s="89" t="str">
        <f t="shared" si="64"/>
        <v/>
      </c>
    </row>
    <row r="334" spans="15:15" x14ac:dyDescent="0.2">
      <c r="O334" s="89" t="str">
        <f t="shared" si="64"/>
        <v/>
      </c>
    </row>
    <row r="335" spans="15:15" x14ac:dyDescent="0.2">
      <c r="O335" s="89" t="str">
        <f t="shared" si="64"/>
        <v/>
      </c>
    </row>
    <row r="336" spans="15:15" x14ac:dyDescent="0.2">
      <c r="O336" s="89" t="str">
        <f t="shared" si="64"/>
        <v/>
      </c>
    </row>
    <row r="337" spans="15:15" x14ac:dyDescent="0.2">
      <c r="O337" s="89" t="str">
        <f t="shared" si="64"/>
        <v/>
      </c>
    </row>
    <row r="338" spans="15:15" x14ac:dyDescent="0.2">
      <c r="O338" s="89" t="str">
        <f t="shared" si="64"/>
        <v/>
      </c>
    </row>
    <row r="339" spans="15:15" x14ac:dyDescent="0.2">
      <c r="O339" s="89" t="str">
        <f t="shared" si="64"/>
        <v/>
      </c>
    </row>
    <row r="340" spans="15:15" x14ac:dyDescent="0.2">
      <c r="O340" s="89" t="str">
        <f t="shared" si="64"/>
        <v/>
      </c>
    </row>
    <row r="341" spans="15:15" x14ac:dyDescent="0.2">
      <c r="O341" s="89" t="str">
        <f t="shared" si="64"/>
        <v/>
      </c>
    </row>
    <row r="342" spans="15:15" x14ac:dyDescent="0.2">
      <c r="O342" s="89" t="str">
        <f t="shared" si="64"/>
        <v/>
      </c>
    </row>
    <row r="343" spans="15:15" x14ac:dyDescent="0.2">
      <c r="O343" s="89" t="str">
        <f t="shared" si="64"/>
        <v/>
      </c>
    </row>
    <row r="344" spans="15:15" x14ac:dyDescent="0.2">
      <c r="O344" s="89" t="str">
        <f t="shared" si="64"/>
        <v/>
      </c>
    </row>
    <row r="345" spans="15:15" x14ac:dyDescent="0.2">
      <c r="O345" s="89" t="str">
        <f t="shared" si="64"/>
        <v/>
      </c>
    </row>
    <row r="346" spans="15:15" x14ac:dyDescent="0.2">
      <c r="O346" s="89" t="str">
        <f t="shared" si="64"/>
        <v/>
      </c>
    </row>
    <row r="347" spans="15:15" x14ac:dyDescent="0.2">
      <c r="O347" s="89" t="str">
        <f t="shared" si="64"/>
        <v/>
      </c>
    </row>
    <row r="348" spans="15:15" x14ac:dyDescent="0.2">
      <c r="O348" s="89" t="str">
        <f t="shared" si="64"/>
        <v/>
      </c>
    </row>
    <row r="349" spans="15:15" x14ac:dyDescent="0.2">
      <c r="O349" s="89" t="str">
        <f t="shared" si="64"/>
        <v/>
      </c>
    </row>
    <row r="350" spans="15:15" x14ac:dyDescent="0.2">
      <c r="O350" s="89" t="str">
        <f t="shared" si="64"/>
        <v/>
      </c>
    </row>
    <row r="351" spans="15:15" x14ac:dyDescent="0.2">
      <c r="O351" s="89" t="str">
        <f t="shared" si="64"/>
        <v/>
      </c>
    </row>
    <row r="352" spans="15:15" x14ac:dyDescent="0.2">
      <c r="O352" s="89" t="str">
        <f t="shared" si="64"/>
        <v/>
      </c>
    </row>
    <row r="353" spans="15:15" x14ac:dyDescent="0.2">
      <c r="O353" s="89" t="str">
        <f t="shared" si="64"/>
        <v/>
      </c>
    </row>
    <row r="354" spans="15:15" x14ac:dyDescent="0.2">
      <c r="O354" s="89" t="str">
        <f t="shared" si="64"/>
        <v/>
      </c>
    </row>
    <row r="355" spans="15:15" x14ac:dyDescent="0.2">
      <c r="O355" s="89" t="str">
        <f t="shared" si="64"/>
        <v/>
      </c>
    </row>
    <row r="356" spans="15:15" x14ac:dyDescent="0.2">
      <c r="O356" s="89" t="str">
        <f t="shared" si="64"/>
        <v/>
      </c>
    </row>
    <row r="357" spans="15:15" x14ac:dyDescent="0.2">
      <c r="O357" s="89" t="str">
        <f t="shared" si="64"/>
        <v/>
      </c>
    </row>
    <row r="358" spans="15:15" x14ac:dyDescent="0.2">
      <c r="O358" s="89" t="str">
        <f t="shared" si="64"/>
        <v/>
      </c>
    </row>
    <row r="359" spans="15:15" x14ac:dyDescent="0.2">
      <c r="O359" s="89" t="str">
        <f t="shared" si="64"/>
        <v/>
      </c>
    </row>
    <row r="360" spans="15:15" x14ac:dyDescent="0.2">
      <c r="O360" s="89" t="str">
        <f t="shared" si="64"/>
        <v/>
      </c>
    </row>
    <row r="361" spans="15:15" x14ac:dyDescent="0.2">
      <c r="O361" s="89" t="str">
        <f t="shared" si="64"/>
        <v/>
      </c>
    </row>
    <row r="362" spans="15:15" x14ac:dyDescent="0.2">
      <c r="O362" s="89" t="str">
        <f t="shared" si="64"/>
        <v/>
      </c>
    </row>
    <row r="363" spans="15:15" x14ac:dyDescent="0.2">
      <c r="O363" s="89" t="str">
        <f t="shared" si="64"/>
        <v/>
      </c>
    </row>
    <row r="364" spans="15:15" x14ac:dyDescent="0.2">
      <c r="O364" s="89" t="str">
        <f t="shared" si="64"/>
        <v/>
      </c>
    </row>
    <row r="365" spans="15:15" x14ac:dyDescent="0.2">
      <c r="O365" s="89" t="str">
        <f t="shared" si="64"/>
        <v/>
      </c>
    </row>
    <row r="366" spans="15:15" x14ac:dyDescent="0.2">
      <c r="O366" s="89" t="str">
        <f t="shared" si="64"/>
        <v/>
      </c>
    </row>
    <row r="367" spans="15:15" x14ac:dyDescent="0.2">
      <c r="O367" s="89" t="str">
        <f t="shared" si="64"/>
        <v/>
      </c>
    </row>
    <row r="368" spans="15:15" x14ac:dyDescent="0.2">
      <c r="O368" s="89" t="str">
        <f t="shared" si="64"/>
        <v/>
      </c>
    </row>
    <row r="369" spans="15:15" x14ac:dyDescent="0.2">
      <c r="O369" s="89" t="str">
        <f t="shared" si="64"/>
        <v/>
      </c>
    </row>
    <row r="370" spans="15:15" x14ac:dyDescent="0.2">
      <c r="O370" s="89" t="str">
        <f t="shared" si="64"/>
        <v/>
      </c>
    </row>
    <row r="371" spans="15:15" x14ac:dyDescent="0.2">
      <c r="O371" s="89" t="str">
        <f t="shared" si="64"/>
        <v/>
      </c>
    </row>
    <row r="372" spans="15:15" x14ac:dyDescent="0.2">
      <c r="O372" s="89" t="str">
        <f t="shared" si="64"/>
        <v/>
      </c>
    </row>
    <row r="373" spans="15:15" x14ac:dyDescent="0.2">
      <c r="O373" s="89" t="str">
        <f t="shared" si="64"/>
        <v/>
      </c>
    </row>
    <row r="374" spans="15:15" x14ac:dyDescent="0.2">
      <c r="O374" s="89" t="str">
        <f t="shared" si="64"/>
        <v/>
      </c>
    </row>
    <row r="375" spans="15:15" x14ac:dyDescent="0.2">
      <c r="O375" s="89" t="str">
        <f t="shared" si="64"/>
        <v/>
      </c>
    </row>
    <row r="376" spans="15:15" x14ac:dyDescent="0.2">
      <c r="O376" s="89" t="str">
        <f t="shared" si="64"/>
        <v/>
      </c>
    </row>
    <row r="377" spans="15:15" x14ac:dyDescent="0.2">
      <c r="O377" s="89" t="str">
        <f t="shared" si="64"/>
        <v/>
      </c>
    </row>
    <row r="378" spans="15:15" x14ac:dyDescent="0.2">
      <c r="O378" s="89" t="str">
        <f t="shared" ref="O378:O441" si="65">CONCATENATE(B379,N378)</f>
        <v/>
      </c>
    </row>
    <row r="379" spans="15:15" x14ac:dyDescent="0.2">
      <c r="O379" s="89" t="str">
        <f t="shared" si="65"/>
        <v/>
      </c>
    </row>
    <row r="380" spans="15:15" x14ac:dyDescent="0.2">
      <c r="O380" s="89" t="str">
        <f t="shared" si="65"/>
        <v/>
      </c>
    </row>
    <row r="381" spans="15:15" x14ac:dyDescent="0.2">
      <c r="O381" s="89" t="str">
        <f t="shared" si="65"/>
        <v/>
      </c>
    </row>
    <row r="382" spans="15:15" x14ac:dyDescent="0.2">
      <c r="O382" s="89" t="str">
        <f t="shared" si="65"/>
        <v/>
      </c>
    </row>
    <row r="383" spans="15:15" x14ac:dyDescent="0.2">
      <c r="O383" s="89" t="str">
        <f t="shared" si="65"/>
        <v/>
      </c>
    </row>
    <row r="384" spans="15:15" x14ac:dyDescent="0.2">
      <c r="O384" s="89" t="str">
        <f t="shared" si="65"/>
        <v/>
      </c>
    </row>
    <row r="385" spans="15:15" x14ac:dyDescent="0.2">
      <c r="O385" s="89" t="str">
        <f t="shared" si="65"/>
        <v/>
      </c>
    </row>
    <row r="386" spans="15:15" x14ac:dyDescent="0.2">
      <c r="O386" s="89" t="str">
        <f t="shared" si="65"/>
        <v/>
      </c>
    </row>
    <row r="387" spans="15:15" x14ac:dyDescent="0.2">
      <c r="O387" s="89" t="str">
        <f t="shared" si="65"/>
        <v/>
      </c>
    </row>
    <row r="388" spans="15:15" x14ac:dyDescent="0.2">
      <c r="O388" s="89" t="str">
        <f t="shared" si="65"/>
        <v/>
      </c>
    </row>
    <row r="389" spans="15:15" x14ac:dyDescent="0.2">
      <c r="O389" s="89" t="str">
        <f t="shared" si="65"/>
        <v/>
      </c>
    </row>
    <row r="390" spans="15:15" x14ac:dyDescent="0.2">
      <c r="O390" s="89" t="str">
        <f t="shared" si="65"/>
        <v/>
      </c>
    </row>
    <row r="391" spans="15:15" x14ac:dyDescent="0.2">
      <c r="O391" s="89" t="str">
        <f t="shared" si="65"/>
        <v/>
      </c>
    </row>
    <row r="392" spans="15:15" x14ac:dyDescent="0.2">
      <c r="O392" s="89" t="str">
        <f t="shared" si="65"/>
        <v/>
      </c>
    </row>
    <row r="393" spans="15:15" x14ac:dyDescent="0.2">
      <c r="O393" s="89" t="str">
        <f t="shared" si="65"/>
        <v/>
      </c>
    </row>
    <row r="394" spans="15:15" x14ac:dyDescent="0.2">
      <c r="O394" s="89" t="str">
        <f t="shared" si="65"/>
        <v/>
      </c>
    </row>
    <row r="395" spans="15:15" x14ac:dyDescent="0.2">
      <c r="O395" s="89" t="str">
        <f t="shared" si="65"/>
        <v/>
      </c>
    </row>
    <row r="396" spans="15:15" x14ac:dyDescent="0.2">
      <c r="O396" s="89" t="str">
        <f t="shared" si="65"/>
        <v/>
      </c>
    </row>
    <row r="397" spans="15:15" x14ac:dyDescent="0.2">
      <c r="O397" s="89" t="str">
        <f t="shared" si="65"/>
        <v/>
      </c>
    </row>
    <row r="398" spans="15:15" x14ac:dyDescent="0.2">
      <c r="O398" s="89" t="str">
        <f t="shared" si="65"/>
        <v/>
      </c>
    </row>
    <row r="399" spans="15:15" x14ac:dyDescent="0.2">
      <c r="O399" s="89" t="str">
        <f t="shared" si="65"/>
        <v/>
      </c>
    </row>
    <row r="400" spans="15:15" x14ac:dyDescent="0.2">
      <c r="O400" s="89" t="str">
        <f t="shared" si="65"/>
        <v/>
      </c>
    </row>
    <row r="401" spans="15:15" x14ac:dyDescent="0.2">
      <c r="O401" s="89" t="str">
        <f t="shared" si="65"/>
        <v/>
      </c>
    </row>
    <row r="402" spans="15:15" x14ac:dyDescent="0.2">
      <c r="O402" s="89" t="str">
        <f t="shared" si="65"/>
        <v/>
      </c>
    </row>
    <row r="403" spans="15:15" x14ac:dyDescent="0.2">
      <c r="O403" s="89" t="str">
        <f t="shared" si="65"/>
        <v/>
      </c>
    </row>
    <row r="404" spans="15:15" x14ac:dyDescent="0.2">
      <c r="O404" s="89" t="str">
        <f t="shared" si="65"/>
        <v/>
      </c>
    </row>
    <row r="405" spans="15:15" x14ac:dyDescent="0.2">
      <c r="O405" s="89" t="str">
        <f t="shared" si="65"/>
        <v/>
      </c>
    </row>
    <row r="406" spans="15:15" x14ac:dyDescent="0.2">
      <c r="O406" s="89" t="str">
        <f t="shared" si="65"/>
        <v/>
      </c>
    </row>
    <row r="407" spans="15:15" x14ac:dyDescent="0.2">
      <c r="O407" s="89" t="str">
        <f t="shared" si="65"/>
        <v/>
      </c>
    </row>
    <row r="408" spans="15:15" x14ac:dyDescent="0.2">
      <c r="O408" s="89" t="str">
        <f t="shared" si="65"/>
        <v/>
      </c>
    </row>
    <row r="409" spans="15:15" x14ac:dyDescent="0.2">
      <c r="O409" s="89" t="str">
        <f t="shared" si="65"/>
        <v/>
      </c>
    </row>
    <row r="410" spans="15:15" x14ac:dyDescent="0.2">
      <c r="O410" s="89" t="str">
        <f t="shared" si="65"/>
        <v/>
      </c>
    </row>
    <row r="411" spans="15:15" x14ac:dyDescent="0.2">
      <c r="O411" s="89" t="str">
        <f t="shared" si="65"/>
        <v/>
      </c>
    </row>
    <row r="412" spans="15:15" x14ac:dyDescent="0.2">
      <c r="O412" s="89" t="str">
        <f t="shared" si="65"/>
        <v/>
      </c>
    </row>
    <row r="413" spans="15:15" x14ac:dyDescent="0.2">
      <c r="O413" s="89" t="str">
        <f t="shared" si="65"/>
        <v/>
      </c>
    </row>
    <row r="414" spans="15:15" x14ac:dyDescent="0.2">
      <c r="O414" s="89" t="str">
        <f t="shared" si="65"/>
        <v/>
      </c>
    </row>
    <row r="415" spans="15:15" x14ac:dyDescent="0.2">
      <c r="O415" s="89" t="str">
        <f t="shared" si="65"/>
        <v/>
      </c>
    </row>
    <row r="416" spans="15:15" x14ac:dyDescent="0.2">
      <c r="O416" s="89" t="str">
        <f t="shared" si="65"/>
        <v/>
      </c>
    </row>
    <row r="417" spans="15:15" x14ac:dyDescent="0.2">
      <c r="O417" s="89" t="str">
        <f t="shared" si="65"/>
        <v/>
      </c>
    </row>
    <row r="418" spans="15:15" x14ac:dyDescent="0.2">
      <c r="O418" s="89" t="str">
        <f t="shared" si="65"/>
        <v/>
      </c>
    </row>
    <row r="419" spans="15:15" x14ac:dyDescent="0.2">
      <c r="O419" s="89" t="str">
        <f t="shared" si="65"/>
        <v/>
      </c>
    </row>
    <row r="420" spans="15:15" x14ac:dyDescent="0.2">
      <c r="O420" s="89" t="str">
        <f t="shared" si="65"/>
        <v/>
      </c>
    </row>
    <row r="421" spans="15:15" x14ac:dyDescent="0.2">
      <c r="O421" s="89" t="str">
        <f t="shared" si="65"/>
        <v/>
      </c>
    </row>
    <row r="422" spans="15:15" x14ac:dyDescent="0.2">
      <c r="O422" s="89" t="str">
        <f t="shared" si="65"/>
        <v/>
      </c>
    </row>
    <row r="423" spans="15:15" x14ac:dyDescent="0.2">
      <c r="O423" s="89" t="str">
        <f t="shared" si="65"/>
        <v/>
      </c>
    </row>
    <row r="424" spans="15:15" x14ac:dyDescent="0.2">
      <c r="O424" s="89" t="str">
        <f t="shared" si="65"/>
        <v/>
      </c>
    </row>
    <row r="425" spans="15:15" x14ac:dyDescent="0.2">
      <c r="O425" s="89" t="str">
        <f t="shared" si="65"/>
        <v/>
      </c>
    </row>
    <row r="426" spans="15:15" x14ac:dyDescent="0.2">
      <c r="O426" s="89" t="str">
        <f t="shared" si="65"/>
        <v/>
      </c>
    </row>
    <row r="427" spans="15:15" x14ac:dyDescent="0.2">
      <c r="O427" s="89" t="str">
        <f t="shared" si="65"/>
        <v/>
      </c>
    </row>
    <row r="428" spans="15:15" x14ac:dyDescent="0.2">
      <c r="O428" s="89" t="str">
        <f t="shared" si="65"/>
        <v/>
      </c>
    </row>
    <row r="429" spans="15:15" x14ac:dyDescent="0.2">
      <c r="O429" s="89" t="str">
        <f t="shared" si="65"/>
        <v/>
      </c>
    </row>
    <row r="430" spans="15:15" x14ac:dyDescent="0.2">
      <c r="O430" s="89" t="str">
        <f t="shared" si="65"/>
        <v/>
      </c>
    </row>
    <row r="431" spans="15:15" x14ac:dyDescent="0.2">
      <c r="O431" s="89" t="str">
        <f t="shared" si="65"/>
        <v/>
      </c>
    </row>
    <row r="432" spans="15:15" x14ac:dyDescent="0.2">
      <c r="O432" s="89" t="str">
        <f t="shared" si="65"/>
        <v/>
      </c>
    </row>
    <row r="433" spans="15:15" x14ac:dyDescent="0.2">
      <c r="O433" s="89" t="str">
        <f t="shared" si="65"/>
        <v/>
      </c>
    </row>
    <row r="434" spans="15:15" x14ac:dyDescent="0.2">
      <c r="O434" s="89" t="str">
        <f t="shared" si="65"/>
        <v/>
      </c>
    </row>
    <row r="435" spans="15:15" x14ac:dyDescent="0.2">
      <c r="O435" s="89" t="str">
        <f t="shared" si="65"/>
        <v/>
      </c>
    </row>
    <row r="436" spans="15:15" x14ac:dyDescent="0.2">
      <c r="O436" s="89" t="str">
        <f t="shared" si="65"/>
        <v/>
      </c>
    </row>
    <row r="437" spans="15:15" x14ac:dyDescent="0.2">
      <c r="O437" s="89" t="str">
        <f t="shared" si="65"/>
        <v/>
      </c>
    </row>
    <row r="438" spans="15:15" x14ac:dyDescent="0.2">
      <c r="O438" s="89" t="str">
        <f t="shared" si="65"/>
        <v/>
      </c>
    </row>
    <row r="439" spans="15:15" x14ac:dyDescent="0.2">
      <c r="O439" s="89" t="str">
        <f t="shared" si="65"/>
        <v/>
      </c>
    </row>
    <row r="440" spans="15:15" x14ac:dyDescent="0.2">
      <c r="O440" s="89" t="str">
        <f t="shared" si="65"/>
        <v/>
      </c>
    </row>
    <row r="441" spans="15:15" x14ac:dyDescent="0.2">
      <c r="O441" s="89" t="str">
        <f t="shared" si="65"/>
        <v/>
      </c>
    </row>
    <row r="442" spans="15:15" x14ac:dyDescent="0.2">
      <c r="O442" s="89" t="str">
        <f t="shared" ref="O442:O505" si="66">CONCATENATE(B443,N442)</f>
        <v/>
      </c>
    </row>
    <row r="443" spans="15:15" x14ac:dyDescent="0.2">
      <c r="O443" s="89" t="str">
        <f t="shared" si="66"/>
        <v/>
      </c>
    </row>
    <row r="444" spans="15:15" x14ac:dyDescent="0.2">
      <c r="O444" s="89" t="str">
        <f t="shared" si="66"/>
        <v/>
      </c>
    </row>
    <row r="445" spans="15:15" x14ac:dyDescent="0.2">
      <c r="O445" s="89" t="str">
        <f t="shared" si="66"/>
        <v/>
      </c>
    </row>
    <row r="446" spans="15:15" x14ac:dyDescent="0.2">
      <c r="O446" s="89" t="str">
        <f t="shared" si="66"/>
        <v/>
      </c>
    </row>
    <row r="447" spans="15:15" x14ac:dyDescent="0.2">
      <c r="O447" s="89" t="str">
        <f t="shared" si="66"/>
        <v/>
      </c>
    </row>
    <row r="448" spans="15:15" x14ac:dyDescent="0.2">
      <c r="O448" s="89" t="str">
        <f t="shared" si="66"/>
        <v/>
      </c>
    </row>
    <row r="449" spans="15:15" x14ac:dyDescent="0.2">
      <c r="O449" s="89" t="str">
        <f t="shared" si="66"/>
        <v/>
      </c>
    </row>
    <row r="450" spans="15:15" x14ac:dyDescent="0.2">
      <c r="O450" s="89" t="str">
        <f t="shared" si="66"/>
        <v/>
      </c>
    </row>
    <row r="451" spans="15:15" x14ac:dyDescent="0.2">
      <c r="O451" s="89" t="str">
        <f t="shared" si="66"/>
        <v/>
      </c>
    </row>
    <row r="452" spans="15:15" x14ac:dyDescent="0.2">
      <c r="O452" s="89" t="str">
        <f t="shared" si="66"/>
        <v/>
      </c>
    </row>
    <row r="453" spans="15:15" x14ac:dyDescent="0.2">
      <c r="O453" s="89" t="str">
        <f t="shared" si="66"/>
        <v/>
      </c>
    </row>
    <row r="454" spans="15:15" x14ac:dyDescent="0.2">
      <c r="O454" s="89" t="str">
        <f t="shared" si="66"/>
        <v/>
      </c>
    </row>
    <row r="455" spans="15:15" x14ac:dyDescent="0.2">
      <c r="O455" s="89" t="str">
        <f t="shared" si="66"/>
        <v/>
      </c>
    </row>
    <row r="456" spans="15:15" x14ac:dyDescent="0.2">
      <c r="O456" s="89" t="str">
        <f t="shared" si="66"/>
        <v/>
      </c>
    </row>
    <row r="457" spans="15:15" x14ac:dyDescent="0.2">
      <c r="O457" s="89" t="str">
        <f t="shared" si="66"/>
        <v/>
      </c>
    </row>
    <row r="458" spans="15:15" x14ac:dyDescent="0.2">
      <c r="O458" s="89" t="str">
        <f t="shared" si="66"/>
        <v/>
      </c>
    </row>
    <row r="459" spans="15:15" x14ac:dyDescent="0.2">
      <c r="O459" s="89" t="str">
        <f t="shared" si="66"/>
        <v/>
      </c>
    </row>
    <row r="460" spans="15:15" x14ac:dyDescent="0.2">
      <c r="O460" s="89" t="str">
        <f t="shared" si="66"/>
        <v/>
      </c>
    </row>
    <row r="461" spans="15:15" x14ac:dyDescent="0.2">
      <c r="O461" s="89" t="str">
        <f t="shared" si="66"/>
        <v/>
      </c>
    </row>
    <row r="462" spans="15:15" x14ac:dyDescent="0.2">
      <c r="O462" s="89" t="str">
        <f t="shared" si="66"/>
        <v/>
      </c>
    </row>
    <row r="463" spans="15:15" x14ac:dyDescent="0.2">
      <c r="O463" s="89" t="str">
        <f t="shared" si="66"/>
        <v/>
      </c>
    </row>
    <row r="464" spans="15:15" x14ac:dyDescent="0.2">
      <c r="O464" s="89" t="str">
        <f t="shared" si="66"/>
        <v/>
      </c>
    </row>
    <row r="465" spans="15:15" x14ac:dyDescent="0.2">
      <c r="O465" s="89" t="str">
        <f t="shared" si="66"/>
        <v/>
      </c>
    </row>
    <row r="466" spans="15:15" x14ac:dyDescent="0.2">
      <c r="O466" s="89" t="str">
        <f t="shared" si="66"/>
        <v/>
      </c>
    </row>
    <row r="467" spans="15:15" x14ac:dyDescent="0.2">
      <c r="O467" s="89" t="str">
        <f t="shared" si="66"/>
        <v/>
      </c>
    </row>
    <row r="468" spans="15:15" x14ac:dyDescent="0.2">
      <c r="O468" s="89" t="str">
        <f t="shared" si="66"/>
        <v/>
      </c>
    </row>
    <row r="469" spans="15:15" x14ac:dyDescent="0.2">
      <c r="O469" s="89" t="str">
        <f t="shared" si="66"/>
        <v/>
      </c>
    </row>
    <row r="470" spans="15:15" x14ac:dyDescent="0.2">
      <c r="O470" s="89" t="str">
        <f t="shared" si="66"/>
        <v/>
      </c>
    </row>
    <row r="471" spans="15:15" x14ac:dyDescent="0.2">
      <c r="O471" s="89" t="str">
        <f t="shared" si="66"/>
        <v/>
      </c>
    </row>
    <row r="472" spans="15:15" x14ac:dyDescent="0.2">
      <c r="O472" s="89" t="str">
        <f t="shared" si="66"/>
        <v/>
      </c>
    </row>
    <row r="473" spans="15:15" x14ac:dyDescent="0.2">
      <c r="O473" s="89" t="str">
        <f t="shared" si="66"/>
        <v/>
      </c>
    </row>
    <row r="474" spans="15:15" x14ac:dyDescent="0.2">
      <c r="O474" s="89" t="str">
        <f t="shared" si="66"/>
        <v/>
      </c>
    </row>
    <row r="475" spans="15:15" x14ac:dyDescent="0.2">
      <c r="O475" s="89" t="str">
        <f t="shared" si="66"/>
        <v/>
      </c>
    </row>
    <row r="476" spans="15:15" x14ac:dyDescent="0.2">
      <c r="O476" s="89" t="str">
        <f t="shared" si="66"/>
        <v/>
      </c>
    </row>
    <row r="477" spans="15:15" x14ac:dyDescent="0.2">
      <c r="O477" s="89" t="str">
        <f t="shared" si="66"/>
        <v/>
      </c>
    </row>
    <row r="478" spans="15:15" x14ac:dyDescent="0.2">
      <c r="O478" s="89" t="str">
        <f t="shared" si="66"/>
        <v/>
      </c>
    </row>
    <row r="479" spans="15:15" x14ac:dyDescent="0.2">
      <c r="O479" s="89" t="str">
        <f t="shared" si="66"/>
        <v/>
      </c>
    </row>
    <row r="480" spans="15:15" x14ac:dyDescent="0.2">
      <c r="O480" s="89" t="str">
        <f t="shared" si="66"/>
        <v/>
      </c>
    </row>
    <row r="481" spans="15:15" x14ac:dyDescent="0.2">
      <c r="O481" s="89" t="str">
        <f t="shared" si="66"/>
        <v/>
      </c>
    </row>
    <row r="482" spans="15:15" x14ac:dyDescent="0.2">
      <c r="O482" s="89" t="str">
        <f t="shared" si="66"/>
        <v/>
      </c>
    </row>
    <row r="483" spans="15:15" x14ac:dyDescent="0.2">
      <c r="O483" s="89" t="str">
        <f t="shared" si="66"/>
        <v/>
      </c>
    </row>
    <row r="484" spans="15:15" x14ac:dyDescent="0.2">
      <c r="O484" s="89" t="str">
        <f t="shared" si="66"/>
        <v/>
      </c>
    </row>
    <row r="485" spans="15:15" x14ac:dyDescent="0.2">
      <c r="O485" s="89" t="str">
        <f t="shared" si="66"/>
        <v/>
      </c>
    </row>
    <row r="486" spans="15:15" x14ac:dyDescent="0.2">
      <c r="O486" s="89" t="str">
        <f t="shared" si="66"/>
        <v/>
      </c>
    </row>
    <row r="487" spans="15:15" x14ac:dyDescent="0.2">
      <c r="O487" s="89" t="str">
        <f t="shared" si="66"/>
        <v/>
      </c>
    </row>
    <row r="488" spans="15:15" x14ac:dyDescent="0.2">
      <c r="O488" s="89" t="str">
        <f t="shared" si="66"/>
        <v/>
      </c>
    </row>
    <row r="489" spans="15:15" x14ac:dyDescent="0.2">
      <c r="O489" s="89" t="str">
        <f t="shared" si="66"/>
        <v/>
      </c>
    </row>
    <row r="490" spans="15:15" x14ac:dyDescent="0.2">
      <c r="O490" s="89" t="str">
        <f t="shared" si="66"/>
        <v/>
      </c>
    </row>
    <row r="491" spans="15:15" x14ac:dyDescent="0.2">
      <c r="O491" s="89" t="str">
        <f t="shared" si="66"/>
        <v/>
      </c>
    </row>
    <row r="492" spans="15:15" x14ac:dyDescent="0.2">
      <c r="O492" s="89" t="str">
        <f t="shared" si="66"/>
        <v/>
      </c>
    </row>
    <row r="493" spans="15:15" x14ac:dyDescent="0.2">
      <c r="O493" s="89" t="str">
        <f t="shared" si="66"/>
        <v/>
      </c>
    </row>
    <row r="494" spans="15:15" x14ac:dyDescent="0.2">
      <c r="O494" s="89" t="str">
        <f t="shared" si="66"/>
        <v/>
      </c>
    </row>
    <row r="495" spans="15:15" x14ac:dyDescent="0.2">
      <c r="O495" s="89" t="str">
        <f t="shared" si="66"/>
        <v/>
      </c>
    </row>
    <row r="496" spans="15:15" x14ac:dyDescent="0.2">
      <c r="O496" s="89" t="str">
        <f t="shared" si="66"/>
        <v/>
      </c>
    </row>
    <row r="497" spans="15:15" x14ac:dyDescent="0.2">
      <c r="O497" s="89" t="str">
        <f t="shared" si="66"/>
        <v/>
      </c>
    </row>
    <row r="498" spans="15:15" x14ac:dyDescent="0.2">
      <c r="O498" s="89" t="str">
        <f t="shared" si="66"/>
        <v/>
      </c>
    </row>
    <row r="499" spans="15:15" x14ac:dyDescent="0.2">
      <c r="O499" s="89" t="str">
        <f t="shared" si="66"/>
        <v/>
      </c>
    </row>
    <row r="500" spans="15:15" x14ac:dyDescent="0.2">
      <c r="O500" s="89" t="str">
        <f t="shared" si="66"/>
        <v/>
      </c>
    </row>
    <row r="501" spans="15:15" x14ac:dyDescent="0.2">
      <c r="O501" s="89" t="str">
        <f t="shared" si="66"/>
        <v/>
      </c>
    </row>
    <row r="502" spans="15:15" x14ac:dyDescent="0.2">
      <c r="O502" s="89" t="str">
        <f t="shared" si="66"/>
        <v/>
      </c>
    </row>
    <row r="503" spans="15:15" x14ac:dyDescent="0.2">
      <c r="O503" s="89" t="str">
        <f t="shared" si="66"/>
        <v/>
      </c>
    </row>
    <row r="504" spans="15:15" x14ac:dyDescent="0.2">
      <c r="O504" s="89" t="str">
        <f t="shared" si="66"/>
        <v/>
      </c>
    </row>
    <row r="505" spans="15:15" x14ac:dyDescent="0.2">
      <c r="O505" s="89" t="str">
        <f t="shared" si="66"/>
        <v/>
      </c>
    </row>
    <row r="506" spans="15:15" x14ac:dyDescent="0.2">
      <c r="O506" s="89" t="str">
        <f t="shared" ref="O506:O547" si="67">CONCATENATE(B507,N506)</f>
        <v/>
      </c>
    </row>
    <row r="507" spans="15:15" x14ac:dyDescent="0.2">
      <c r="O507" s="89" t="str">
        <f t="shared" si="67"/>
        <v/>
      </c>
    </row>
    <row r="508" spans="15:15" x14ac:dyDescent="0.2">
      <c r="O508" s="89" t="str">
        <f t="shared" si="67"/>
        <v/>
      </c>
    </row>
    <row r="509" spans="15:15" x14ac:dyDescent="0.2">
      <c r="O509" s="89" t="str">
        <f t="shared" si="67"/>
        <v/>
      </c>
    </row>
    <row r="510" spans="15:15" x14ac:dyDescent="0.2">
      <c r="O510" s="89" t="str">
        <f t="shared" si="67"/>
        <v/>
      </c>
    </row>
    <row r="511" spans="15:15" x14ac:dyDescent="0.2">
      <c r="O511" s="89" t="str">
        <f t="shared" si="67"/>
        <v/>
      </c>
    </row>
    <row r="512" spans="15:15" x14ac:dyDescent="0.2">
      <c r="O512" s="89" t="str">
        <f t="shared" si="67"/>
        <v/>
      </c>
    </row>
    <row r="513" spans="15:15" x14ac:dyDescent="0.2">
      <c r="O513" s="89" t="str">
        <f t="shared" si="67"/>
        <v/>
      </c>
    </row>
    <row r="514" spans="15:15" x14ac:dyDescent="0.2">
      <c r="O514" s="89" t="str">
        <f t="shared" si="67"/>
        <v/>
      </c>
    </row>
    <row r="515" spans="15:15" x14ac:dyDescent="0.2">
      <c r="O515" s="89" t="str">
        <f t="shared" si="67"/>
        <v/>
      </c>
    </row>
    <row r="516" spans="15:15" x14ac:dyDescent="0.2">
      <c r="O516" s="89" t="str">
        <f t="shared" si="67"/>
        <v/>
      </c>
    </row>
    <row r="517" spans="15:15" x14ac:dyDescent="0.2">
      <c r="O517" s="89" t="str">
        <f t="shared" si="67"/>
        <v/>
      </c>
    </row>
    <row r="518" spans="15:15" x14ac:dyDescent="0.2">
      <c r="O518" s="89" t="str">
        <f t="shared" si="67"/>
        <v/>
      </c>
    </row>
    <row r="519" spans="15:15" x14ac:dyDescent="0.2">
      <c r="O519" s="89" t="str">
        <f t="shared" si="67"/>
        <v/>
      </c>
    </row>
    <row r="520" spans="15:15" x14ac:dyDescent="0.2">
      <c r="O520" s="89" t="str">
        <f t="shared" si="67"/>
        <v/>
      </c>
    </row>
    <row r="521" spans="15:15" x14ac:dyDescent="0.2">
      <c r="O521" s="89" t="str">
        <f t="shared" si="67"/>
        <v/>
      </c>
    </row>
    <row r="522" spans="15:15" x14ac:dyDescent="0.2">
      <c r="O522" s="89" t="str">
        <f t="shared" si="67"/>
        <v/>
      </c>
    </row>
    <row r="523" spans="15:15" x14ac:dyDescent="0.2">
      <c r="O523" s="89" t="str">
        <f t="shared" si="67"/>
        <v/>
      </c>
    </row>
    <row r="524" spans="15:15" x14ac:dyDescent="0.2">
      <c r="O524" s="89" t="str">
        <f t="shared" si="67"/>
        <v/>
      </c>
    </row>
    <row r="525" spans="15:15" x14ac:dyDescent="0.2">
      <c r="O525" s="89" t="str">
        <f t="shared" si="67"/>
        <v/>
      </c>
    </row>
    <row r="526" spans="15:15" x14ac:dyDescent="0.2">
      <c r="O526" s="89" t="str">
        <f t="shared" si="67"/>
        <v/>
      </c>
    </row>
    <row r="527" spans="15:15" x14ac:dyDescent="0.2">
      <c r="O527" s="89" t="str">
        <f t="shared" si="67"/>
        <v/>
      </c>
    </row>
    <row r="528" spans="15:15" x14ac:dyDescent="0.2">
      <c r="O528" s="89" t="str">
        <f t="shared" si="67"/>
        <v/>
      </c>
    </row>
    <row r="529" spans="15:15" x14ac:dyDescent="0.2">
      <c r="O529" s="89" t="str">
        <f t="shared" si="67"/>
        <v/>
      </c>
    </row>
    <row r="530" spans="15:15" x14ac:dyDescent="0.2">
      <c r="O530" s="89" t="str">
        <f t="shared" si="67"/>
        <v/>
      </c>
    </row>
    <row r="531" spans="15:15" x14ac:dyDescent="0.2">
      <c r="O531" s="89" t="str">
        <f t="shared" si="67"/>
        <v/>
      </c>
    </row>
    <row r="532" spans="15:15" x14ac:dyDescent="0.2">
      <c r="O532" s="89" t="str">
        <f t="shared" si="67"/>
        <v/>
      </c>
    </row>
    <row r="533" spans="15:15" x14ac:dyDescent="0.2">
      <c r="O533" s="89" t="str">
        <f t="shared" si="67"/>
        <v/>
      </c>
    </row>
    <row r="534" spans="15:15" x14ac:dyDescent="0.2">
      <c r="O534" s="89" t="str">
        <f t="shared" si="67"/>
        <v/>
      </c>
    </row>
    <row r="535" spans="15:15" x14ac:dyDescent="0.2">
      <c r="O535" s="89" t="str">
        <f t="shared" si="67"/>
        <v/>
      </c>
    </row>
    <row r="536" spans="15:15" x14ac:dyDescent="0.2">
      <c r="O536" s="89" t="str">
        <f t="shared" si="67"/>
        <v/>
      </c>
    </row>
    <row r="537" spans="15:15" x14ac:dyDescent="0.2">
      <c r="O537" s="89" t="str">
        <f t="shared" si="67"/>
        <v/>
      </c>
    </row>
    <row r="538" spans="15:15" x14ac:dyDescent="0.2">
      <c r="O538" s="89" t="str">
        <f t="shared" si="67"/>
        <v/>
      </c>
    </row>
    <row r="539" spans="15:15" x14ac:dyDescent="0.2">
      <c r="O539" s="89" t="str">
        <f t="shared" si="67"/>
        <v/>
      </c>
    </row>
    <row r="540" spans="15:15" x14ac:dyDescent="0.2">
      <c r="O540" s="89" t="str">
        <f t="shared" si="67"/>
        <v/>
      </c>
    </row>
    <row r="541" spans="15:15" x14ac:dyDescent="0.2">
      <c r="O541" s="89" t="str">
        <f t="shared" si="67"/>
        <v/>
      </c>
    </row>
    <row r="542" spans="15:15" x14ac:dyDescent="0.2">
      <c r="O542" s="89" t="str">
        <f t="shared" si="67"/>
        <v/>
      </c>
    </row>
    <row r="543" spans="15:15" x14ac:dyDescent="0.2">
      <c r="O543" s="89" t="str">
        <f t="shared" si="67"/>
        <v/>
      </c>
    </row>
    <row r="544" spans="15:15" x14ac:dyDescent="0.2">
      <c r="O544" s="89" t="str">
        <f t="shared" si="67"/>
        <v/>
      </c>
    </row>
    <row r="545" spans="15:15" x14ac:dyDescent="0.2">
      <c r="O545" s="89" t="str">
        <f t="shared" si="67"/>
        <v/>
      </c>
    </row>
    <row r="546" spans="15:15" x14ac:dyDescent="0.2">
      <c r="O546" s="89" t="str">
        <f t="shared" si="67"/>
        <v/>
      </c>
    </row>
    <row r="547" spans="15:15" x14ac:dyDescent="0.2">
      <c r="O547" s="89" t="str">
        <f t="shared" si="67"/>
        <v/>
      </c>
    </row>
  </sheetData>
  <autoFilter ref="A12:N14" xr:uid="{00000000-0009-0000-0000-000000000000}">
    <filterColumn colId="4" showButton="0"/>
    <filterColumn colId="7" showButton="0"/>
    <sortState xmlns:xlrd2="http://schemas.microsoft.com/office/spreadsheetml/2017/richdata2" ref="A14:N83">
      <sortCondition ref="A13:A15"/>
    </sortState>
  </autoFilter>
  <mergeCells count="15">
    <mergeCell ref="A5:B5"/>
    <mergeCell ref="A3:B3"/>
    <mergeCell ref="A1:I1"/>
    <mergeCell ref="E3:F3"/>
    <mergeCell ref="G4:H4"/>
    <mergeCell ref="G5:H5"/>
    <mergeCell ref="G3:I3"/>
    <mergeCell ref="E12:F12"/>
    <mergeCell ref="H12:I12"/>
    <mergeCell ref="E4:F4"/>
    <mergeCell ref="E5:F5"/>
    <mergeCell ref="E6:F6"/>
    <mergeCell ref="G6:H6"/>
    <mergeCell ref="G7:H7"/>
    <mergeCell ref="E7:F7"/>
  </mergeCells>
  <phoneticPr fontId="2"/>
  <dataValidations count="3">
    <dataValidation type="list" allowBlank="1" showInputMessage="1" showErrorMessage="1" sqref="C13" xr:uid="{00000000-0002-0000-0000-000000000000}">
      <formula1>"休校,学年閉鎖,学級閉鎖"</formula1>
    </dataValidation>
    <dataValidation type="list" allowBlank="1" showInputMessage="1" showErrorMessage="1" sqref="C14:C157" xr:uid="{00000000-0002-0000-0000-000001000000}">
      <formula1>"休校,学年閉鎖,学級閉鎖,授業打ち切り"</formula1>
    </dataValidation>
    <dataValidation type="list" allowBlank="1" showInputMessage="1" showErrorMessage="1" sqref="I13:I157 F13:F157" xr:uid="{00000000-0002-0000-0000-000002000000}">
      <formula1>"月,火,水,木,金,土,日"</formula1>
    </dataValidation>
  </dataValidations>
  <pageMargins left="0.78740157480314965" right="0.78740157480314965" top="0.59055118110236227" bottom="0.39370078740157483" header="0.51181102362204722" footer="0.51181102362204722"/>
  <pageSetup paperSize="9" fitToHeight="0" orientation="portrait" r:id="rId1"/>
  <headerFooter alignWithMargins="0"/>
  <ignoredErrors>
    <ignoredError sqref="H4"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1"/>
  </sheetPr>
  <dimension ref="A1:X48"/>
  <sheetViews>
    <sheetView showZeros="0" zoomScaleNormal="100" zoomScaleSheetLayoutView="100" workbookViewId="0">
      <selection activeCell="P151" sqref="P151"/>
    </sheetView>
  </sheetViews>
  <sheetFormatPr defaultColWidth="9" defaultRowHeight="14.25" customHeight="1" x14ac:dyDescent="0.2"/>
  <cols>
    <col min="1" max="1" width="3.6328125" style="10" customWidth="1"/>
    <col min="2" max="2" width="8.7265625" style="84" customWidth="1"/>
    <col min="3" max="10" width="7.36328125" style="10" customWidth="1"/>
    <col min="11" max="12" width="7.36328125" style="84" customWidth="1"/>
    <col min="13" max="15" width="5.26953125" style="10" customWidth="1"/>
    <col min="16" max="16" width="11.6328125" style="10" hidden="1" customWidth="1"/>
    <col min="17" max="17" width="17.6328125" style="10" hidden="1" customWidth="1"/>
    <col min="18" max="18" width="16.90625" style="10" hidden="1" customWidth="1"/>
    <col min="19" max="21" width="9" style="10" hidden="1" customWidth="1"/>
    <col min="22" max="16384" width="9" style="10"/>
  </cols>
  <sheetData>
    <row r="1" spans="1:24" ht="14.25" customHeight="1" thickBot="1" x14ac:dyDescent="0.25">
      <c r="A1" s="85" t="s">
        <v>175</v>
      </c>
      <c r="B1" s="66" t="s">
        <v>176</v>
      </c>
      <c r="C1" s="67" t="s">
        <v>241</v>
      </c>
      <c r="D1" s="67" t="s">
        <v>242</v>
      </c>
      <c r="E1" s="67" t="s">
        <v>283</v>
      </c>
      <c r="F1" s="67" t="s">
        <v>243</v>
      </c>
      <c r="G1" s="67" t="s">
        <v>244</v>
      </c>
      <c r="H1" s="67" t="s">
        <v>245</v>
      </c>
      <c r="I1" s="67" t="s">
        <v>246</v>
      </c>
      <c r="J1" s="67" t="s">
        <v>247</v>
      </c>
      <c r="K1" s="111" t="s">
        <v>177</v>
      </c>
      <c r="L1" s="110" t="s">
        <v>230</v>
      </c>
      <c r="M1" s="114" t="s">
        <v>22</v>
      </c>
      <c r="N1" s="115" t="s">
        <v>23</v>
      </c>
      <c r="O1" s="116" t="s">
        <v>21</v>
      </c>
      <c r="X1" s="127" t="s">
        <v>286</v>
      </c>
    </row>
    <row r="2" spans="1:24" ht="21" customHeight="1" thickTop="1" x14ac:dyDescent="0.2">
      <c r="A2" s="69">
        <v>1</v>
      </c>
      <c r="B2" s="74" t="s">
        <v>197</v>
      </c>
      <c r="C2" s="63">
        <f>SUM(新規!C7:AF7)</f>
        <v>0</v>
      </c>
      <c r="D2" s="63">
        <f>SUM(新規!AG7:BK7)</f>
        <v>0</v>
      </c>
      <c r="E2" s="63">
        <f>SUM(新規!BL7:CP7)</f>
        <v>0</v>
      </c>
      <c r="F2" s="63">
        <f>SUM(新規!CR7:DU7)</f>
        <v>0</v>
      </c>
      <c r="G2" s="63">
        <f>SUM(新規!DV7:EY7)</f>
        <v>0</v>
      </c>
      <c r="H2" s="63">
        <f>SUM(新規!EZ7:GD7)</f>
        <v>0</v>
      </c>
      <c r="I2" s="63">
        <f>SUM(新規!GE7:HH7)</f>
        <v>0</v>
      </c>
      <c r="J2" s="63">
        <f>SUM(新規!HI7:IK7)</f>
        <v>0</v>
      </c>
      <c r="K2" s="64">
        <f t="shared" ref="K2:K28" si="0">SUM(C2:J2)</f>
        <v>0</v>
      </c>
      <c r="L2" s="120" t="e">
        <f>K2/X2</f>
        <v>#DIV/0!</v>
      </c>
      <c r="M2" s="174">
        <f>COUNTIF(措置状況!$O$13:$O$14,P2)</f>
        <v>0</v>
      </c>
      <c r="N2" s="170">
        <f>COUNTIF(措置状況!$O$13:$O$14,Q2)</f>
        <v>0</v>
      </c>
      <c r="O2" s="170">
        <f>COUNTIF(措置状況!$O$13:$O$14,R2)</f>
        <v>0</v>
      </c>
      <c r="P2" s="71" t="str">
        <f t="shared" ref="P2:P28" si="1">CONCATENATE(B2,S2)</f>
        <v>造道小休校1</v>
      </c>
      <c r="Q2" s="71" t="str">
        <f t="shared" ref="Q2:Q28" si="2">CONCATENATE(B2,T2)</f>
        <v>造道小学年閉鎖1</v>
      </c>
      <c r="R2" s="71" t="str">
        <f t="shared" ref="R2:R28" si="3">CONCATENATE(B2,U2)</f>
        <v>造道小学級閉鎖1</v>
      </c>
      <c r="S2" s="107" t="s">
        <v>222</v>
      </c>
      <c r="T2" s="107" t="s">
        <v>221</v>
      </c>
      <c r="U2" s="107" t="s">
        <v>223</v>
      </c>
    </row>
    <row r="3" spans="1:24" ht="21" customHeight="1" x14ac:dyDescent="0.2">
      <c r="A3" s="69">
        <v>2</v>
      </c>
      <c r="B3" s="73" t="s">
        <v>198</v>
      </c>
      <c r="C3" s="63">
        <f>SUM(新規!C8:AF8)</f>
        <v>0</v>
      </c>
      <c r="D3" s="63">
        <f>SUM(新規!AG8:BK8)</f>
        <v>0</v>
      </c>
      <c r="E3" s="63">
        <f>SUM(新規!BL8:CP8)</f>
        <v>0</v>
      </c>
      <c r="F3" s="63">
        <f>SUM(新規!CR8:DU8)</f>
        <v>0</v>
      </c>
      <c r="G3" s="63">
        <f>SUM(新規!DV8:EY8)</f>
        <v>0</v>
      </c>
      <c r="H3" s="63">
        <f>SUM(新規!EZ8:GD8)</f>
        <v>0</v>
      </c>
      <c r="I3" s="63">
        <f>SUM(新規!GE8:HH8)</f>
        <v>0</v>
      </c>
      <c r="J3" s="63">
        <f>SUM(新規!HI8:IK8)</f>
        <v>0</v>
      </c>
      <c r="K3" s="173">
        <f t="shared" si="0"/>
        <v>0</v>
      </c>
      <c r="L3" s="120" t="e">
        <f t="shared" ref="L3:L25" si="4">K3/X3</f>
        <v>#DIV/0!</v>
      </c>
      <c r="M3" s="72">
        <f>COUNTIF(措置状況!$O$13:$O$14,P3)</f>
        <v>0</v>
      </c>
      <c r="N3" s="5"/>
      <c r="O3" s="5"/>
      <c r="P3" s="71" t="str">
        <f t="shared" si="1"/>
        <v>浪打小休校1</v>
      </c>
      <c r="Q3" s="71" t="str">
        <f t="shared" si="2"/>
        <v>浪打小学年閉鎖1</v>
      </c>
      <c r="R3" s="71" t="str">
        <f t="shared" si="3"/>
        <v>浪打小学級閉鎖1</v>
      </c>
      <c r="S3" s="107" t="s">
        <v>222</v>
      </c>
      <c r="T3" s="107" t="s">
        <v>221</v>
      </c>
      <c r="U3" s="107" t="s">
        <v>223</v>
      </c>
    </row>
    <row r="4" spans="1:24" ht="21" customHeight="1" x14ac:dyDescent="0.2">
      <c r="A4" s="69">
        <v>3</v>
      </c>
      <c r="B4" s="73" t="s">
        <v>199</v>
      </c>
      <c r="C4" s="63">
        <f>SUM(新規!C9:AF9)</f>
        <v>0</v>
      </c>
      <c r="D4" s="63">
        <f>SUM(新規!AG9:BK9)</f>
        <v>0</v>
      </c>
      <c r="E4" s="63">
        <f>SUM(新規!BL9:CP9)</f>
        <v>0</v>
      </c>
      <c r="F4" s="63">
        <f>SUM(新規!CR9:DU9)</f>
        <v>0</v>
      </c>
      <c r="G4" s="63">
        <f>SUM(新規!DV9:EY9)</f>
        <v>0</v>
      </c>
      <c r="H4" s="63">
        <f>SUM(新規!EZ9:GD9)</f>
        <v>0</v>
      </c>
      <c r="I4" s="63">
        <f>SUM(新規!GE9:HH9)</f>
        <v>0</v>
      </c>
      <c r="J4" s="63">
        <f>SUM(新規!HI9:IK9)</f>
        <v>0</v>
      </c>
      <c r="K4" s="173">
        <f t="shared" si="0"/>
        <v>0</v>
      </c>
      <c r="L4" s="120" t="e">
        <f>K4/X4</f>
        <v>#DIV/0!</v>
      </c>
      <c r="M4" s="72">
        <f>COUNTIF(措置状況!$O$13:$O$14,P4)</f>
        <v>0</v>
      </c>
      <c r="N4" s="5"/>
      <c r="O4" s="5"/>
      <c r="P4" s="71" t="str">
        <f t="shared" si="1"/>
        <v>佃小休校1</v>
      </c>
      <c r="Q4" s="71" t="str">
        <f t="shared" si="2"/>
        <v>佃小学年閉鎖1</v>
      </c>
      <c r="R4" s="71" t="str">
        <f t="shared" si="3"/>
        <v>佃小学級閉鎖1</v>
      </c>
      <c r="S4" s="107" t="s">
        <v>222</v>
      </c>
      <c r="T4" s="107" t="s">
        <v>221</v>
      </c>
      <c r="U4" s="107" t="s">
        <v>223</v>
      </c>
    </row>
    <row r="5" spans="1:24" ht="21" customHeight="1" x14ac:dyDescent="0.2">
      <c r="A5" s="69">
        <v>4</v>
      </c>
      <c r="B5" s="73" t="s">
        <v>200</v>
      </c>
      <c r="C5" s="63">
        <f>SUM(新規!C10:AF10)</f>
        <v>0</v>
      </c>
      <c r="D5" s="63">
        <f>SUM(新規!AG10:BK10)</f>
        <v>0</v>
      </c>
      <c r="E5" s="63">
        <f>SUM(新規!BL10:CP10)</f>
        <v>0</v>
      </c>
      <c r="F5" s="63">
        <f>SUM(新規!CR10:DU10)</f>
        <v>0</v>
      </c>
      <c r="G5" s="63">
        <f>SUM(新規!DV10:EY10)</f>
        <v>0</v>
      </c>
      <c r="H5" s="63">
        <f>SUM(新規!EZ10:GD10)</f>
        <v>0</v>
      </c>
      <c r="I5" s="63">
        <f>SUM(新規!GE10:HH10)</f>
        <v>0</v>
      </c>
      <c r="J5" s="63">
        <f>SUM(新規!HI10:IK10)</f>
        <v>0</v>
      </c>
      <c r="K5" s="173">
        <f t="shared" si="0"/>
        <v>0</v>
      </c>
      <c r="L5" s="120" t="e">
        <f t="shared" si="4"/>
        <v>#DIV/0!</v>
      </c>
      <c r="M5" s="72">
        <f>COUNTIF(措置状況!$O$13:$O$14,P5)</f>
        <v>0</v>
      </c>
      <c r="N5" s="5"/>
      <c r="O5" s="5"/>
      <c r="P5" s="71" t="str">
        <f t="shared" si="1"/>
        <v>合浦小休校1</v>
      </c>
      <c r="Q5" s="71" t="str">
        <f t="shared" si="2"/>
        <v>合浦小学年閉鎖1</v>
      </c>
      <c r="R5" s="71" t="str">
        <f t="shared" si="3"/>
        <v>合浦小学級閉鎖1</v>
      </c>
      <c r="S5" s="107" t="s">
        <v>222</v>
      </c>
      <c r="T5" s="107" t="s">
        <v>221</v>
      </c>
      <c r="U5" s="107" t="s">
        <v>223</v>
      </c>
    </row>
    <row r="6" spans="1:24" ht="21" customHeight="1" x14ac:dyDescent="0.2">
      <c r="A6" s="69">
        <v>5</v>
      </c>
      <c r="B6" s="73" t="s">
        <v>201</v>
      </c>
      <c r="C6" s="63">
        <f>SUM(新規!C11:AF11)</f>
        <v>0</v>
      </c>
      <c r="D6" s="63">
        <f>SUM(新規!AG11:BK11)</f>
        <v>0</v>
      </c>
      <c r="E6" s="63">
        <f>SUM(新規!BL11:CP11)</f>
        <v>0</v>
      </c>
      <c r="F6" s="63">
        <f>SUM(新規!CR11:DU11)</f>
        <v>0</v>
      </c>
      <c r="G6" s="63">
        <f>SUM(新規!DV11:EY11)</f>
        <v>0</v>
      </c>
      <c r="H6" s="63">
        <f>SUM(新規!EZ11:GD11)</f>
        <v>0</v>
      </c>
      <c r="I6" s="63">
        <f>SUM(新規!GE11:HH11)</f>
        <v>0</v>
      </c>
      <c r="J6" s="63">
        <f>SUM(新規!HI11:IK11)</f>
        <v>0</v>
      </c>
      <c r="K6" s="173">
        <f t="shared" si="0"/>
        <v>0</v>
      </c>
      <c r="L6" s="120" t="e">
        <f t="shared" si="4"/>
        <v>#DIV/0!</v>
      </c>
      <c r="M6" s="72">
        <f>COUNTIF(措置状況!$O$13:$O$14,P6)</f>
        <v>0</v>
      </c>
      <c r="N6" s="5"/>
      <c r="O6" s="5"/>
      <c r="P6" s="71" t="str">
        <f t="shared" si="1"/>
        <v>堤小休校1</v>
      </c>
      <c r="Q6" s="71" t="str">
        <f t="shared" si="2"/>
        <v>堤小学年閉鎖1</v>
      </c>
      <c r="R6" s="71" t="str">
        <f t="shared" si="3"/>
        <v>堤小学級閉鎖1</v>
      </c>
      <c r="S6" s="107" t="s">
        <v>222</v>
      </c>
      <c r="T6" s="107" t="s">
        <v>221</v>
      </c>
      <c r="U6" s="107" t="s">
        <v>223</v>
      </c>
    </row>
    <row r="7" spans="1:24" ht="21" customHeight="1" x14ac:dyDescent="0.2">
      <c r="A7" s="69">
        <v>6</v>
      </c>
      <c r="B7" s="73" t="s">
        <v>202</v>
      </c>
      <c r="C7" s="63">
        <f>SUM(新規!C12:AF12)</f>
        <v>0</v>
      </c>
      <c r="D7" s="63">
        <f>SUM(新規!AG12:BK12)</f>
        <v>0</v>
      </c>
      <c r="E7" s="63">
        <f>SUM(新規!BL12:CP12)</f>
        <v>0</v>
      </c>
      <c r="F7" s="63">
        <f>SUM(新規!CR12:DU12)</f>
        <v>0</v>
      </c>
      <c r="G7" s="63">
        <f>SUM(新規!DV12:EY12)</f>
        <v>0</v>
      </c>
      <c r="H7" s="63">
        <f>SUM(新規!EZ12:GD12)</f>
        <v>0</v>
      </c>
      <c r="I7" s="63">
        <f>SUM(新規!GE12:HH12)</f>
        <v>0</v>
      </c>
      <c r="J7" s="63">
        <f>SUM(新規!HI12:IK12)</f>
        <v>0</v>
      </c>
      <c r="K7" s="173">
        <f t="shared" si="0"/>
        <v>0</v>
      </c>
      <c r="L7" s="120" t="e">
        <f t="shared" si="4"/>
        <v>#DIV/0!</v>
      </c>
      <c r="M7" s="72">
        <f>COUNTIF(措置状況!$O$13:$O$14,P7)</f>
        <v>0</v>
      </c>
      <c r="N7" s="5"/>
      <c r="O7" s="5"/>
      <c r="P7" s="71" t="str">
        <f t="shared" si="1"/>
        <v>莨町小休校1</v>
      </c>
      <c r="Q7" s="71" t="str">
        <f t="shared" si="2"/>
        <v>莨町小学年閉鎖1</v>
      </c>
      <c r="R7" s="71" t="str">
        <f t="shared" si="3"/>
        <v>莨町小学級閉鎖1</v>
      </c>
      <c r="S7" s="107" t="s">
        <v>222</v>
      </c>
      <c r="T7" s="107" t="s">
        <v>221</v>
      </c>
      <c r="U7" s="107" t="s">
        <v>223</v>
      </c>
    </row>
    <row r="8" spans="1:24" ht="21" customHeight="1" x14ac:dyDescent="0.2">
      <c r="A8" s="69">
        <v>7</v>
      </c>
      <c r="B8" s="73" t="s">
        <v>203</v>
      </c>
      <c r="C8" s="63">
        <f>SUM(新規!C13:AF13)</f>
        <v>0</v>
      </c>
      <c r="D8" s="63">
        <f>SUM(新規!AG13:BK13)</f>
        <v>0</v>
      </c>
      <c r="E8" s="63">
        <f>SUM(新規!BL13:CP13)</f>
        <v>0</v>
      </c>
      <c r="F8" s="63">
        <f>SUM(新規!CR13:DU13)</f>
        <v>0</v>
      </c>
      <c r="G8" s="63">
        <f>SUM(新規!DV13:EY13)</f>
        <v>0</v>
      </c>
      <c r="H8" s="63">
        <f>SUM(新規!EZ13:GD13)</f>
        <v>0</v>
      </c>
      <c r="I8" s="63">
        <f>SUM(新規!GE13:HH13)</f>
        <v>0</v>
      </c>
      <c r="J8" s="63">
        <f>SUM(新規!HI13:IK13)</f>
        <v>0</v>
      </c>
      <c r="K8" s="173">
        <f t="shared" si="0"/>
        <v>0</v>
      </c>
      <c r="L8" s="120" t="e">
        <f t="shared" si="4"/>
        <v>#DIV/0!</v>
      </c>
      <c r="M8" s="72">
        <f>COUNTIF(措置状況!$O$13:$O$14,P8)</f>
        <v>0</v>
      </c>
      <c r="N8" s="5"/>
      <c r="O8" s="5"/>
      <c r="P8" s="71" t="str">
        <f t="shared" si="1"/>
        <v>橋本小休校1</v>
      </c>
      <c r="Q8" s="71" t="str">
        <f t="shared" si="2"/>
        <v>橋本小学年閉鎖1</v>
      </c>
      <c r="R8" s="71" t="str">
        <f t="shared" si="3"/>
        <v>橋本小学級閉鎖1</v>
      </c>
      <c r="S8" s="107" t="s">
        <v>222</v>
      </c>
      <c r="T8" s="107" t="s">
        <v>221</v>
      </c>
      <c r="U8" s="107" t="s">
        <v>223</v>
      </c>
    </row>
    <row r="9" spans="1:24" ht="21" customHeight="1" x14ac:dyDescent="0.2">
      <c r="A9" s="69">
        <v>8</v>
      </c>
      <c r="B9" s="73" t="s">
        <v>204</v>
      </c>
      <c r="C9" s="63">
        <f>SUM(新規!C14:AF14)</f>
        <v>0</v>
      </c>
      <c r="D9" s="63">
        <f>SUM(新規!AG14:BK14)</f>
        <v>0</v>
      </c>
      <c r="E9" s="63">
        <f>SUM(新規!BL14:CP14)</f>
        <v>0</v>
      </c>
      <c r="F9" s="63">
        <f>SUM(新規!CR14:DU14)</f>
        <v>0</v>
      </c>
      <c r="G9" s="63">
        <f>SUM(新規!DV14:EY14)</f>
        <v>0</v>
      </c>
      <c r="H9" s="63">
        <f>SUM(新規!EZ14:GD14)</f>
        <v>0</v>
      </c>
      <c r="I9" s="63">
        <f>SUM(新規!GE14:HH14)</f>
        <v>0</v>
      </c>
      <c r="J9" s="63">
        <f>SUM(新規!HI14:IK14)</f>
        <v>0</v>
      </c>
      <c r="K9" s="173">
        <f t="shared" si="0"/>
        <v>0</v>
      </c>
      <c r="L9" s="120" t="e">
        <f t="shared" si="4"/>
        <v>#DIV/0!</v>
      </c>
      <c r="M9" s="72">
        <f>COUNTIF(措置状況!$O$13:$O$14,P9)</f>
        <v>0</v>
      </c>
      <c r="N9" s="5"/>
      <c r="O9" s="5"/>
      <c r="P9" s="71" t="str">
        <f t="shared" si="1"/>
        <v>浦町小休校1</v>
      </c>
      <c r="Q9" s="71" t="str">
        <f t="shared" si="2"/>
        <v>浦町小学年閉鎖1</v>
      </c>
      <c r="R9" s="71" t="str">
        <f t="shared" si="3"/>
        <v>浦町小学級閉鎖1</v>
      </c>
      <c r="S9" s="107" t="s">
        <v>222</v>
      </c>
      <c r="T9" s="107" t="s">
        <v>221</v>
      </c>
      <c r="U9" s="107" t="s">
        <v>223</v>
      </c>
    </row>
    <row r="10" spans="1:24" ht="21" customHeight="1" x14ac:dyDescent="0.2">
      <c r="A10" s="69">
        <v>9</v>
      </c>
      <c r="B10" s="73" t="s">
        <v>205</v>
      </c>
      <c r="C10" s="63">
        <f>SUM(新規!C15:AF15)</f>
        <v>0</v>
      </c>
      <c r="D10" s="63">
        <f>SUM(新規!AG15:BK15)</f>
        <v>0</v>
      </c>
      <c r="E10" s="63">
        <f>SUM(新規!BL15:CP15)</f>
        <v>0</v>
      </c>
      <c r="F10" s="63">
        <f>SUM(新規!CR15:DU15)</f>
        <v>0</v>
      </c>
      <c r="G10" s="63">
        <f>SUM(新規!DV15:EY15)</f>
        <v>0</v>
      </c>
      <c r="H10" s="63">
        <f>SUM(新規!EZ15:GD15)</f>
        <v>0</v>
      </c>
      <c r="I10" s="63">
        <f>SUM(新規!GE15:HH15)</f>
        <v>0</v>
      </c>
      <c r="J10" s="63">
        <f>SUM(新規!HI15:IK15)</f>
        <v>0</v>
      </c>
      <c r="K10" s="173">
        <f t="shared" si="0"/>
        <v>0</v>
      </c>
      <c r="L10" s="120" t="e">
        <f t="shared" si="4"/>
        <v>#DIV/0!</v>
      </c>
      <c r="M10" s="72">
        <f>COUNTIF(措置状況!$O$13:$O$14,P10)</f>
        <v>0</v>
      </c>
      <c r="N10" s="5"/>
      <c r="O10" s="5"/>
      <c r="P10" s="71" t="str">
        <f t="shared" si="1"/>
        <v>長島小休校1</v>
      </c>
      <c r="Q10" s="71" t="str">
        <f t="shared" si="2"/>
        <v>長島小学年閉鎖1</v>
      </c>
      <c r="R10" s="71" t="str">
        <f t="shared" si="3"/>
        <v>長島小学級閉鎖1</v>
      </c>
      <c r="S10" s="107" t="s">
        <v>222</v>
      </c>
      <c r="T10" s="107" t="s">
        <v>221</v>
      </c>
      <c r="U10" s="107" t="s">
        <v>223</v>
      </c>
    </row>
    <row r="11" spans="1:24" ht="21" customHeight="1" x14ac:dyDescent="0.2">
      <c r="A11" s="69">
        <v>10</v>
      </c>
      <c r="B11" s="73" t="s">
        <v>206</v>
      </c>
      <c r="C11" s="63">
        <f>SUM(新規!C16:AF16)</f>
        <v>0</v>
      </c>
      <c r="D11" s="63">
        <f>SUM(新規!AG16:BK16)</f>
        <v>0</v>
      </c>
      <c r="E11" s="63">
        <f>SUM(新規!BL16:CP16)</f>
        <v>0</v>
      </c>
      <c r="F11" s="63">
        <f>SUM(新規!CR16:DU16)</f>
        <v>0</v>
      </c>
      <c r="G11" s="63">
        <f>SUM(新規!DV16:EY16)</f>
        <v>0</v>
      </c>
      <c r="H11" s="63">
        <f>SUM(新規!EZ16:GD16)</f>
        <v>0</v>
      </c>
      <c r="I11" s="63">
        <f>SUM(新規!GE16:HH16)</f>
        <v>0</v>
      </c>
      <c r="J11" s="63">
        <f>SUM(新規!HI16:IK16)</f>
        <v>0</v>
      </c>
      <c r="K11" s="173">
        <f t="shared" si="0"/>
        <v>0</v>
      </c>
      <c r="L11" s="120" t="e">
        <f t="shared" si="4"/>
        <v>#DIV/0!</v>
      </c>
      <c r="M11" s="72">
        <f>COUNTIF(措置状況!$O$13:$O$14,P11)</f>
        <v>0</v>
      </c>
      <c r="N11" s="5"/>
      <c r="O11" s="5"/>
      <c r="P11" s="71" t="str">
        <f t="shared" si="1"/>
        <v>古川小休校1</v>
      </c>
      <c r="Q11" s="71" t="str">
        <f t="shared" si="2"/>
        <v>古川小学年閉鎖1</v>
      </c>
      <c r="R11" s="71" t="str">
        <f t="shared" si="3"/>
        <v>古川小学級閉鎖1</v>
      </c>
      <c r="S11" s="107" t="s">
        <v>222</v>
      </c>
      <c r="T11" s="107" t="s">
        <v>221</v>
      </c>
      <c r="U11" s="107" t="s">
        <v>223</v>
      </c>
    </row>
    <row r="12" spans="1:24" ht="21" customHeight="1" x14ac:dyDescent="0.2">
      <c r="A12" s="69">
        <v>11</v>
      </c>
      <c r="B12" s="73" t="s">
        <v>207</v>
      </c>
      <c r="C12" s="63">
        <f>SUM(新規!C17:AF17)</f>
        <v>0</v>
      </c>
      <c r="D12" s="63">
        <f>SUM(新規!AG17:BK17)</f>
        <v>0</v>
      </c>
      <c r="E12" s="63">
        <f>SUM(新規!BL17:CP17)</f>
        <v>0</v>
      </c>
      <c r="F12" s="63">
        <f>SUM(新規!CR17:DU17)</f>
        <v>0</v>
      </c>
      <c r="G12" s="63">
        <f>SUM(新規!DV17:EY17)</f>
        <v>0</v>
      </c>
      <c r="H12" s="63">
        <f>SUM(新規!EZ17:GD17)</f>
        <v>0</v>
      </c>
      <c r="I12" s="63">
        <f>SUM(新規!GE17:HH17)</f>
        <v>0</v>
      </c>
      <c r="J12" s="63">
        <f>SUM(新規!HI17:IK17)</f>
        <v>0</v>
      </c>
      <c r="K12" s="173">
        <f t="shared" si="0"/>
        <v>0</v>
      </c>
      <c r="L12" s="120" t="e">
        <f t="shared" si="4"/>
        <v>#DIV/0!</v>
      </c>
      <c r="M12" s="72">
        <f>COUNTIF(措置状況!$O$13:$O$14,P12)</f>
        <v>0</v>
      </c>
      <c r="N12" s="5"/>
      <c r="O12" s="5"/>
      <c r="P12" s="71" t="str">
        <f t="shared" si="1"/>
        <v>甲田小休校1</v>
      </c>
      <c r="Q12" s="71" t="str">
        <f t="shared" si="2"/>
        <v>甲田小学年閉鎖1</v>
      </c>
      <c r="R12" s="71" t="str">
        <f t="shared" si="3"/>
        <v>甲田小学級閉鎖1</v>
      </c>
      <c r="S12" s="107" t="s">
        <v>222</v>
      </c>
      <c r="T12" s="107" t="s">
        <v>221</v>
      </c>
      <c r="U12" s="107" t="s">
        <v>223</v>
      </c>
    </row>
    <row r="13" spans="1:24" ht="21" customHeight="1" x14ac:dyDescent="0.2">
      <c r="A13" s="69">
        <v>12</v>
      </c>
      <c r="B13" s="5" t="s">
        <v>208</v>
      </c>
      <c r="C13" s="63">
        <f>SUM(新規!C18:AF18)</f>
        <v>0</v>
      </c>
      <c r="D13" s="63">
        <f>SUM(新規!AG18:BK18)</f>
        <v>0</v>
      </c>
      <c r="E13" s="63">
        <f>SUM(新規!BL18:CP18)</f>
        <v>0</v>
      </c>
      <c r="F13" s="63">
        <f>SUM(新規!CR18:DU18)</f>
        <v>0</v>
      </c>
      <c r="G13" s="63">
        <f>SUM(新規!DV18:EY18)</f>
        <v>0</v>
      </c>
      <c r="H13" s="63">
        <f>SUM(新規!EZ18:GD18)</f>
        <v>0</v>
      </c>
      <c r="I13" s="63">
        <f>SUM(新規!GE18:HH18)</f>
        <v>0</v>
      </c>
      <c r="J13" s="63">
        <f>SUM(新規!HI18:IK18)</f>
        <v>0</v>
      </c>
      <c r="K13" s="173">
        <f t="shared" si="0"/>
        <v>0</v>
      </c>
      <c r="L13" s="120" t="e">
        <f t="shared" si="4"/>
        <v>#DIV/0!</v>
      </c>
      <c r="M13" s="72">
        <f>COUNTIF(措置状況!$O$13:$O$14,P13)</f>
        <v>0</v>
      </c>
      <c r="N13" s="5"/>
      <c r="O13" s="5"/>
      <c r="P13" s="71" t="str">
        <f t="shared" si="1"/>
        <v>千刈小休校1</v>
      </c>
      <c r="Q13" s="71" t="str">
        <f t="shared" si="2"/>
        <v>千刈小学年閉鎖1</v>
      </c>
      <c r="R13" s="71" t="str">
        <f t="shared" si="3"/>
        <v>千刈小学級閉鎖1</v>
      </c>
      <c r="S13" s="107" t="s">
        <v>222</v>
      </c>
      <c r="T13" s="107" t="s">
        <v>221</v>
      </c>
      <c r="U13" s="107" t="s">
        <v>223</v>
      </c>
    </row>
    <row r="14" spans="1:24" ht="21" customHeight="1" x14ac:dyDescent="0.2">
      <c r="A14" s="69">
        <v>13</v>
      </c>
      <c r="B14" s="73" t="s">
        <v>209</v>
      </c>
      <c r="C14" s="63">
        <f>SUM(新規!C19:AF19)</f>
        <v>0</v>
      </c>
      <c r="D14" s="63">
        <f>SUM(新規!AG19:BK19)</f>
        <v>0</v>
      </c>
      <c r="E14" s="63">
        <f>SUM(新規!BL19:CP19)</f>
        <v>0</v>
      </c>
      <c r="F14" s="63">
        <f>SUM(新規!CR19:DU19)</f>
        <v>0</v>
      </c>
      <c r="G14" s="63">
        <f>SUM(新規!DV19:EY19)</f>
        <v>0</v>
      </c>
      <c r="H14" s="63">
        <f>SUM(新規!EZ19:GD19)</f>
        <v>0</v>
      </c>
      <c r="I14" s="63">
        <f>SUM(新規!GE19:HH19)</f>
        <v>0</v>
      </c>
      <c r="J14" s="63">
        <f>SUM(新規!HI19:IK19)</f>
        <v>0</v>
      </c>
      <c r="K14" s="173">
        <f t="shared" si="0"/>
        <v>0</v>
      </c>
      <c r="L14" s="120" t="e">
        <f t="shared" si="4"/>
        <v>#DIV/0!</v>
      </c>
      <c r="M14" s="72">
        <f>COUNTIF(措置状況!$O$13:$O$14,P14)</f>
        <v>0</v>
      </c>
      <c r="N14" s="5"/>
      <c r="O14" s="5"/>
      <c r="P14" s="71" t="str">
        <f t="shared" si="1"/>
        <v>篠田小休校1</v>
      </c>
      <c r="Q14" s="71" t="str">
        <f t="shared" si="2"/>
        <v>篠田小学年閉鎖1</v>
      </c>
      <c r="R14" s="71" t="str">
        <f t="shared" si="3"/>
        <v>篠田小学級閉鎖1</v>
      </c>
      <c r="S14" s="107" t="s">
        <v>222</v>
      </c>
      <c r="T14" s="107" t="s">
        <v>221</v>
      </c>
      <c r="U14" s="107" t="s">
        <v>223</v>
      </c>
    </row>
    <row r="15" spans="1:24" ht="21" customHeight="1" x14ac:dyDescent="0.2">
      <c r="A15" s="69">
        <v>14</v>
      </c>
      <c r="B15" s="5" t="s">
        <v>210</v>
      </c>
      <c r="C15" s="63">
        <f>SUM(新規!C20:AF20)</f>
        <v>0</v>
      </c>
      <c r="D15" s="63">
        <f>SUM(新規!AG20:BK20)</f>
        <v>0</v>
      </c>
      <c r="E15" s="63">
        <f>SUM(新規!BL20:CP20)</f>
        <v>0</v>
      </c>
      <c r="F15" s="63">
        <f>SUM(新規!CR20:DU20)</f>
        <v>0</v>
      </c>
      <c r="G15" s="63">
        <f>SUM(新規!DV20:EY20)</f>
        <v>0</v>
      </c>
      <c r="H15" s="63">
        <f>SUM(新規!EZ20:GD20)</f>
        <v>0</v>
      </c>
      <c r="I15" s="63">
        <f>SUM(新規!GE20:HH20)</f>
        <v>0</v>
      </c>
      <c r="J15" s="63">
        <f>SUM(新規!HI20:IK20)</f>
        <v>0</v>
      </c>
      <c r="K15" s="173">
        <f t="shared" si="0"/>
        <v>0</v>
      </c>
      <c r="L15" s="120" t="e">
        <f t="shared" si="4"/>
        <v>#DIV/0!</v>
      </c>
      <c r="M15" s="72">
        <f>COUNTIF(措置状況!$O$13:$O$14,P15)</f>
        <v>0</v>
      </c>
      <c r="N15" s="5"/>
      <c r="O15" s="5"/>
      <c r="P15" s="71" t="str">
        <f t="shared" si="1"/>
        <v>沖館小休校1</v>
      </c>
      <c r="Q15" s="71" t="str">
        <f t="shared" si="2"/>
        <v>沖館小学年閉鎖1</v>
      </c>
      <c r="R15" s="71" t="str">
        <f t="shared" si="3"/>
        <v>沖館小学級閉鎖1</v>
      </c>
      <c r="S15" s="107" t="s">
        <v>222</v>
      </c>
      <c r="T15" s="107" t="s">
        <v>221</v>
      </c>
      <c r="U15" s="107" t="s">
        <v>223</v>
      </c>
    </row>
    <row r="16" spans="1:24" ht="21" customHeight="1" x14ac:dyDescent="0.2">
      <c r="A16" s="69">
        <v>15</v>
      </c>
      <c r="B16" s="73" t="s">
        <v>211</v>
      </c>
      <c r="C16" s="63">
        <f>SUM(新規!C21:AF21)</f>
        <v>0</v>
      </c>
      <c r="D16" s="63">
        <f>SUM(新規!AG21:BK21)</f>
        <v>0</v>
      </c>
      <c r="E16" s="63">
        <f>SUM(新規!BL21:CP21)</f>
        <v>0</v>
      </c>
      <c r="F16" s="63">
        <f>SUM(新規!CR21:DU21)</f>
        <v>0</v>
      </c>
      <c r="G16" s="63">
        <f>SUM(新規!DV21:EY21)</f>
        <v>0</v>
      </c>
      <c r="H16" s="63">
        <f>SUM(新規!EZ21:GD21)</f>
        <v>0</v>
      </c>
      <c r="I16" s="63">
        <f>SUM(新規!GE21:HH21)</f>
        <v>0</v>
      </c>
      <c r="J16" s="63">
        <f>SUM(新規!HI21:IK21)</f>
        <v>0</v>
      </c>
      <c r="K16" s="173">
        <f t="shared" si="0"/>
        <v>0</v>
      </c>
      <c r="L16" s="120" t="e">
        <f t="shared" si="4"/>
        <v>#DIV/0!</v>
      </c>
      <c r="M16" s="72">
        <f>COUNTIF(措置状況!$O$13:$O$14,P16)</f>
        <v>0</v>
      </c>
      <c r="N16" s="5"/>
      <c r="O16" s="5"/>
      <c r="P16" s="71" t="str">
        <f t="shared" si="1"/>
        <v>油川小休校1</v>
      </c>
      <c r="Q16" s="71" t="str">
        <f t="shared" si="2"/>
        <v>油川小学年閉鎖1</v>
      </c>
      <c r="R16" s="71" t="str">
        <f t="shared" si="3"/>
        <v>油川小学級閉鎖1</v>
      </c>
      <c r="S16" s="107" t="s">
        <v>222</v>
      </c>
      <c r="T16" s="107" t="s">
        <v>221</v>
      </c>
      <c r="U16" s="107" t="s">
        <v>223</v>
      </c>
    </row>
    <row r="17" spans="1:21" ht="21" customHeight="1" x14ac:dyDescent="0.2">
      <c r="A17" s="69">
        <v>16</v>
      </c>
      <c r="B17" s="5" t="s">
        <v>212</v>
      </c>
      <c r="C17" s="63">
        <f>SUM(新規!C22:AF22)</f>
        <v>0</v>
      </c>
      <c r="D17" s="63">
        <f>SUM(新規!AG22:BK22)</f>
        <v>0</v>
      </c>
      <c r="E17" s="63">
        <f>SUM(新規!BL22:CP22)</f>
        <v>0</v>
      </c>
      <c r="F17" s="63">
        <f>SUM(新規!CR22:DU22)</f>
        <v>0</v>
      </c>
      <c r="G17" s="63">
        <f>SUM(新規!DV22:EY22)</f>
        <v>0</v>
      </c>
      <c r="H17" s="63">
        <f>SUM(新規!EZ22:GD22)</f>
        <v>0</v>
      </c>
      <c r="I17" s="63">
        <f>SUM(新規!GE22:HH22)</f>
        <v>0</v>
      </c>
      <c r="J17" s="63">
        <f>SUM(新規!HI22:IK22)</f>
        <v>0</v>
      </c>
      <c r="K17" s="173">
        <f t="shared" si="0"/>
        <v>0</v>
      </c>
      <c r="L17" s="120" t="e">
        <f t="shared" si="4"/>
        <v>#DIV/0!</v>
      </c>
      <c r="M17" s="72">
        <f>COUNTIF(措置状況!$O$13:$O$14,P17)</f>
        <v>0</v>
      </c>
      <c r="N17" s="5"/>
      <c r="O17" s="5"/>
      <c r="P17" s="71" t="str">
        <f t="shared" si="1"/>
        <v>三内小休校1</v>
      </c>
      <c r="Q17" s="71" t="str">
        <f t="shared" si="2"/>
        <v>三内小学年閉鎖1</v>
      </c>
      <c r="R17" s="71" t="str">
        <f t="shared" si="3"/>
        <v>三内小学級閉鎖1</v>
      </c>
      <c r="S17" s="107" t="s">
        <v>222</v>
      </c>
      <c r="T17" s="107" t="s">
        <v>221</v>
      </c>
      <c r="U17" s="107" t="s">
        <v>223</v>
      </c>
    </row>
    <row r="18" spans="1:21" ht="21" customHeight="1" x14ac:dyDescent="0.2">
      <c r="A18" s="69">
        <v>17</v>
      </c>
      <c r="B18" s="73" t="s">
        <v>213</v>
      </c>
      <c r="C18" s="63">
        <f>SUM(新規!C23:AF23)</f>
        <v>0</v>
      </c>
      <c r="D18" s="63">
        <f>SUM(新規!AG23:BK23)</f>
        <v>0</v>
      </c>
      <c r="E18" s="63">
        <f>SUM(新規!BL23:CP23)</f>
        <v>0</v>
      </c>
      <c r="F18" s="63">
        <f>SUM(新規!CR23:DU23)</f>
        <v>0</v>
      </c>
      <c r="G18" s="63">
        <f>SUM(新規!DV23:EY23)</f>
        <v>0</v>
      </c>
      <c r="H18" s="63">
        <f>SUM(新規!EZ23:GD23)</f>
        <v>0</v>
      </c>
      <c r="I18" s="63">
        <f>SUM(新規!GE23:HH23)</f>
        <v>0</v>
      </c>
      <c r="J18" s="63">
        <f>SUM(新規!HI23:IK23)</f>
        <v>0</v>
      </c>
      <c r="K18" s="173">
        <f t="shared" si="0"/>
        <v>0</v>
      </c>
      <c r="L18" s="120" t="e">
        <f t="shared" si="4"/>
        <v>#DIV/0!</v>
      </c>
      <c r="M18" s="72">
        <f>COUNTIF(措置状況!$O$13:$O$14,P18)</f>
        <v>0</v>
      </c>
      <c r="N18" s="5">
        <f>COUNTIF(措置状況!$O$13:$O$14,Q18)</f>
        <v>0</v>
      </c>
      <c r="O18" s="5">
        <f>COUNTIF(措置状況!$O$13:$O$14,R18)</f>
        <v>0</v>
      </c>
      <c r="P18" s="71" t="str">
        <f t="shared" si="1"/>
        <v>金沢小休校1</v>
      </c>
      <c r="Q18" s="71" t="str">
        <f t="shared" si="2"/>
        <v>金沢小学年閉鎖1</v>
      </c>
      <c r="R18" s="71" t="str">
        <f t="shared" si="3"/>
        <v>金沢小学級閉鎖1</v>
      </c>
      <c r="S18" s="107" t="s">
        <v>222</v>
      </c>
      <c r="T18" s="107" t="s">
        <v>221</v>
      </c>
      <c r="U18" s="107" t="s">
        <v>223</v>
      </c>
    </row>
    <row r="19" spans="1:21" ht="21" customHeight="1" x14ac:dyDescent="0.2">
      <c r="A19" s="69">
        <v>18</v>
      </c>
      <c r="B19" s="73" t="s">
        <v>0</v>
      </c>
      <c r="C19" s="63">
        <f>SUM(新規!C24:AF24)</f>
        <v>0</v>
      </c>
      <c r="D19" s="63">
        <f>SUM(新規!AG24:BK24)</f>
        <v>0</v>
      </c>
      <c r="E19" s="63">
        <f>SUM(新規!BL24:CP24)</f>
        <v>0</v>
      </c>
      <c r="F19" s="63">
        <f>SUM(新規!CR24:DU24)</f>
        <v>0</v>
      </c>
      <c r="G19" s="63">
        <f>SUM(新規!DV24:EY24)</f>
        <v>0</v>
      </c>
      <c r="H19" s="63">
        <f>SUM(新規!EZ24:GD24)</f>
        <v>0</v>
      </c>
      <c r="I19" s="63">
        <f>SUM(新規!GE24:HH24)</f>
        <v>0</v>
      </c>
      <c r="J19" s="63">
        <f>SUM(新規!HI24:IK24)</f>
        <v>0</v>
      </c>
      <c r="K19" s="173">
        <f t="shared" si="0"/>
        <v>0</v>
      </c>
      <c r="L19" s="120" t="e">
        <f t="shared" si="4"/>
        <v>#DIV/0!</v>
      </c>
      <c r="M19" s="72">
        <f>COUNTIF(措置状況!$O$13:$O$14,P19)</f>
        <v>0</v>
      </c>
      <c r="N19" s="5">
        <f>COUNTIF(措置状況!$O$13:$O$14,Q19)</f>
        <v>0</v>
      </c>
      <c r="O19" s="5">
        <f>COUNTIF(措置状況!$O$13:$O$14,R19)</f>
        <v>0</v>
      </c>
      <c r="P19" s="71" t="str">
        <f t="shared" si="1"/>
        <v>荒川小休校1</v>
      </c>
      <c r="Q19" s="71" t="str">
        <f t="shared" si="2"/>
        <v>荒川小学年閉鎖1</v>
      </c>
      <c r="R19" s="71" t="str">
        <f t="shared" si="3"/>
        <v>荒川小学級閉鎖1</v>
      </c>
      <c r="S19" s="107" t="s">
        <v>222</v>
      </c>
      <c r="T19" s="107" t="s">
        <v>221</v>
      </c>
      <c r="U19" s="107" t="s">
        <v>223</v>
      </c>
    </row>
    <row r="20" spans="1:21" ht="21" customHeight="1" x14ac:dyDescent="0.2">
      <c r="A20" s="69">
        <v>19</v>
      </c>
      <c r="B20" s="73" t="s">
        <v>1</v>
      </c>
      <c r="C20" s="63">
        <f>SUM(新規!C26:AF26)</f>
        <v>0</v>
      </c>
      <c r="D20" s="63">
        <f>SUM(新規!AG26:BK26)</f>
        <v>0</v>
      </c>
      <c r="E20" s="63">
        <f>SUM(新規!BL26:CP26)</f>
        <v>0</v>
      </c>
      <c r="F20" s="63">
        <f>SUM(新規!CR26:DU26)</f>
        <v>0</v>
      </c>
      <c r="G20" s="63">
        <f>SUM(新規!DV26:EY26)</f>
        <v>0</v>
      </c>
      <c r="H20" s="63">
        <f>SUM(新規!EZ26:GD26)</f>
        <v>0</v>
      </c>
      <c r="I20" s="63">
        <f>SUM(新規!GE26:HH26)</f>
        <v>0</v>
      </c>
      <c r="J20" s="63">
        <f>SUM(新規!HI26:IK26)</f>
        <v>0</v>
      </c>
      <c r="K20" s="173">
        <f t="shared" si="0"/>
        <v>0</v>
      </c>
      <c r="L20" s="120" t="e">
        <f>K20/X20</f>
        <v>#DIV/0!</v>
      </c>
      <c r="M20" s="72">
        <f>COUNTIF(措置状況!$O$13:$O$14,P20)</f>
        <v>0</v>
      </c>
      <c r="N20" s="5">
        <f>COUNTIF(措置状況!$O$13:$O$14,Q20)</f>
        <v>0</v>
      </c>
      <c r="O20" s="5">
        <f>COUNTIF(措置状況!$O$13:$O$14,R20)</f>
        <v>0</v>
      </c>
      <c r="P20" s="71" t="str">
        <f t="shared" si="1"/>
        <v>高田小休校1</v>
      </c>
      <c r="Q20" s="71" t="str">
        <f t="shared" si="2"/>
        <v>高田小学年閉鎖1</v>
      </c>
      <c r="R20" s="71" t="str">
        <f t="shared" si="3"/>
        <v>高田小学級閉鎖1</v>
      </c>
      <c r="S20" s="107" t="s">
        <v>222</v>
      </c>
      <c r="T20" s="107" t="s">
        <v>221</v>
      </c>
      <c r="U20" s="107" t="s">
        <v>223</v>
      </c>
    </row>
    <row r="21" spans="1:21" ht="21" customHeight="1" x14ac:dyDescent="0.2">
      <c r="A21" s="69">
        <v>20</v>
      </c>
      <c r="B21" s="73" t="s">
        <v>169</v>
      </c>
      <c r="C21" s="63">
        <f>SUM(新規!C27:AF27)</f>
        <v>0</v>
      </c>
      <c r="D21" s="63">
        <f>SUM(新規!AG27:BK27)</f>
        <v>0</v>
      </c>
      <c r="E21" s="63">
        <f>SUM(新規!BL27:CP27)</f>
        <v>0</v>
      </c>
      <c r="F21" s="63">
        <f>SUM(新規!CR27:DU27)</f>
        <v>0</v>
      </c>
      <c r="G21" s="63">
        <f>SUM(新規!DV27:EY27)</f>
        <v>0</v>
      </c>
      <c r="H21" s="63">
        <f>SUM(新規!EZ27:GD27)</f>
        <v>0</v>
      </c>
      <c r="I21" s="63">
        <f>SUM(新規!GE27:HH27)</f>
        <v>0</v>
      </c>
      <c r="J21" s="63">
        <f>SUM(新規!HI27:IK27)</f>
        <v>0</v>
      </c>
      <c r="K21" s="173">
        <f t="shared" si="0"/>
        <v>0</v>
      </c>
      <c r="L21" s="120" t="e">
        <f t="shared" si="4"/>
        <v>#DIV/0!</v>
      </c>
      <c r="M21" s="72">
        <f>COUNTIF(措置状況!$O$13:$O$14,P21)</f>
        <v>0</v>
      </c>
      <c r="N21" s="5">
        <f>COUNTIF(措置状況!$O$13:$O$14,Q21)</f>
        <v>0</v>
      </c>
      <c r="O21" s="5">
        <f>COUNTIF(措置状況!$O$13:$O$14,R21)</f>
        <v>0</v>
      </c>
      <c r="P21" s="71" t="str">
        <f t="shared" si="1"/>
        <v>東陽小休校1</v>
      </c>
      <c r="Q21" s="71" t="str">
        <f t="shared" si="2"/>
        <v>東陽小学年閉鎖1</v>
      </c>
      <c r="R21" s="71" t="str">
        <f t="shared" si="3"/>
        <v>東陽小学級閉鎖1</v>
      </c>
      <c r="S21" s="107" t="s">
        <v>222</v>
      </c>
      <c r="T21" s="107" t="s">
        <v>221</v>
      </c>
      <c r="U21" s="107" t="s">
        <v>223</v>
      </c>
    </row>
    <row r="22" spans="1:21" ht="21" customHeight="1" x14ac:dyDescent="0.2">
      <c r="A22" s="69">
        <v>21</v>
      </c>
      <c r="B22" s="73" t="s">
        <v>2</v>
      </c>
      <c r="C22" s="63">
        <f>SUM(新規!C28:AF28)</f>
        <v>0</v>
      </c>
      <c r="D22" s="63">
        <f>SUM(新規!AG28:BK28)</f>
        <v>0</v>
      </c>
      <c r="E22" s="63">
        <f>SUM(新規!BL28:CP28)</f>
        <v>0</v>
      </c>
      <c r="F22" s="63">
        <f>SUM(新規!CR28:DU28)</f>
        <v>0</v>
      </c>
      <c r="G22" s="63">
        <f>SUM(新規!DV28:EY28)</f>
        <v>0</v>
      </c>
      <c r="H22" s="63">
        <f>SUM(新規!EZ28:GD28)</f>
        <v>0</v>
      </c>
      <c r="I22" s="63">
        <f>SUM(新規!GE28:HH28)</f>
        <v>0</v>
      </c>
      <c r="J22" s="63">
        <f>SUM(新規!HI28:IK28)</f>
        <v>0</v>
      </c>
      <c r="K22" s="173">
        <f t="shared" si="0"/>
        <v>0</v>
      </c>
      <c r="L22" s="120" t="e">
        <f t="shared" si="4"/>
        <v>#DIV/0!</v>
      </c>
      <c r="M22" s="72">
        <f>COUNTIF(措置状況!$O$13:$O$14,P22)</f>
        <v>0</v>
      </c>
      <c r="N22" s="5">
        <f>COUNTIF(措置状況!$O$13:$O$14,Q22)</f>
        <v>0</v>
      </c>
      <c r="O22" s="5">
        <f>COUNTIF(措置状況!$O$13:$O$14,R22)</f>
        <v>0</v>
      </c>
      <c r="P22" s="71" t="str">
        <f t="shared" si="1"/>
        <v>原別小休校1</v>
      </c>
      <c r="Q22" s="71" t="str">
        <f t="shared" si="2"/>
        <v>原別小学年閉鎖1</v>
      </c>
      <c r="R22" s="71" t="str">
        <f>CONCATENATE(B22,U22)</f>
        <v>原別小学級閉鎖1</v>
      </c>
      <c r="S22" s="107" t="s">
        <v>222</v>
      </c>
      <c r="T22" s="107" t="s">
        <v>221</v>
      </c>
      <c r="U22" s="107" t="s">
        <v>223</v>
      </c>
    </row>
    <row r="23" spans="1:21" ht="21" customHeight="1" x14ac:dyDescent="0.2">
      <c r="A23" s="69">
        <v>22</v>
      </c>
      <c r="B23" s="73" t="s">
        <v>3</v>
      </c>
      <c r="C23" s="63">
        <f>SUM(新規!C29:AF29)</f>
        <v>0</v>
      </c>
      <c r="D23" s="63">
        <f>SUM(新規!AG29:BK29)</f>
        <v>0</v>
      </c>
      <c r="E23" s="63">
        <f>SUM(新規!BL29:CP29)</f>
        <v>0</v>
      </c>
      <c r="F23" s="63">
        <f>SUM(新規!CR29:DU29)</f>
        <v>0</v>
      </c>
      <c r="G23" s="63">
        <f>SUM(新規!DV29:EY29)</f>
        <v>0</v>
      </c>
      <c r="H23" s="63">
        <f>SUM(新規!EZ29:GD29)</f>
        <v>0</v>
      </c>
      <c r="I23" s="63">
        <f>SUM(新規!GE29:HH29)</f>
        <v>0</v>
      </c>
      <c r="J23" s="63">
        <f>SUM(新規!HI29:IK29)</f>
        <v>0</v>
      </c>
      <c r="K23" s="173">
        <f t="shared" si="0"/>
        <v>0</v>
      </c>
      <c r="L23" s="120" t="e">
        <f t="shared" si="4"/>
        <v>#DIV/0!</v>
      </c>
      <c r="M23" s="72">
        <f>COUNTIF(措置状況!$O$13:$O$14,P23)</f>
        <v>0</v>
      </c>
      <c r="N23" s="5">
        <f>COUNTIF(措置状況!$O$13:$O$14,Q23)</f>
        <v>0</v>
      </c>
      <c r="O23" s="5">
        <f>COUNTIF(措置状況!$O$13:$O$14,R23)</f>
        <v>0</v>
      </c>
      <c r="P23" s="71" t="str">
        <f t="shared" si="1"/>
        <v>浜館小休校1</v>
      </c>
      <c r="Q23" s="71" t="str">
        <f t="shared" si="2"/>
        <v>浜館小学年閉鎖1</v>
      </c>
      <c r="R23" s="71" t="str">
        <f t="shared" si="3"/>
        <v>浜館小学級閉鎖1</v>
      </c>
      <c r="S23" s="107" t="s">
        <v>222</v>
      </c>
      <c r="T23" s="107" t="s">
        <v>221</v>
      </c>
      <c r="U23" s="107" t="s">
        <v>223</v>
      </c>
    </row>
    <row r="24" spans="1:21" ht="21" customHeight="1" x14ac:dyDescent="0.2">
      <c r="A24" s="69">
        <v>23</v>
      </c>
      <c r="B24" s="5" t="s">
        <v>4</v>
      </c>
      <c r="C24" s="63">
        <f>SUM(新規!C30:AF30)</f>
        <v>0</v>
      </c>
      <c r="D24" s="63">
        <f>SUM(新規!AG30:BK30)</f>
        <v>0</v>
      </c>
      <c r="E24" s="63">
        <f>SUM(新規!BL30:CP30)</f>
        <v>0</v>
      </c>
      <c r="F24" s="63">
        <f>SUM(新規!CR30:DU30)</f>
        <v>0</v>
      </c>
      <c r="G24" s="63">
        <f>SUM(新規!DV30:EY30)</f>
        <v>0</v>
      </c>
      <c r="H24" s="63">
        <f>SUM(新規!EZ30:GD30)</f>
        <v>0</v>
      </c>
      <c r="I24" s="63">
        <f>SUM(新規!GE30:HH30)</f>
        <v>0</v>
      </c>
      <c r="J24" s="63">
        <f>SUM(新規!HI30:IK30)</f>
        <v>0</v>
      </c>
      <c r="K24" s="173">
        <f t="shared" si="0"/>
        <v>0</v>
      </c>
      <c r="L24" s="120" t="e">
        <f t="shared" si="4"/>
        <v>#DIV/0!</v>
      </c>
      <c r="M24" s="72">
        <f>COUNTIF(措置状況!$O$13:$O$14,P24)</f>
        <v>0</v>
      </c>
      <c r="N24" s="5">
        <f>COUNTIF(措置状況!$O$13:$O$14,Q24)</f>
        <v>0</v>
      </c>
      <c r="O24" s="5">
        <f>COUNTIF(措置状況!$O$13:$O$14,R24)</f>
        <v>0</v>
      </c>
      <c r="P24" s="71" t="str">
        <f t="shared" si="1"/>
        <v>筒井小休校1</v>
      </c>
      <c r="Q24" s="71" t="str">
        <f t="shared" si="2"/>
        <v>筒井小学年閉鎖1</v>
      </c>
      <c r="R24" s="71" t="str">
        <f t="shared" si="3"/>
        <v>筒井小学級閉鎖1</v>
      </c>
      <c r="S24" s="107" t="s">
        <v>222</v>
      </c>
      <c r="T24" s="107" t="s">
        <v>221</v>
      </c>
      <c r="U24" s="107" t="s">
        <v>223</v>
      </c>
    </row>
    <row r="25" spans="1:21" ht="21" customHeight="1" x14ac:dyDescent="0.2">
      <c r="A25" s="69">
        <v>24</v>
      </c>
      <c r="B25" s="73" t="s">
        <v>5</v>
      </c>
      <c r="C25" s="63">
        <f>SUM(新規!C31:AF31)</f>
        <v>0</v>
      </c>
      <c r="D25" s="63">
        <f>SUM(新規!AG31:BK31)</f>
        <v>0</v>
      </c>
      <c r="E25" s="63">
        <f>SUM(新規!BL31:CP31)</f>
        <v>0</v>
      </c>
      <c r="F25" s="63">
        <f>SUM(新規!CR31:DU31)</f>
        <v>0</v>
      </c>
      <c r="G25" s="63">
        <f>SUM(新規!DV31:EY31)</f>
        <v>0</v>
      </c>
      <c r="H25" s="63">
        <f>SUM(新規!EZ31:GD31)</f>
        <v>0</v>
      </c>
      <c r="I25" s="63">
        <f>SUM(新規!GE31:HH31)</f>
        <v>0</v>
      </c>
      <c r="J25" s="63">
        <f>SUM(新規!HI31:IK31)</f>
        <v>0</v>
      </c>
      <c r="K25" s="173">
        <f t="shared" si="0"/>
        <v>0</v>
      </c>
      <c r="L25" s="120" t="e">
        <f t="shared" si="4"/>
        <v>#DIV/0!</v>
      </c>
      <c r="M25" s="72">
        <f>COUNTIF(措置状況!$O$13:$O$14,P25)</f>
        <v>0</v>
      </c>
      <c r="N25" s="5">
        <f>COUNTIF(措置状況!$O$13:$O$14,Q25)</f>
        <v>0</v>
      </c>
      <c r="O25" s="5">
        <f>COUNTIF(措置状況!$O$13:$O$14,R25)</f>
        <v>0</v>
      </c>
      <c r="P25" s="71" t="str">
        <f t="shared" si="1"/>
        <v>横内小休校1</v>
      </c>
      <c r="Q25" s="71" t="str">
        <f t="shared" si="2"/>
        <v>横内小学年閉鎖1</v>
      </c>
      <c r="R25" s="71" t="str">
        <f t="shared" si="3"/>
        <v>横内小学級閉鎖1</v>
      </c>
      <c r="S25" s="107" t="s">
        <v>222</v>
      </c>
      <c r="T25" s="107" t="s">
        <v>221</v>
      </c>
      <c r="U25" s="107" t="s">
        <v>223</v>
      </c>
    </row>
    <row r="26" spans="1:21" ht="21" customHeight="1" x14ac:dyDescent="0.2">
      <c r="A26" s="69">
        <v>25</v>
      </c>
      <c r="B26" s="73" t="s">
        <v>6</v>
      </c>
      <c r="C26" s="63">
        <f>SUM(新規!C33:AF33)</f>
        <v>0</v>
      </c>
      <c r="D26" s="63">
        <f>SUM(新規!AG33:BK33)</f>
        <v>0</v>
      </c>
      <c r="E26" s="63">
        <f>SUM(新規!BL33:CP33)</f>
        <v>0</v>
      </c>
      <c r="F26" s="63">
        <f>SUM(新規!CR33:DU33)</f>
        <v>0</v>
      </c>
      <c r="G26" s="63">
        <f>SUM(新規!DV33:EY33)</f>
        <v>0</v>
      </c>
      <c r="H26" s="63">
        <f>SUM(新規!EZ33:GD33)</f>
        <v>0</v>
      </c>
      <c r="I26" s="63">
        <f>SUM(新規!GE33:HH33)</f>
        <v>0</v>
      </c>
      <c r="J26" s="63">
        <f>SUM(新規!HI33:IK33)</f>
        <v>0</v>
      </c>
      <c r="K26" s="173">
        <f t="shared" si="0"/>
        <v>0</v>
      </c>
      <c r="L26" s="120" t="e">
        <f t="shared" ref="L26:L45" si="5">K26/X26</f>
        <v>#DIV/0!</v>
      </c>
      <c r="M26" s="72">
        <f>COUNTIF(措置状況!$O$13:$O$14,P26)</f>
        <v>0</v>
      </c>
      <c r="N26" s="5">
        <f>COUNTIF(措置状況!$O$13:$O$14,Q26)</f>
        <v>0</v>
      </c>
      <c r="O26" s="5">
        <f>COUNTIF(措置状況!$O$13:$O$14,R26)</f>
        <v>0</v>
      </c>
      <c r="P26" s="71" t="str">
        <f t="shared" si="1"/>
        <v>新城小休校1</v>
      </c>
      <c r="Q26" s="71" t="str">
        <f t="shared" si="2"/>
        <v>新城小学年閉鎖1</v>
      </c>
      <c r="R26" s="71" t="str">
        <f t="shared" si="3"/>
        <v>新城小学級閉鎖1</v>
      </c>
      <c r="S26" s="107" t="s">
        <v>222</v>
      </c>
      <c r="T26" s="107" t="s">
        <v>221</v>
      </c>
      <c r="U26" s="107" t="s">
        <v>223</v>
      </c>
    </row>
    <row r="27" spans="1:21" ht="21" customHeight="1" x14ac:dyDescent="0.2">
      <c r="A27" s="69">
        <v>26</v>
      </c>
      <c r="B27" s="73" t="s">
        <v>303</v>
      </c>
      <c r="C27" s="63">
        <f>SUM(新規!C34:AF34)</f>
        <v>0</v>
      </c>
      <c r="D27" s="63">
        <f>SUM(新規!AG34:BK34)</f>
        <v>0</v>
      </c>
      <c r="E27" s="63">
        <f>SUM(新規!BL34:CP34)</f>
        <v>0</v>
      </c>
      <c r="F27" s="63">
        <f>SUM(新規!CR34:DU34)</f>
        <v>0</v>
      </c>
      <c r="G27" s="63">
        <f>SUM(新規!DV34:EY34)</f>
        <v>0</v>
      </c>
      <c r="H27" s="63">
        <f>SUM(新規!EZ34:GD34)</f>
        <v>0</v>
      </c>
      <c r="I27" s="63">
        <f>SUM(新規!GE34:HH34)</f>
        <v>0</v>
      </c>
      <c r="J27" s="63">
        <f>SUM(新規!HI34:IK34)</f>
        <v>0</v>
      </c>
      <c r="K27" s="173">
        <f t="shared" si="0"/>
        <v>0</v>
      </c>
      <c r="L27" s="120" t="e">
        <f t="shared" si="5"/>
        <v>#DIV/0!</v>
      </c>
      <c r="M27" s="72">
        <f>COUNTIF(措置状況!$O$13:$O$14,P27)</f>
        <v>0</v>
      </c>
      <c r="N27" s="5">
        <f>COUNTIF(措置状況!$O$13:$O$14,Q27)</f>
        <v>0</v>
      </c>
      <c r="O27" s="5">
        <f>COUNTIF(措置状況!$O$13:$O$14,R27)</f>
        <v>0</v>
      </c>
      <c r="P27" s="71" t="str">
        <f t="shared" si="1"/>
        <v>北小休校1</v>
      </c>
      <c r="Q27" s="71" t="str">
        <f t="shared" si="2"/>
        <v>北小学年閉鎖1</v>
      </c>
      <c r="R27" s="71" t="str">
        <f t="shared" si="3"/>
        <v>北小学級閉鎖1</v>
      </c>
      <c r="S27" s="107" t="s">
        <v>222</v>
      </c>
      <c r="T27" s="107" t="s">
        <v>221</v>
      </c>
      <c r="U27" s="107" t="s">
        <v>223</v>
      </c>
    </row>
    <row r="28" spans="1:21" ht="21" customHeight="1" x14ac:dyDescent="0.2">
      <c r="A28" s="69">
        <v>27</v>
      </c>
      <c r="B28" s="73" t="s">
        <v>7</v>
      </c>
      <c r="C28" s="63">
        <f>SUM(新規!C35:AF35)</f>
        <v>0</v>
      </c>
      <c r="D28" s="63">
        <f>SUM(新規!AG35:BK35)</f>
        <v>0</v>
      </c>
      <c r="E28" s="63">
        <f>SUM(新規!BL35:CP35)</f>
        <v>0</v>
      </c>
      <c r="F28" s="63">
        <f>SUM(新規!CR35:DU35)</f>
        <v>0</v>
      </c>
      <c r="G28" s="63">
        <f>SUM(新規!DV35:EY35)</f>
        <v>0</v>
      </c>
      <c r="H28" s="63">
        <f>SUM(新規!EZ35:GD35)</f>
        <v>0</v>
      </c>
      <c r="I28" s="63">
        <f>SUM(新規!GE35:HH35)</f>
        <v>0</v>
      </c>
      <c r="J28" s="63">
        <f>SUM(新規!HI35:IK35)</f>
        <v>0</v>
      </c>
      <c r="K28" s="173">
        <f t="shared" si="0"/>
        <v>0</v>
      </c>
      <c r="L28" s="120" t="e">
        <f t="shared" si="5"/>
        <v>#DIV/0!</v>
      </c>
      <c r="M28" s="72">
        <f>COUNTIF(措置状況!$O$13:$O$14,P28)</f>
        <v>0</v>
      </c>
      <c r="N28" s="5">
        <f>COUNTIF(措置状況!$O$13:$O$14,Q28)</f>
        <v>0</v>
      </c>
      <c r="O28" s="5">
        <f>COUNTIF(措置状況!$O$13:$O$14,R28)</f>
        <v>0</v>
      </c>
      <c r="P28" s="71" t="str">
        <f t="shared" si="1"/>
        <v>野内小休校1</v>
      </c>
      <c r="Q28" s="71" t="str">
        <f t="shared" si="2"/>
        <v>野内小学年閉鎖1</v>
      </c>
      <c r="R28" s="71" t="str">
        <f t="shared" si="3"/>
        <v>野内小学級閉鎖1</v>
      </c>
      <c r="S28" s="107" t="s">
        <v>222</v>
      </c>
      <c r="T28" s="107" t="s">
        <v>221</v>
      </c>
      <c r="U28" s="107" t="s">
        <v>223</v>
      </c>
    </row>
    <row r="29" spans="1:21" ht="21" customHeight="1" x14ac:dyDescent="0.2">
      <c r="A29" s="69">
        <v>28</v>
      </c>
      <c r="B29" s="73" t="s">
        <v>8</v>
      </c>
      <c r="C29" s="63">
        <f>SUM(新規!C36:AF36)</f>
        <v>0</v>
      </c>
      <c r="D29" s="63">
        <f>SUM(新規!AG36:BK36)</f>
        <v>0</v>
      </c>
      <c r="E29" s="63">
        <f>SUM(新規!BL36:CP36)</f>
        <v>0</v>
      </c>
      <c r="F29" s="63">
        <f>SUM(新規!CR36:DU36)</f>
        <v>0</v>
      </c>
      <c r="G29" s="63">
        <f>SUM(新規!DV36:EY36)</f>
        <v>0</v>
      </c>
      <c r="H29" s="63">
        <f>SUM(新規!EZ36:GD36)</f>
        <v>0</v>
      </c>
      <c r="I29" s="63">
        <f>SUM(新規!GE36:HH36)</f>
        <v>0</v>
      </c>
      <c r="J29" s="63">
        <f>SUM(新規!HI36:IK36)</f>
        <v>0</v>
      </c>
      <c r="K29" s="173">
        <f t="shared" ref="K29:K44" si="6">SUM(C29:J29)</f>
        <v>0</v>
      </c>
      <c r="L29" s="120" t="e">
        <f t="shared" si="5"/>
        <v>#DIV/0!</v>
      </c>
      <c r="M29" s="72">
        <f>COUNTIF(措置状況!$O$13:$O$14,P29)</f>
        <v>0</v>
      </c>
      <c r="N29" s="5">
        <f>COUNTIF(措置状況!$O$13:$O$14,Q29)</f>
        <v>0</v>
      </c>
      <c r="O29" s="5">
        <f>COUNTIF(措置状況!$O$13:$O$14,R29)</f>
        <v>0</v>
      </c>
      <c r="P29" s="71" t="str">
        <f t="shared" ref="P29:P44" si="7">CONCATENATE(B29,S29)</f>
        <v>浜田小休校1</v>
      </c>
      <c r="Q29" s="71" t="str">
        <f t="shared" ref="Q29:Q44" si="8">CONCATENATE(B29,T29)</f>
        <v>浜田小学年閉鎖1</v>
      </c>
      <c r="R29" s="71" t="str">
        <f t="shared" ref="R29:R44" si="9">CONCATENATE(B29,U29)</f>
        <v>浜田小学級閉鎖1</v>
      </c>
      <c r="S29" s="107" t="s">
        <v>222</v>
      </c>
      <c r="T29" s="107" t="s">
        <v>221</v>
      </c>
      <c r="U29" s="107" t="s">
        <v>223</v>
      </c>
    </row>
    <row r="30" spans="1:21" ht="21" customHeight="1" x14ac:dyDescent="0.2">
      <c r="A30" s="69">
        <v>29</v>
      </c>
      <c r="B30" s="73" t="s">
        <v>9</v>
      </c>
      <c r="C30" s="63">
        <f>SUM(新規!C37:AF37)</f>
        <v>0</v>
      </c>
      <c r="D30" s="63">
        <f>SUM(新規!AG37:BK37)</f>
        <v>0</v>
      </c>
      <c r="E30" s="63">
        <f>SUM(新規!BL37:CP37)</f>
        <v>0</v>
      </c>
      <c r="F30" s="63">
        <f>SUM(新規!CR37:DU37)</f>
        <v>0</v>
      </c>
      <c r="G30" s="63">
        <f>SUM(新規!DV37:EY37)</f>
        <v>0</v>
      </c>
      <c r="H30" s="63">
        <f>SUM(新規!EZ37:GD37)</f>
        <v>0</v>
      </c>
      <c r="I30" s="63">
        <f>SUM(新規!GE37:HH37)</f>
        <v>0</v>
      </c>
      <c r="J30" s="63">
        <f>SUM(新規!HI37:IK37)</f>
        <v>0</v>
      </c>
      <c r="K30" s="173">
        <f t="shared" si="6"/>
        <v>0</v>
      </c>
      <c r="L30" s="120" t="e">
        <f t="shared" si="5"/>
        <v>#DIV/0!</v>
      </c>
      <c r="M30" s="72">
        <f>COUNTIF(措置状況!$O$13:$O$14,P30)</f>
        <v>0</v>
      </c>
      <c r="N30" s="5">
        <f>COUNTIF(措置状況!$O$13:$O$14,Q30)</f>
        <v>0</v>
      </c>
      <c r="O30" s="5">
        <f>COUNTIF(措置状況!$O$13:$O$14,R30)</f>
        <v>0</v>
      </c>
      <c r="P30" s="71" t="str">
        <f t="shared" si="7"/>
        <v>小柳小休校1</v>
      </c>
      <c r="Q30" s="71" t="str">
        <f t="shared" si="8"/>
        <v>小柳小学年閉鎖1</v>
      </c>
      <c r="R30" s="71" t="str">
        <f t="shared" si="9"/>
        <v>小柳小学級閉鎖1</v>
      </c>
      <c r="S30" s="107" t="s">
        <v>222</v>
      </c>
      <c r="T30" s="107" t="s">
        <v>221</v>
      </c>
      <c r="U30" s="107" t="s">
        <v>223</v>
      </c>
    </row>
    <row r="31" spans="1:21" ht="21" customHeight="1" x14ac:dyDescent="0.2">
      <c r="A31" s="69">
        <v>30</v>
      </c>
      <c r="B31" s="73" t="s">
        <v>10</v>
      </c>
      <c r="C31" s="63">
        <f>SUM(新規!C38:AF38)</f>
        <v>0</v>
      </c>
      <c r="D31" s="63">
        <f>SUM(新規!AG38:BK38)</f>
        <v>0</v>
      </c>
      <c r="E31" s="63">
        <f>SUM(新規!BL38:CP38)</f>
        <v>0</v>
      </c>
      <c r="F31" s="63">
        <f>SUM(新規!CR38:DU38)</f>
        <v>0</v>
      </c>
      <c r="G31" s="63">
        <f>SUM(新規!DV38:EY38)</f>
        <v>0</v>
      </c>
      <c r="H31" s="63">
        <f>SUM(新規!EZ38:GD38)</f>
        <v>0</v>
      </c>
      <c r="I31" s="63">
        <f>SUM(新規!GE38:HH38)</f>
        <v>0</v>
      </c>
      <c r="J31" s="63">
        <f>SUM(新規!HI38:IK38)</f>
        <v>0</v>
      </c>
      <c r="K31" s="173">
        <f t="shared" si="6"/>
        <v>0</v>
      </c>
      <c r="L31" s="120" t="e">
        <f t="shared" si="5"/>
        <v>#DIV/0!</v>
      </c>
      <c r="M31" s="72">
        <f>COUNTIF(措置状況!$O$13:$O$14,P31)</f>
        <v>0</v>
      </c>
      <c r="N31" s="5">
        <f>COUNTIF(措置状況!$O$13:$O$14,Q31)</f>
        <v>0</v>
      </c>
      <c r="O31" s="5">
        <f>COUNTIF(措置状況!$O$13:$O$14,R31)</f>
        <v>0</v>
      </c>
      <c r="P31" s="71" t="str">
        <f t="shared" si="7"/>
        <v>泉川小休校1</v>
      </c>
      <c r="Q31" s="71" t="str">
        <f t="shared" si="8"/>
        <v>泉川小学年閉鎖1</v>
      </c>
      <c r="R31" s="71" t="str">
        <f t="shared" si="9"/>
        <v>泉川小学級閉鎖1</v>
      </c>
      <c r="S31" s="107" t="s">
        <v>222</v>
      </c>
      <c r="T31" s="107" t="s">
        <v>221</v>
      </c>
      <c r="U31" s="107" t="s">
        <v>223</v>
      </c>
    </row>
    <row r="32" spans="1:21" ht="21" customHeight="1" x14ac:dyDescent="0.2">
      <c r="A32" s="69">
        <v>31</v>
      </c>
      <c r="B32" s="73" t="s">
        <v>11</v>
      </c>
      <c r="C32" s="63">
        <f>SUM(新規!C39:AF39)</f>
        <v>0</v>
      </c>
      <c r="D32" s="63">
        <f>SUM(新規!AG39:BK39)</f>
        <v>0</v>
      </c>
      <c r="E32" s="63">
        <f>SUM(新規!BL39:CP39)</f>
        <v>0</v>
      </c>
      <c r="F32" s="63">
        <f>SUM(新規!CR39:DU39)</f>
        <v>0</v>
      </c>
      <c r="G32" s="63">
        <f>SUM(新規!DV39:EY39)</f>
        <v>0</v>
      </c>
      <c r="H32" s="63">
        <f>SUM(新規!EZ39:GD39)</f>
        <v>0</v>
      </c>
      <c r="I32" s="63">
        <f>SUM(新規!GE39:HH39)</f>
        <v>0</v>
      </c>
      <c r="J32" s="63">
        <f>SUM(新規!HI39:IK39)</f>
        <v>0</v>
      </c>
      <c r="K32" s="173">
        <f t="shared" si="6"/>
        <v>0</v>
      </c>
      <c r="L32" s="120" t="e">
        <f t="shared" si="5"/>
        <v>#DIV/0!</v>
      </c>
      <c r="M32" s="72">
        <f>COUNTIF(措置状況!$O$13:$O$14,P32)</f>
        <v>0</v>
      </c>
      <c r="N32" s="5">
        <f>COUNTIF(措置状況!$O$13:$O$14,Q32)</f>
        <v>0</v>
      </c>
      <c r="O32" s="5">
        <f>COUNTIF(措置状況!$O$13:$O$14,R32)</f>
        <v>0</v>
      </c>
      <c r="P32" s="71" t="str">
        <f t="shared" si="7"/>
        <v>浪館小休校1</v>
      </c>
      <c r="Q32" s="71" t="str">
        <f t="shared" si="8"/>
        <v>浪館小学年閉鎖1</v>
      </c>
      <c r="R32" s="71" t="str">
        <f t="shared" si="9"/>
        <v>浪館小学級閉鎖1</v>
      </c>
      <c r="S32" s="107" t="s">
        <v>222</v>
      </c>
      <c r="T32" s="107" t="s">
        <v>221</v>
      </c>
      <c r="U32" s="107" t="s">
        <v>223</v>
      </c>
    </row>
    <row r="33" spans="1:24" ht="21" customHeight="1" x14ac:dyDescent="0.2">
      <c r="A33" s="69">
        <v>32</v>
      </c>
      <c r="B33" s="73" t="s">
        <v>12</v>
      </c>
      <c r="C33" s="63">
        <f>SUM(新規!C40:AF40)</f>
        <v>0</v>
      </c>
      <c r="D33" s="63">
        <f>SUM(新規!AG40:BK40)</f>
        <v>0</v>
      </c>
      <c r="E33" s="63">
        <f>SUM(新規!BL40:CP40)</f>
        <v>0</v>
      </c>
      <c r="F33" s="63">
        <f>SUM(新規!CR40:DU40)</f>
        <v>0</v>
      </c>
      <c r="G33" s="63">
        <f>SUM(新規!DV40:EY40)</f>
        <v>0</v>
      </c>
      <c r="H33" s="63">
        <f>SUM(新規!EZ40:GD40)</f>
        <v>0</v>
      </c>
      <c r="I33" s="63">
        <f>SUM(新規!GE40:HH40)</f>
        <v>0</v>
      </c>
      <c r="J33" s="63">
        <f>SUM(新規!HI40:IK40)</f>
        <v>0</v>
      </c>
      <c r="K33" s="173">
        <f t="shared" si="6"/>
        <v>0</v>
      </c>
      <c r="L33" s="120" t="e">
        <f t="shared" si="5"/>
        <v>#DIV/0!</v>
      </c>
      <c r="M33" s="72">
        <f>COUNTIF(措置状況!$O$13:$O$14,P33)</f>
        <v>0</v>
      </c>
      <c r="N33" s="5">
        <f>COUNTIF(措置状況!$O$13:$O$14,Q33)</f>
        <v>0</v>
      </c>
      <c r="O33" s="5">
        <f>COUNTIF(措置状況!$O$13:$O$14,R33)</f>
        <v>0</v>
      </c>
      <c r="P33" s="71" t="str">
        <f t="shared" si="7"/>
        <v>幸畑小休校1</v>
      </c>
      <c r="Q33" s="71" t="str">
        <f t="shared" si="8"/>
        <v>幸畑小学年閉鎖1</v>
      </c>
      <c r="R33" s="71" t="str">
        <f t="shared" si="9"/>
        <v>幸畑小学級閉鎖1</v>
      </c>
      <c r="S33" s="107" t="s">
        <v>222</v>
      </c>
      <c r="T33" s="107" t="s">
        <v>221</v>
      </c>
      <c r="U33" s="107" t="s">
        <v>223</v>
      </c>
    </row>
    <row r="34" spans="1:24" ht="21" customHeight="1" x14ac:dyDescent="0.2">
      <c r="A34" s="69">
        <v>33</v>
      </c>
      <c r="B34" s="146" t="s">
        <v>13</v>
      </c>
      <c r="C34" s="63">
        <f>SUM(新規!C41:AF41)</f>
        <v>0</v>
      </c>
      <c r="D34" s="63">
        <f>SUM(新規!AG41:BK41)</f>
        <v>0</v>
      </c>
      <c r="E34" s="63">
        <f>SUM(新規!BL41:CP41)</f>
        <v>0</v>
      </c>
      <c r="F34" s="63">
        <f>SUM(新規!CR41:DU41)</f>
        <v>0</v>
      </c>
      <c r="G34" s="63">
        <f>SUM(新規!DV41:EY41)</f>
        <v>0</v>
      </c>
      <c r="H34" s="63">
        <f>SUM(新規!EZ41:GD41)</f>
        <v>0</v>
      </c>
      <c r="I34" s="63">
        <f>SUM(新規!GE41:HH41)</f>
        <v>0</v>
      </c>
      <c r="J34" s="63">
        <f>SUM(新規!HI41:IK41)</f>
        <v>0</v>
      </c>
      <c r="K34" s="173">
        <f t="shared" si="6"/>
        <v>0</v>
      </c>
      <c r="L34" s="120" t="e">
        <f t="shared" si="5"/>
        <v>#DIV/0!</v>
      </c>
      <c r="M34" s="72">
        <f>COUNTIF(措置状況!$O$13:$O$14,P34)</f>
        <v>0</v>
      </c>
      <c r="N34" s="5">
        <f>COUNTIF(措置状況!$O$13:$O$14,Q34)</f>
        <v>0</v>
      </c>
      <c r="O34" s="5">
        <f>COUNTIF(措置状況!$O$13:$O$14,R34)</f>
        <v>0</v>
      </c>
      <c r="P34" s="71" t="str">
        <f t="shared" si="7"/>
        <v>大野小休校1</v>
      </c>
      <c r="Q34" s="71" t="str">
        <f t="shared" si="8"/>
        <v>大野小学年閉鎖1</v>
      </c>
      <c r="R34" s="71" t="str">
        <f t="shared" si="9"/>
        <v>大野小学級閉鎖1</v>
      </c>
      <c r="S34" s="107" t="s">
        <v>222</v>
      </c>
      <c r="T34" s="107" t="s">
        <v>221</v>
      </c>
      <c r="U34" s="107" t="s">
        <v>223</v>
      </c>
    </row>
    <row r="35" spans="1:24" ht="21" customHeight="1" x14ac:dyDescent="0.2">
      <c r="A35" s="69">
        <v>34</v>
      </c>
      <c r="B35" s="147" t="s">
        <v>14</v>
      </c>
      <c r="C35" s="63">
        <f>SUM(新規!C42:AF42)</f>
        <v>0</v>
      </c>
      <c r="D35" s="63">
        <f>SUM(新規!AG42:BK42)</f>
        <v>0</v>
      </c>
      <c r="E35" s="63">
        <f>SUM(新規!BL42:CP42)</f>
        <v>0</v>
      </c>
      <c r="F35" s="63">
        <f>SUM(新規!CR42:DU42)</f>
        <v>0</v>
      </c>
      <c r="G35" s="63">
        <f>SUM(新規!DV42:EY42)</f>
        <v>0</v>
      </c>
      <c r="H35" s="63">
        <f>SUM(新規!EZ42:GD42)</f>
        <v>0</v>
      </c>
      <c r="I35" s="63">
        <f>SUM(新規!GE42:HH42)</f>
        <v>0</v>
      </c>
      <c r="J35" s="63">
        <f>SUM(新規!HI42:IK42)</f>
        <v>0</v>
      </c>
      <c r="K35" s="173">
        <f t="shared" si="6"/>
        <v>0</v>
      </c>
      <c r="L35" s="120" t="e">
        <f t="shared" si="5"/>
        <v>#DIV/0!</v>
      </c>
      <c r="M35" s="72">
        <f>COUNTIF(措置状況!$O$13:$O$14,P35)</f>
        <v>0</v>
      </c>
      <c r="N35" s="5">
        <f>COUNTIF(措置状況!$O$13:$O$14,Q35)</f>
        <v>0</v>
      </c>
      <c r="O35" s="5">
        <f>COUNTIF(措置状況!$O$13:$O$14,R35)</f>
        <v>0</v>
      </c>
      <c r="P35" s="71" t="str">
        <f t="shared" si="7"/>
        <v>戸山西小休校1</v>
      </c>
      <c r="Q35" s="71" t="str">
        <f t="shared" si="8"/>
        <v>戸山西小学年閉鎖1</v>
      </c>
      <c r="R35" s="71" t="str">
        <f t="shared" si="9"/>
        <v>戸山西小学級閉鎖1</v>
      </c>
      <c r="S35" s="107" t="s">
        <v>222</v>
      </c>
      <c r="T35" s="107" t="s">
        <v>221</v>
      </c>
      <c r="U35" s="107" t="s">
        <v>223</v>
      </c>
    </row>
    <row r="36" spans="1:24" ht="21" customHeight="1" x14ac:dyDescent="0.2">
      <c r="A36" s="69">
        <v>35</v>
      </c>
      <c r="B36" s="146" t="s">
        <v>15</v>
      </c>
      <c r="C36" s="63">
        <f>SUM(新規!C43:AF43)</f>
        <v>0</v>
      </c>
      <c r="D36" s="63">
        <f>SUM(新規!AG43:BK43)</f>
        <v>0</v>
      </c>
      <c r="E36" s="63">
        <f>SUM(新規!BL43:CP43)</f>
        <v>0</v>
      </c>
      <c r="F36" s="63">
        <f>SUM(新規!CR43:DU43)</f>
        <v>0</v>
      </c>
      <c r="G36" s="63">
        <f>SUM(新規!DV43:EY43)</f>
        <v>0</v>
      </c>
      <c r="H36" s="63">
        <f>SUM(新規!EZ43:GD43)</f>
        <v>0</v>
      </c>
      <c r="I36" s="63">
        <f>SUM(新規!GE43:HH43)</f>
        <v>0</v>
      </c>
      <c r="J36" s="63">
        <f>SUM(新規!HI43:IK43)</f>
        <v>0</v>
      </c>
      <c r="K36" s="173">
        <f t="shared" si="6"/>
        <v>0</v>
      </c>
      <c r="L36" s="120" t="e">
        <f t="shared" si="5"/>
        <v>#DIV/0!</v>
      </c>
      <c r="M36" s="72">
        <f>COUNTIF(措置状況!$O$13:$O$14,P36)</f>
        <v>0</v>
      </c>
      <c r="N36" s="5">
        <f>COUNTIF(措置状況!$O$13:$O$14,Q36)</f>
        <v>0</v>
      </c>
      <c r="O36" s="5">
        <f>COUNTIF(措置状況!$O$13:$O$14,R36)</f>
        <v>0</v>
      </c>
      <c r="P36" s="71" t="str">
        <f t="shared" si="7"/>
        <v>筒井南小休校1</v>
      </c>
      <c r="Q36" s="71" t="str">
        <f t="shared" si="8"/>
        <v>筒井南小学年閉鎖1</v>
      </c>
      <c r="R36" s="71" t="str">
        <f t="shared" si="9"/>
        <v>筒井南小学級閉鎖1</v>
      </c>
      <c r="S36" s="107" t="s">
        <v>222</v>
      </c>
      <c r="T36" s="107" t="s">
        <v>221</v>
      </c>
      <c r="U36" s="107" t="s">
        <v>223</v>
      </c>
    </row>
    <row r="37" spans="1:24" ht="21" customHeight="1" x14ac:dyDescent="0.2">
      <c r="A37" s="69">
        <v>36</v>
      </c>
      <c r="B37" s="146" t="s">
        <v>16</v>
      </c>
      <c r="C37" s="63">
        <f>SUM(新規!C44:AF44)</f>
        <v>0</v>
      </c>
      <c r="D37" s="63">
        <f>SUM(新規!AG44:BK44)</f>
        <v>0</v>
      </c>
      <c r="E37" s="63">
        <f>SUM(新規!BL44:CP44)</f>
        <v>0</v>
      </c>
      <c r="F37" s="63">
        <f>SUM(新規!CR44:DU44)</f>
        <v>0</v>
      </c>
      <c r="G37" s="63">
        <f>SUM(新規!DV44:EY44)</f>
        <v>0</v>
      </c>
      <c r="H37" s="63">
        <f>SUM(新規!EZ44:GD44)</f>
        <v>0</v>
      </c>
      <c r="I37" s="63">
        <f>SUM(新規!GE44:HH44)</f>
        <v>0</v>
      </c>
      <c r="J37" s="63">
        <f>SUM(新規!HI44:IK44)</f>
        <v>0</v>
      </c>
      <c r="K37" s="173">
        <f t="shared" si="6"/>
        <v>0</v>
      </c>
      <c r="L37" s="120" t="e">
        <f t="shared" si="5"/>
        <v>#DIV/0!</v>
      </c>
      <c r="M37" s="72">
        <f>COUNTIF(措置状況!$O$13:$O$14,P37)</f>
        <v>0</v>
      </c>
      <c r="N37" s="5">
        <f>COUNTIF(措置状況!$O$13:$O$14,Q37)</f>
        <v>0</v>
      </c>
      <c r="O37" s="5">
        <f>COUNTIF(措置状況!$O$13:$O$14,R37)</f>
        <v>0</v>
      </c>
      <c r="P37" s="71" t="str">
        <f t="shared" si="7"/>
        <v>新城中央小休校1</v>
      </c>
      <c r="Q37" s="71" t="str">
        <f t="shared" si="8"/>
        <v>新城中央小学年閉鎖1</v>
      </c>
      <c r="R37" s="71" t="str">
        <f t="shared" si="9"/>
        <v>新城中央小学級閉鎖1</v>
      </c>
      <c r="S37" s="107" t="s">
        <v>222</v>
      </c>
      <c r="T37" s="107" t="s">
        <v>221</v>
      </c>
      <c r="U37" s="107" t="s">
        <v>223</v>
      </c>
    </row>
    <row r="38" spans="1:24" ht="21" customHeight="1" x14ac:dyDescent="0.2">
      <c r="A38" s="69">
        <v>37</v>
      </c>
      <c r="B38" s="146" t="s">
        <v>17</v>
      </c>
      <c r="C38" s="63">
        <f>SUM(新規!C45:AF45)</f>
        <v>0</v>
      </c>
      <c r="D38" s="63">
        <f>SUM(新規!AG45:BK45)</f>
        <v>0</v>
      </c>
      <c r="E38" s="63">
        <f>SUM(新規!BL45:CP45)</f>
        <v>0</v>
      </c>
      <c r="F38" s="63">
        <f>SUM(新規!CR45:DU45)</f>
        <v>0</v>
      </c>
      <c r="G38" s="63">
        <f>SUM(新規!DV45:EY45)</f>
        <v>0</v>
      </c>
      <c r="H38" s="63">
        <f>SUM(新規!EZ45:GD45)</f>
        <v>0</v>
      </c>
      <c r="I38" s="63">
        <f>SUM(新規!GE45:HH45)</f>
        <v>0</v>
      </c>
      <c r="J38" s="63">
        <f>SUM(新規!HI45:IK45)</f>
        <v>0</v>
      </c>
      <c r="K38" s="173">
        <f t="shared" si="6"/>
        <v>0</v>
      </c>
      <c r="L38" s="120" t="e">
        <f t="shared" si="5"/>
        <v>#DIV/0!</v>
      </c>
      <c r="M38" s="72">
        <f>COUNTIF(措置状況!$O$13:$O$14,P38)</f>
        <v>0</v>
      </c>
      <c r="N38" s="5"/>
      <c r="O38" s="5"/>
      <c r="P38" s="71" t="str">
        <f t="shared" si="7"/>
        <v>三内西小休校1</v>
      </c>
      <c r="Q38" s="71" t="str">
        <f t="shared" si="8"/>
        <v>三内西小学年閉鎖1</v>
      </c>
      <c r="R38" s="71" t="str">
        <f t="shared" si="9"/>
        <v>三内西小学級閉鎖1</v>
      </c>
      <c r="S38" s="107" t="s">
        <v>222</v>
      </c>
      <c r="T38" s="107" t="s">
        <v>221</v>
      </c>
      <c r="U38" s="107" t="s">
        <v>223</v>
      </c>
    </row>
    <row r="39" spans="1:24" ht="21" customHeight="1" x14ac:dyDescent="0.2">
      <c r="A39" s="69">
        <v>38</v>
      </c>
      <c r="B39" s="146" t="s">
        <v>168</v>
      </c>
      <c r="C39" s="63">
        <f>SUM(新規!C46:AF46)</f>
        <v>0</v>
      </c>
      <c r="D39" s="63">
        <f>SUM(新規!AG46:BK46)</f>
        <v>0</v>
      </c>
      <c r="E39" s="63">
        <f>SUM(新規!BL46:CP46)</f>
        <v>0</v>
      </c>
      <c r="F39" s="63">
        <f>SUM(新規!CR46:DU46)</f>
        <v>0</v>
      </c>
      <c r="G39" s="63">
        <f>SUM(新規!DV46:EY46)</f>
        <v>0</v>
      </c>
      <c r="H39" s="63">
        <f>SUM(新規!EZ46:GD46)</f>
        <v>0</v>
      </c>
      <c r="I39" s="63">
        <f>SUM(新規!GE46:HH46)</f>
        <v>0</v>
      </c>
      <c r="J39" s="63">
        <f>SUM(新規!HI46:IK46)</f>
        <v>0</v>
      </c>
      <c r="K39" s="173">
        <f t="shared" si="6"/>
        <v>0</v>
      </c>
      <c r="L39" s="120" t="e">
        <f t="shared" si="5"/>
        <v>#DIV/0!</v>
      </c>
      <c r="M39" s="72">
        <f>COUNTIF(措置状況!$O$13:$O$14,P39)</f>
        <v>0</v>
      </c>
      <c r="N39" s="5"/>
      <c r="O39" s="5"/>
      <c r="P39" s="71" t="str">
        <f t="shared" si="7"/>
        <v>浪岡南小休校1</v>
      </c>
      <c r="Q39" s="71" t="str">
        <f t="shared" si="8"/>
        <v>浪岡南小学年閉鎖1</v>
      </c>
      <c r="R39" s="71" t="str">
        <f t="shared" si="9"/>
        <v>浪岡南小学級閉鎖1</v>
      </c>
      <c r="S39" s="107" t="s">
        <v>222</v>
      </c>
      <c r="T39" s="107" t="s">
        <v>221</v>
      </c>
      <c r="U39" s="107" t="s">
        <v>223</v>
      </c>
    </row>
    <row r="40" spans="1:24" ht="21" customHeight="1" x14ac:dyDescent="0.2">
      <c r="A40" s="69">
        <v>39</v>
      </c>
      <c r="B40" s="146" t="s">
        <v>170</v>
      </c>
      <c r="C40" s="63">
        <f>SUM(新規!C47:AF47)</f>
        <v>0</v>
      </c>
      <c r="D40" s="63">
        <f>SUM(新規!AG47:BK47)</f>
        <v>0</v>
      </c>
      <c r="E40" s="63">
        <f>SUM(新規!BL47:CP47)</f>
        <v>0</v>
      </c>
      <c r="F40" s="63">
        <f>SUM(新規!CR47:DU47)</f>
        <v>0</v>
      </c>
      <c r="G40" s="63">
        <f>SUM(新規!DV47:EY47)</f>
        <v>0</v>
      </c>
      <c r="H40" s="63">
        <f>SUM(新規!EZ47:GD47)</f>
        <v>0</v>
      </c>
      <c r="I40" s="63">
        <f>SUM(新規!GE47:HH47)</f>
        <v>0</v>
      </c>
      <c r="J40" s="63">
        <f>SUM(新規!HI47:IK47)</f>
        <v>0</v>
      </c>
      <c r="K40" s="173">
        <f t="shared" si="6"/>
        <v>0</v>
      </c>
      <c r="L40" s="120" t="e">
        <f t="shared" si="5"/>
        <v>#DIV/0!</v>
      </c>
      <c r="M40" s="72">
        <f>COUNTIF(措置状況!$O$13:$O$14,P40)</f>
        <v>0</v>
      </c>
      <c r="N40" s="5"/>
      <c r="O40" s="5"/>
      <c r="P40" s="71" t="str">
        <f t="shared" si="7"/>
        <v>浪岡北小休校1</v>
      </c>
      <c r="Q40" s="71" t="str">
        <f t="shared" si="8"/>
        <v>浪岡北小学年閉鎖1</v>
      </c>
      <c r="R40" s="71" t="str">
        <f t="shared" si="9"/>
        <v>浪岡北小学級閉鎖1</v>
      </c>
      <c r="S40" s="107" t="s">
        <v>222</v>
      </c>
      <c r="T40" s="107" t="s">
        <v>221</v>
      </c>
      <c r="U40" s="107" t="s">
        <v>223</v>
      </c>
    </row>
    <row r="41" spans="1:24" ht="21" customHeight="1" x14ac:dyDescent="0.2">
      <c r="A41" s="69">
        <v>40</v>
      </c>
      <c r="B41" s="146" t="s">
        <v>174</v>
      </c>
      <c r="C41" s="63">
        <f>SUM(新規!C48:AF48)</f>
        <v>0</v>
      </c>
      <c r="D41" s="63">
        <f>SUM(新規!AG48:BK48)</f>
        <v>0</v>
      </c>
      <c r="E41" s="63">
        <f>SUM(新規!BL48:CP48)</f>
        <v>0</v>
      </c>
      <c r="F41" s="63">
        <f>SUM(新規!CR48:DU48)</f>
        <v>0</v>
      </c>
      <c r="G41" s="63">
        <f>SUM(新規!DV48:EY48)</f>
        <v>0</v>
      </c>
      <c r="H41" s="63">
        <f>SUM(新規!EZ48:GD48)</f>
        <v>0</v>
      </c>
      <c r="I41" s="63">
        <f>SUM(新規!GE48:HH48)</f>
        <v>0</v>
      </c>
      <c r="J41" s="63">
        <f>SUM(新規!HI48:IK48)</f>
        <v>0</v>
      </c>
      <c r="K41" s="173">
        <f t="shared" si="6"/>
        <v>0</v>
      </c>
      <c r="L41" s="120" t="e">
        <f t="shared" si="5"/>
        <v>#DIV/0!</v>
      </c>
      <c r="M41" s="72">
        <f>COUNTIF(措置状況!$O$13:$O$14,P41)</f>
        <v>0</v>
      </c>
      <c r="N41" s="5">
        <f>COUNTIF(措置状況!$O$13:$O$14,Q41)</f>
        <v>0</v>
      </c>
      <c r="O41" s="5">
        <f>COUNTIF(措置状況!$O$13:$O$14,R41)</f>
        <v>0</v>
      </c>
      <c r="P41" s="71" t="str">
        <f t="shared" si="7"/>
        <v>女鹿沢小休校1</v>
      </c>
      <c r="Q41" s="71" t="str">
        <f t="shared" si="8"/>
        <v>女鹿沢小学年閉鎖1</v>
      </c>
      <c r="R41" s="71" t="str">
        <f t="shared" si="9"/>
        <v>女鹿沢小学級閉鎖1</v>
      </c>
      <c r="S41" s="107" t="s">
        <v>222</v>
      </c>
      <c r="T41" s="107" t="s">
        <v>221</v>
      </c>
      <c r="U41" s="107" t="s">
        <v>223</v>
      </c>
    </row>
    <row r="42" spans="1:24" ht="21" customHeight="1" x14ac:dyDescent="0.2">
      <c r="A42" s="69">
        <v>41</v>
      </c>
      <c r="B42" s="156" t="s">
        <v>171</v>
      </c>
      <c r="C42" s="63">
        <f>SUM(新規!C49:AF49)</f>
        <v>0</v>
      </c>
      <c r="D42" s="63">
        <f>SUM(新規!AG49:BK49)</f>
        <v>0</v>
      </c>
      <c r="E42" s="63">
        <f>SUM(新規!BL49:CP49)</f>
        <v>0</v>
      </c>
      <c r="F42" s="63">
        <f>SUM(新規!CR49:DU49)</f>
        <v>0</v>
      </c>
      <c r="G42" s="63">
        <f>SUM(新規!DV49:EY49)</f>
        <v>0</v>
      </c>
      <c r="H42" s="63">
        <f>SUM(新規!EZ49:GD49)</f>
        <v>0</v>
      </c>
      <c r="I42" s="63">
        <f>SUM(新規!GE49:HH49)</f>
        <v>0</v>
      </c>
      <c r="J42" s="63">
        <f>SUM(新規!HI49:IK49)</f>
        <v>0</v>
      </c>
      <c r="K42" s="173">
        <f t="shared" si="6"/>
        <v>0</v>
      </c>
      <c r="L42" s="120" t="e">
        <f t="shared" si="5"/>
        <v>#DIV/0!</v>
      </c>
      <c r="M42" s="72">
        <f>COUNTIF(措置状況!$O$13:$O$14,P42)</f>
        <v>0</v>
      </c>
      <c r="N42" s="5">
        <f>COUNTIF(措置状況!$O$13:$O$14,Q42)</f>
        <v>0</v>
      </c>
      <c r="O42" s="5">
        <f>COUNTIF(措置状況!$O$13:$O$14,R42)</f>
        <v>0</v>
      </c>
      <c r="P42" s="71" t="str">
        <f t="shared" si="7"/>
        <v>浪岡野沢小休校1</v>
      </c>
      <c r="Q42" s="71" t="str">
        <f t="shared" si="8"/>
        <v>浪岡野沢小学年閉鎖1</v>
      </c>
      <c r="R42" s="71" t="str">
        <f t="shared" si="9"/>
        <v>浪岡野沢小学級閉鎖1</v>
      </c>
      <c r="S42" s="107" t="s">
        <v>222</v>
      </c>
      <c r="T42" s="107" t="s">
        <v>221</v>
      </c>
      <c r="U42" s="107" t="s">
        <v>223</v>
      </c>
    </row>
    <row r="43" spans="1:24" ht="21" customHeight="1" x14ac:dyDescent="0.2">
      <c r="A43" s="69">
        <v>42</v>
      </c>
      <c r="B43" s="147" t="s">
        <v>172</v>
      </c>
      <c r="C43" s="63">
        <f>SUM(新規!C50:AF50)</f>
        <v>0</v>
      </c>
      <c r="D43" s="63">
        <f>SUM(新規!AG50:BK50)</f>
        <v>0</v>
      </c>
      <c r="E43" s="63">
        <f>SUM(新規!BL50:CP50)</f>
        <v>0</v>
      </c>
      <c r="F43" s="63">
        <f>SUM(新規!CR50:DU50)</f>
        <v>0</v>
      </c>
      <c r="G43" s="63">
        <f>SUM(新規!DV50:EY50)</f>
        <v>0</v>
      </c>
      <c r="H43" s="63">
        <f>SUM(新規!EZ50:GD50)</f>
        <v>0</v>
      </c>
      <c r="I43" s="63">
        <f>SUM(新規!GE50:HH50)</f>
        <v>0</v>
      </c>
      <c r="J43" s="63">
        <f>SUM(新規!HI50:IK50)</f>
        <v>0</v>
      </c>
      <c r="K43" s="173">
        <f t="shared" si="6"/>
        <v>0</v>
      </c>
      <c r="L43" s="120" t="e">
        <f t="shared" si="5"/>
        <v>#DIV/0!</v>
      </c>
      <c r="M43" s="72">
        <f>COUNTIF(措置状況!$O$13:$O$14,P43)</f>
        <v>0</v>
      </c>
      <c r="N43" s="5">
        <f>COUNTIF(措置状況!$O$13:$O$14,Q43)</f>
        <v>0</v>
      </c>
      <c r="O43" s="5">
        <f>COUNTIF(措置状況!$O$13:$O$14,R43)</f>
        <v>0</v>
      </c>
      <c r="P43" s="71" t="str">
        <f t="shared" si="7"/>
        <v>本郷小休校1</v>
      </c>
      <c r="Q43" s="71" t="str">
        <f t="shared" si="8"/>
        <v>本郷小学年閉鎖1</v>
      </c>
      <c r="R43" s="71" t="str">
        <f t="shared" si="9"/>
        <v>本郷小学級閉鎖1</v>
      </c>
      <c r="S43" s="107" t="s">
        <v>222</v>
      </c>
      <c r="T43" s="107" t="s">
        <v>221</v>
      </c>
      <c r="U43" s="107" t="s">
        <v>223</v>
      </c>
    </row>
    <row r="44" spans="1:24" ht="21" customHeight="1" thickBot="1" x14ac:dyDescent="0.25">
      <c r="A44" s="69">
        <v>43</v>
      </c>
      <c r="B44" s="153" t="s">
        <v>173</v>
      </c>
      <c r="C44" s="63">
        <f>SUM(新規!C51:AF51)</f>
        <v>0</v>
      </c>
      <c r="D44" s="63">
        <f>SUM(新規!AG51:BK51)</f>
        <v>0</v>
      </c>
      <c r="E44" s="63">
        <f>SUM(新規!BL51:CP51)</f>
        <v>0</v>
      </c>
      <c r="F44" s="63">
        <f>SUM(新規!CR51:DU51)</f>
        <v>0</v>
      </c>
      <c r="G44" s="63">
        <f>SUM(新規!DV51:EY51)</f>
        <v>0</v>
      </c>
      <c r="H44" s="63">
        <f>SUM(新規!EZ51:GD51)</f>
        <v>0</v>
      </c>
      <c r="I44" s="63">
        <f>SUM(新規!GE51:HH51)</f>
        <v>0</v>
      </c>
      <c r="J44" s="63">
        <f>SUM(新規!HI51:IK51)</f>
        <v>0</v>
      </c>
      <c r="K44" s="175">
        <f t="shared" si="6"/>
        <v>0</v>
      </c>
      <c r="L44" s="154" t="e">
        <f t="shared" si="5"/>
        <v>#DIV/0!</v>
      </c>
      <c r="M44" s="155">
        <f>COUNTIF(措置状況!$O$13:$O$14,P44)</f>
        <v>0</v>
      </c>
      <c r="N44" s="77">
        <f>COUNTIF(措置状況!$O$13:$O$14,Q44)</f>
        <v>0</v>
      </c>
      <c r="O44" s="77">
        <f>COUNTIF(措置状況!$O$13:$O$14,R44)</f>
        <v>0</v>
      </c>
      <c r="P44" s="71" t="str">
        <f t="shared" si="7"/>
        <v>大栄小休校1</v>
      </c>
      <c r="Q44" s="71" t="str">
        <f t="shared" si="8"/>
        <v>大栄小学年閉鎖1</v>
      </c>
      <c r="R44" s="71" t="str">
        <f t="shared" si="9"/>
        <v>大栄小学級閉鎖1</v>
      </c>
      <c r="S44" s="107" t="s">
        <v>222</v>
      </c>
      <c r="T44" s="107" t="s">
        <v>221</v>
      </c>
      <c r="U44" s="107" t="s">
        <v>223</v>
      </c>
    </row>
    <row r="45" spans="1:24" ht="21" customHeight="1" thickBot="1" x14ac:dyDescent="0.25">
      <c r="A45" s="286" t="s">
        <v>177</v>
      </c>
      <c r="B45" s="287"/>
      <c r="C45" s="172">
        <f>SUM(C2:C44)</f>
        <v>0</v>
      </c>
      <c r="D45" s="172">
        <f t="shared" ref="D45:J45" si="10">SUM(D2:D44)</f>
        <v>0</v>
      </c>
      <c r="E45" s="172">
        <f t="shared" si="10"/>
        <v>0</v>
      </c>
      <c r="F45" s="172">
        <f t="shared" si="10"/>
        <v>0</v>
      </c>
      <c r="G45" s="172">
        <f t="shared" si="10"/>
        <v>0</v>
      </c>
      <c r="H45" s="172">
        <f t="shared" si="10"/>
        <v>0</v>
      </c>
      <c r="I45" s="172">
        <f t="shared" si="10"/>
        <v>0</v>
      </c>
      <c r="J45" s="172">
        <f t="shared" si="10"/>
        <v>0</v>
      </c>
      <c r="K45" s="110">
        <f>SUM(C45:J45)</f>
        <v>0</v>
      </c>
      <c r="L45" s="119" t="e">
        <f t="shared" si="5"/>
        <v>#DIV/0!</v>
      </c>
      <c r="M45" s="171">
        <f>SUM(M2:M44)</f>
        <v>0</v>
      </c>
      <c r="N45" s="171">
        <f>SUM(N2:N44)</f>
        <v>0</v>
      </c>
      <c r="O45" s="110">
        <f>SUM(O2:O44)</f>
        <v>0</v>
      </c>
      <c r="X45" s="10">
        <f>SUM(X2:X44)</f>
        <v>0</v>
      </c>
    </row>
    <row r="46" spans="1:24" ht="14.25" customHeight="1" thickBot="1" x14ac:dyDescent="0.25">
      <c r="E46" s="288">
        <f ca="1">NOW()</f>
        <v>46093.644245370371</v>
      </c>
      <c r="F46" s="289"/>
      <c r="G46" s="289"/>
      <c r="H46" s="290" t="s">
        <v>228</v>
      </c>
      <c r="I46" s="290"/>
      <c r="J46" s="290"/>
      <c r="K46" s="291"/>
      <c r="L46" s="168"/>
      <c r="M46" s="172">
        <f>COUNTIF(M2:M44,"&gt;0.5")</f>
        <v>0</v>
      </c>
      <c r="N46" s="172">
        <f>COUNTIF(N2:N44,"&gt;0.5")</f>
        <v>0</v>
      </c>
      <c r="O46" s="109">
        <f>COUNTIF(O2:O44,"&gt;0.5")</f>
        <v>0</v>
      </c>
    </row>
    <row r="47" spans="1:24" ht="14.25" customHeight="1" thickBot="1" x14ac:dyDescent="0.25"/>
    <row r="48" spans="1:24" ht="14.25" customHeight="1" thickBot="1" x14ac:dyDescent="0.25">
      <c r="K48" s="86"/>
      <c r="L48" s="292" t="s">
        <v>231</v>
      </c>
      <c r="M48" s="293"/>
      <c r="N48" s="293"/>
      <c r="O48" s="293"/>
    </row>
  </sheetData>
  <autoFilter ref="A1:K45" xr:uid="{00000000-0009-0000-0000-000001000000}"/>
  <mergeCells count="4">
    <mergeCell ref="A45:B45"/>
    <mergeCell ref="E46:G46"/>
    <mergeCell ref="H46:K46"/>
    <mergeCell ref="L48:O48"/>
  </mergeCells>
  <phoneticPr fontId="2"/>
  <conditionalFormatting sqref="L2:L45">
    <cfRule type="cellIs" dxfId="49" priority="1" stopIfTrue="1" operator="greaterThan">
      <formula>0.5</formula>
    </cfRule>
  </conditionalFormatting>
  <pageMargins left="0.78740157480314965" right="0.78740157480314965" top="0.78740157480314965" bottom="0.78740157480314965" header="0.51181102362204722" footer="0.51181102362204722"/>
  <pageSetup paperSize="9" scale="74" orientation="portrait" r:id="rId1"/>
  <headerFooter alignWithMargins="0">
    <oddHeader>&amp;C平成２６年度　インフルエンザ罹患による欠席者数</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41"/>
  </sheetPr>
  <dimension ref="A1:W36"/>
  <sheetViews>
    <sheetView showZeros="0" zoomScaleNormal="100" workbookViewId="0">
      <selection activeCell="P151" sqref="P151"/>
    </sheetView>
  </sheetViews>
  <sheetFormatPr defaultColWidth="10.26953125" defaultRowHeight="20.25" customHeight="1" x14ac:dyDescent="0.2"/>
  <cols>
    <col min="1" max="1" width="4.7265625" style="10" customWidth="1"/>
    <col min="2" max="2" width="10.26953125" style="84" customWidth="1"/>
    <col min="3" max="10" width="6.6328125" style="10" customWidth="1"/>
    <col min="11" max="11" width="6.6328125" style="79" customWidth="1"/>
    <col min="12" max="12" width="7.08984375" style="79" customWidth="1"/>
    <col min="13" max="15" width="5.7265625" style="79" customWidth="1"/>
    <col min="16" max="16" width="13" style="79" hidden="1" customWidth="1"/>
    <col min="17" max="17" width="16.08984375" style="79" hidden="1" customWidth="1"/>
    <col min="18" max="18" width="16.26953125" style="79" hidden="1" customWidth="1"/>
    <col min="19" max="19" width="8.7265625" style="10" hidden="1" customWidth="1"/>
    <col min="20" max="20" width="8.90625" style="10" hidden="1" customWidth="1"/>
    <col min="21" max="21" width="9.6328125" style="10" hidden="1" customWidth="1"/>
    <col min="22" max="22" width="10.26953125" style="10" customWidth="1"/>
    <col min="23" max="16384" width="10.26953125" style="10"/>
  </cols>
  <sheetData>
    <row r="1" spans="1:23" ht="15.75" customHeight="1" thickBot="1" x14ac:dyDescent="0.25">
      <c r="A1" s="65" t="s">
        <v>175</v>
      </c>
      <c r="B1" s="66" t="s">
        <v>176</v>
      </c>
      <c r="C1" s="67" t="s">
        <v>241</v>
      </c>
      <c r="D1" s="67" t="s">
        <v>242</v>
      </c>
      <c r="E1" s="67" t="s">
        <v>283</v>
      </c>
      <c r="F1" s="67" t="s">
        <v>243</v>
      </c>
      <c r="G1" s="67" t="s">
        <v>244</v>
      </c>
      <c r="H1" s="67" t="s">
        <v>245</v>
      </c>
      <c r="I1" s="67" t="s">
        <v>246</v>
      </c>
      <c r="J1" s="67" t="s">
        <v>247</v>
      </c>
      <c r="K1" s="68" t="s">
        <v>177</v>
      </c>
      <c r="L1" s="121" t="s">
        <v>230</v>
      </c>
      <c r="M1" s="122" t="s">
        <v>22</v>
      </c>
      <c r="N1" s="123" t="s">
        <v>23</v>
      </c>
      <c r="O1" s="124" t="s">
        <v>21</v>
      </c>
      <c r="P1" s="107"/>
      <c r="Q1" s="107"/>
      <c r="R1" s="107"/>
      <c r="S1" s="107" t="s">
        <v>222</v>
      </c>
      <c r="T1" s="107" t="s">
        <v>221</v>
      </c>
      <c r="U1" s="107" t="s">
        <v>223</v>
      </c>
      <c r="W1" s="127" t="s">
        <v>285</v>
      </c>
    </row>
    <row r="2" spans="1:23" ht="18.75" customHeight="1" thickTop="1" x14ac:dyDescent="0.2">
      <c r="A2" s="69">
        <v>1</v>
      </c>
      <c r="B2" s="148" t="s">
        <v>178</v>
      </c>
      <c r="C2" s="63">
        <f>SUM(新規!C53:AF53)</f>
        <v>0</v>
      </c>
      <c r="D2" s="63">
        <f>SUM(新規!AG53:BK53)</f>
        <v>0</v>
      </c>
      <c r="E2" s="63">
        <f>SUM(新規!BL53:CP53)</f>
        <v>0</v>
      </c>
      <c r="F2" s="63">
        <f>SUM(新規!CR53:DU53)</f>
        <v>0</v>
      </c>
      <c r="G2" s="63">
        <f>SUM(新規!DV53:EY53)</f>
        <v>0</v>
      </c>
      <c r="H2" s="63">
        <f>SUM(新規!EZ53:GD53)</f>
        <v>0</v>
      </c>
      <c r="I2" s="63">
        <f>SUM(新規!GE53:HH53)</f>
        <v>0</v>
      </c>
      <c r="J2" s="63">
        <f>SUM(新規!HI53:IK53)</f>
        <v>0</v>
      </c>
      <c r="K2" s="169">
        <f t="shared" ref="K2:K21" si="0">SUM(C2:J2)</f>
        <v>0</v>
      </c>
      <c r="L2" s="120" t="e">
        <f>K2/W2</f>
        <v>#DIV/0!</v>
      </c>
      <c r="M2" s="149">
        <f>COUNTIF(措置状況!$O$13:$O$14,P2)</f>
        <v>0</v>
      </c>
      <c r="N2" s="148">
        <f>COUNTIF(措置状況!$O$13:$O$14,Q2)</f>
        <v>0</v>
      </c>
      <c r="O2" s="150">
        <f>COUNTIF(措置状況!$O$13:$O$14,R2)</f>
        <v>0</v>
      </c>
      <c r="P2" s="71" t="str">
        <f t="shared" ref="P2:P20" si="1">CONCATENATE(B2,S2)</f>
        <v>浪打中休校1</v>
      </c>
      <c r="Q2" s="71" t="str">
        <f t="shared" ref="Q2:Q20" si="2">CONCATENATE(B2,T2)</f>
        <v>浪打中学年閉鎖1</v>
      </c>
      <c r="R2" s="71" t="str">
        <f t="shared" ref="R2:R20" si="3">CONCATENATE(B2,U2)</f>
        <v>浪打中学級閉鎖1</v>
      </c>
      <c r="S2" s="107" t="s">
        <v>222</v>
      </c>
      <c r="T2" s="107" t="s">
        <v>221</v>
      </c>
      <c r="U2" s="107" t="s">
        <v>223</v>
      </c>
    </row>
    <row r="3" spans="1:23" ht="18.75" customHeight="1" x14ac:dyDescent="0.2">
      <c r="A3" s="72">
        <v>2</v>
      </c>
      <c r="B3" s="73" t="s">
        <v>179</v>
      </c>
      <c r="C3" s="63">
        <f>SUM(新規!C54:AF54)</f>
        <v>0</v>
      </c>
      <c r="D3" s="63">
        <f>SUM(新規!AG54:BK54)</f>
        <v>0</v>
      </c>
      <c r="E3" s="63">
        <f>SUM(新規!BL54:CP54)</f>
        <v>0</v>
      </c>
      <c r="F3" s="63">
        <f>SUM(新規!CR54:DU54)</f>
        <v>0</v>
      </c>
      <c r="G3" s="63">
        <f>SUM(新規!DV54:EY54)</f>
        <v>0</v>
      </c>
      <c r="H3" s="63">
        <f>SUM(新規!EZ54:GD54)</f>
        <v>0</v>
      </c>
      <c r="I3" s="63">
        <f>SUM(新規!GE54:HH54)</f>
        <v>0</v>
      </c>
      <c r="J3" s="63">
        <f>SUM(新規!HI54:IK54)</f>
        <v>0</v>
      </c>
      <c r="K3" s="169">
        <f t="shared" si="0"/>
        <v>0</v>
      </c>
      <c r="L3" s="118" t="e">
        <f t="shared" ref="L3:L21" si="4">K3/W3</f>
        <v>#DIV/0!</v>
      </c>
      <c r="M3" s="151">
        <f>COUNTIF(措置状況!$O$13:$O$14,P3)</f>
        <v>0</v>
      </c>
      <c r="N3" s="5">
        <f>COUNTIF(措置状況!$O$13:$O$14,Q3)</f>
        <v>0</v>
      </c>
      <c r="O3" s="167">
        <f>COUNTIF(措置状況!$O$13:$O$14,R3)</f>
        <v>0</v>
      </c>
      <c r="P3" s="71" t="str">
        <f t="shared" si="1"/>
        <v>佃中休校1</v>
      </c>
      <c r="Q3" s="71" t="str">
        <f t="shared" si="2"/>
        <v>佃中学年閉鎖1</v>
      </c>
      <c r="R3" s="71" t="str">
        <f t="shared" si="3"/>
        <v>佃中学級閉鎖1</v>
      </c>
      <c r="S3" s="107" t="s">
        <v>222</v>
      </c>
      <c r="T3" s="107" t="s">
        <v>221</v>
      </c>
      <c r="U3" s="107" t="s">
        <v>223</v>
      </c>
    </row>
    <row r="4" spans="1:23" ht="18.75" customHeight="1" x14ac:dyDescent="0.2">
      <c r="A4" s="72">
        <v>3</v>
      </c>
      <c r="B4" s="73" t="s">
        <v>180</v>
      </c>
      <c r="C4" s="63">
        <f>SUM(新規!C55:AF55)</f>
        <v>0</v>
      </c>
      <c r="D4" s="63">
        <f>SUM(新規!AG55:BK55)</f>
        <v>0</v>
      </c>
      <c r="E4" s="63">
        <f>SUM(新規!BL55:CP55)</f>
        <v>0</v>
      </c>
      <c r="F4" s="63">
        <f>SUM(新規!CR55:DU55)</f>
        <v>0</v>
      </c>
      <c r="G4" s="63">
        <f>SUM(新規!DV55:EY55)</f>
        <v>0</v>
      </c>
      <c r="H4" s="63">
        <f>SUM(新規!EZ55:GD55)</f>
        <v>0</v>
      </c>
      <c r="I4" s="63">
        <f>SUM(新規!GE55:HH55)</f>
        <v>0</v>
      </c>
      <c r="J4" s="63">
        <f>SUM(新規!HI55:IK55)</f>
        <v>0</v>
      </c>
      <c r="K4" s="169">
        <f t="shared" si="0"/>
        <v>0</v>
      </c>
      <c r="L4" s="118" t="e">
        <f t="shared" si="4"/>
        <v>#DIV/0!</v>
      </c>
      <c r="M4" s="151">
        <f>COUNTIF(措置状況!$O$13:$O$14,P4)</f>
        <v>0</v>
      </c>
      <c r="N4" s="5">
        <f>COUNTIF(措置状況!$O$13:$O$14,Q4)</f>
        <v>0</v>
      </c>
      <c r="O4" s="167">
        <f>COUNTIF(措置状況!$O$13:$O$14,R4)</f>
        <v>0</v>
      </c>
      <c r="P4" s="71" t="str">
        <f t="shared" si="1"/>
        <v>南中休校1</v>
      </c>
      <c r="Q4" s="71" t="str">
        <f t="shared" si="2"/>
        <v>南中学年閉鎖1</v>
      </c>
      <c r="R4" s="71" t="str">
        <f t="shared" si="3"/>
        <v>南中学級閉鎖1</v>
      </c>
      <c r="S4" s="107" t="s">
        <v>222</v>
      </c>
      <c r="T4" s="107" t="s">
        <v>221</v>
      </c>
      <c r="U4" s="107" t="s">
        <v>223</v>
      </c>
    </row>
    <row r="5" spans="1:23" ht="18.75" customHeight="1" x14ac:dyDescent="0.2">
      <c r="A5" s="72">
        <v>4</v>
      </c>
      <c r="B5" s="5" t="s">
        <v>181</v>
      </c>
      <c r="C5" s="63">
        <f>SUM(新規!C56:AF56)</f>
        <v>0</v>
      </c>
      <c r="D5" s="63">
        <f>SUM(新規!AG56:BK56)</f>
        <v>0</v>
      </c>
      <c r="E5" s="63">
        <f>SUM(新規!BL56:CP56)</f>
        <v>0</v>
      </c>
      <c r="F5" s="63">
        <f>SUM(新規!CR56:DU56)</f>
        <v>0</v>
      </c>
      <c r="G5" s="63">
        <f>SUM(新規!DV56:EY56)</f>
        <v>0</v>
      </c>
      <c r="H5" s="63">
        <f>SUM(新規!EZ56:GD56)</f>
        <v>0</v>
      </c>
      <c r="I5" s="63">
        <f>SUM(新規!GE56:HH56)</f>
        <v>0</v>
      </c>
      <c r="J5" s="63">
        <f>SUM(新規!HI56:IK56)</f>
        <v>0</v>
      </c>
      <c r="K5" s="169">
        <f t="shared" si="0"/>
        <v>0</v>
      </c>
      <c r="L5" s="118" t="e">
        <f t="shared" si="4"/>
        <v>#DIV/0!</v>
      </c>
      <c r="M5" s="151">
        <f>COUNTIF(措置状況!$O$13:$O$14,P5)</f>
        <v>0</v>
      </c>
      <c r="N5" s="5">
        <f>COUNTIF(措置状況!$O$13:$O$14,Q5)</f>
        <v>0</v>
      </c>
      <c r="O5" s="167">
        <f>COUNTIF(措置状況!$O$13:$O$14,R5)</f>
        <v>0</v>
      </c>
      <c r="P5" s="71" t="str">
        <f t="shared" si="1"/>
        <v>古川中休校1</v>
      </c>
      <c r="Q5" s="71" t="str">
        <f t="shared" si="2"/>
        <v>古川中学年閉鎖1</v>
      </c>
      <c r="R5" s="71" t="str">
        <f t="shared" si="3"/>
        <v>古川中学級閉鎖1</v>
      </c>
      <c r="S5" s="107" t="s">
        <v>222</v>
      </c>
      <c r="T5" s="107" t="s">
        <v>221</v>
      </c>
      <c r="U5" s="107" t="s">
        <v>223</v>
      </c>
    </row>
    <row r="6" spans="1:23" ht="18.75" customHeight="1" x14ac:dyDescent="0.2">
      <c r="A6" s="72">
        <v>5</v>
      </c>
      <c r="B6" s="5" t="s">
        <v>182</v>
      </c>
      <c r="C6" s="63">
        <f>SUM(新規!C57:AF57)</f>
        <v>0</v>
      </c>
      <c r="D6" s="63">
        <f>SUM(新規!AG57:BK57)</f>
        <v>0</v>
      </c>
      <c r="E6" s="63">
        <f>SUM(新規!BL57:CP57)</f>
        <v>0</v>
      </c>
      <c r="F6" s="63">
        <f>SUM(新規!CR57:DU57)</f>
        <v>0</v>
      </c>
      <c r="G6" s="63">
        <f>SUM(新規!DV57:EY57)</f>
        <v>0</v>
      </c>
      <c r="H6" s="63">
        <f>SUM(新規!EZ57:GD57)</f>
        <v>0</v>
      </c>
      <c r="I6" s="63">
        <f>SUM(新規!GE57:HH57)</f>
        <v>0</v>
      </c>
      <c r="J6" s="63">
        <f>SUM(新規!HI57:IK57)</f>
        <v>0</v>
      </c>
      <c r="K6" s="169">
        <f t="shared" si="0"/>
        <v>0</v>
      </c>
      <c r="L6" s="118" t="e">
        <f t="shared" si="4"/>
        <v>#DIV/0!</v>
      </c>
      <c r="M6" s="151">
        <f>COUNTIF(措置状況!$O$13:$O$14,P6)</f>
        <v>0</v>
      </c>
      <c r="N6" s="5">
        <f>COUNTIF(措置状況!$O$13:$O$14,Q6)</f>
        <v>0</v>
      </c>
      <c r="O6" s="167">
        <f>COUNTIF(措置状況!$O$13:$O$14,R6)</f>
        <v>0</v>
      </c>
      <c r="P6" s="71" t="str">
        <f t="shared" si="1"/>
        <v>沖館中休校1</v>
      </c>
      <c r="Q6" s="71" t="str">
        <f t="shared" si="2"/>
        <v>沖館中学年閉鎖1</v>
      </c>
      <c r="R6" s="71" t="str">
        <f t="shared" si="3"/>
        <v>沖館中学級閉鎖1</v>
      </c>
      <c r="S6" s="107" t="s">
        <v>222</v>
      </c>
      <c r="T6" s="107" t="s">
        <v>221</v>
      </c>
      <c r="U6" s="107" t="s">
        <v>223</v>
      </c>
    </row>
    <row r="7" spans="1:23" ht="18.75" customHeight="1" x14ac:dyDescent="0.2">
      <c r="A7" s="72">
        <v>6</v>
      </c>
      <c r="B7" s="73" t="s">
        <v>183</v>
      </c>
      <c r="C7" s="63">
        <f>SUM(新規!C58:AF58)</f>
        <v>0</v>
      </c>
      <c r="D7" s="63">
        <f>SUM(新規!AG58:BK58)</f>
        <v>0</v>
      </c>
      <c r="E7" s="63">
        <f>SUM(新規!BL58:CP58)</f>
        <v>0</v>
      </c>
      <c r="F7" s="63">
        <f>SUM(新規!CR58:DU58)</f>
        <v>0</v>
      </c>
      <c r="G7" s="63">
        <f>SUM(新規!DV58:EY58)</f>
        <v>0</v>
      </c>
      <c r="H7" s="63">
        <f>SUM(新規!EZ58:GD58)</f>
        <v>0</v>
      </c>
      <c r="I7" s="63">
        <f>SUM(新規!GE58:HH58)</f>
        <v>0</v>
      </c>
      <c r="J7" s="63">
        <f>SUM(新規!HI58:IK58)</f>
        <v>0</v>
      </c>
      <c r="K7" s="169">
        <f t="shared" si="0"/>
        <v>0</v>
      </c>
      <c r="L7" s="118" t="e">
        <f t="shared" si="4"/>
        <v>#DIV/0!</v>
      </c>
      <c r="M7" s="151">
        <f>COUNTIF(措置状況!$O$13:$O$14,P7)</f>
        <v>0</v>
      </c>
      <c r="N7" s="5">
        <f>COUNTIF(措置状況!$O$13:$O$14,Q7)</f>
        <v>0</v>
      </c>
      <c r="O7" s="167">
        <f>COUNTIF(措置状況!$O$13:$O$14,R7)</f>
        <v>0</v>
      </c>
      <c r="P7" s="71" t="str">
        <f t="shared" si="1"/>
        <v>油川中休校1</v>
      </c>
      <c r="Q7" s="71" t="str">
        <f t="shared" si="2"/>
        <v>油川中学年閉鎖1</v>
      </c>
      <c r="R7" s="71" t="str">
        <f t="shared" si="3"/>
        <v>油川中学級閉鎖1</v>
      </c>
      <c r="S7" s="107" t="s">
        <v>222</v>
      </c>
      <c r="T7" s="107" t="s">
        <v>221</v>
      </c>
      <c r="U7" s="107" t="s">
        <v>223</v>
      </c>
    </row>
    <row r="8" spans="1:23" ht="18.75" customHeight="1" x14ac:dyDescent="0.2">
      <c r="A8" s="72">
        <v>7</v>
      </c>
      <c r="B8" s="73" t="s">
        <v>184</v>
      </c>
      <c r="C8" s="63">
        <f>SUM(新規!C59:AF59)</f>
        <v>0</v>
      </c>
      <c r="D8" s="63">
        <f>SUM(新規!AG59:BK59)</f>
        <v>0</v>
      </c>
      <c r="E8" s="63">
        <f>SUM(新規!BL59:CP59)</f>
        <v>0</v>
      </c>
      <c r="F8" s="63">
        <f>SUM(新規!CR59:DU59)</f>
        <v>0</v>
      </c>
      <c r="G8" s="63">
        <f>SUM(新規!DV59:EY59)</f>
        <v>0</v>
      </c>
      <c r="H8" s="63">
        <f>SUM(新規!EZ59:GD59)</f>
        <v>0</v>
      </c>
      <c r="I8" s="63">
        <f>SUM(新規!GE59:HH59)</f>
        <v>0</v>
      </c>
      <c r="J8" s="63">
        <f>SUM(新規!HI59:IK59)</f>
        <v>0</v>
      </c>
      <c r="K8" s="169">
        <f t="shared" si="0"/>
        <v>0</v>
      </c>
      <c r="L8" s="118" t="e">
        <f t="shared" si="4"/>
        <v>#DIV/0!</v>
      </c>
      <c r="M8" s="151">
        <f>COUNTIF(措置状況!$O$13:$O$14,P8)</f>
        <v>0</v>
      </c>
      <c r="N8" s="5">
        <f>COUNTIF(措置状況!$O$13:$O$14,Q8)</f>
        <v>0</v>
      </c>
      <c r="O8" s="167">
        <f>COUNTIF(措置状況!$O$13:$O$14,R8)</f>
        <v>0</v>
      </c>
      <c r="P8" s="71" t="str">
        <f t="shared" si="1"/>
        <v>西中休校1</v>
      </c>
      <c r="Q8" s="71" t="str">
        <f t="shared" si="2"/>
        <v>西中学年閉鎖1</v>
      </c>
      <c r="R8" s="71" t="str">
        <f t="shared" si="3"/>
        <v>西中学級閉鎖1</v>
      </c>
      <c r="S8" s="107" t="s">
        <v>222</v>
      </c>
      <c r="T8" s="107" t="s">
        <v>221</v>
      </c>
      <c r="U8" s="107" t="s">
        <v>223</v>
      </c>
    </row>
    <row r="9" spans="1:23" ht="18.75" customHeight="1" x14ac:dyDescent="0.2">
      <c r="A9" s="72">
        <v>8</v>
      </c>
      <c r="B9" s="63" t="s">
        <v>185</v>
      </c>
      <c r="C9" s="63">
        <f>SUM(新規!C60:AF60)</f>
        <v>0</v>
      </c>
      <c r="D9" s="63">
        <f>SUM(新規!AG60:BK60)</f>
        <v>0</v>
      </c>
      <c r="E9" s="63">
        <f>SUM(新規!BL60:CP60)</f>
        <v>0</v>
      </c>
      <c r="F9" s="63">
        <f>SUM(新規!CR60:DU60)</f>
        <v>0</v>
      </c>
      <c r="G9" s="63">
        <f>SUM(新規!DV60:EY60)</f>
        <v>0</v>
      </c>
      <c r="H9" s="63">
        <f>SUM(新規!EZ60:GD60)</f>
        <v>0</v>
      </c>
      <c r="I9" s="63">
        <f>SUM(新規!GE60:HH60)</f>
        <v>0</v>
      </c>
      <c r="J9" s="63">
        <f>SUM(新規!HI60:IK60)</f>
        <v>0</v>
      </c>
      <c r="K9" s="169">
        <f t="shared" si="0"/>
        <v>0</v>
      </c>
      <c r="L9" s="118" t="e">
        <f t="shared" si="4"/>
        <v>#DIV/0!</v>
      </c>
      <c r="M9" s="151">
        <f>COUNTIF(措置状況!$O$13:$O$14,P9)</f>
        <v>0</v>
      </c>
      <c r="N9" s="5">
        <f>COUNTIF(措置状況!$O$13:$O$14,Q9)</f>
        <v>0</v>
      </c>
      <c r="O9" s="167">
        <f>COUNTIF(措置状況!$O$13:$O$14,R9)</f>
        <v>0</v>
      </c>
      <c r="P9" s="71" t="str">
        <f t="shared" si="1"/>
        <v>東中休校1</v>
      </c>
      <c r="Q9" s="71" t="str">
        <f t="shared" si="2"/>
        <v>東中学年閉鎖1</v>
      </c>
      <c r="R9" s="71" t="str">
        <f t="shared" si="3"/>
        <v>東中学級閉鎖1</v>
      </c>
      <c r="S9" s="107" t="s">
        <v>222</v>
      </c>
      <c r="T9" s="107" t="s">
        <v>221</v>
      </c>
      <c r="U9" s="107" t="s">
        <v>223</v>
      </c>
    </row>
    <row r="10" spans="1:23" ht="18.75" customHeight="1" x14ac:dyDescent="0.2">
      <c r="A10" s="72">
        <v>9</v>
      </c>
      <c r="B10" s="5" t="s">
        <v>186</v>
      </c>
      <c r="C10" s="63">
        <f>SUM(新規!C61:AF61)</f>
        <v>0</v>
      </c>
      <c r="D10" s="63">
        <f>SUM(新規!AG61:BK61)</f>
        <v>0</v>
      </c>
      <c r="E10" s="63">
        <f>SUM(新規!BL61:CP61)</f>
        <v>0</v>
      </c>
      <c r="F10" s="63">
        <f>SUM(新規!CR61:DU61)</f>
        <v>0</v>
      </c>
      <c r="G10" s="63">
        <f>SUM(新規!DV61:EY61)</f>
        <v>0</v>
      </c>
      <c r="H10" s="63">
        <f>SUM(新規!EZ61:GD61)</f>
        <v>0</v>
      </c>
      <c r="I10" s="63">
        <f>SUM(新規!GE61:HH61)</f>
        <v>0</v>
      </c>
      <c r="J10" s="63">
        <f>SUM(新規!HI61:IK61)</f>
        <v>0</v>
      </c>
      <c r="K10" s="169">
        <f t="shared" si="0"/>
        <v>0</v>
      </c>
      <c r="L10" s="118" t="e">
        <f t="shared" si="4"/>
        <v>#DIV/0!</v>
      </c>
      <c r="M10" s="151">
        <f>COUNTIF(措置状況!$O$13:$O$14,P10)</f>
        <v>0</v>
      </c>
      <c r="N10" s="5">
        <f>COUNTIF(措置状況!$O$13:$O$14,Q10)</f>
        <v>0</v>
      </c>
      <c r="O10" s="167">
        <f>COUNTIF(措置状況!$O$13:$O$14,R10)</f>
        <v>0</v>
      </c>
      <c r="P10" s="71" t="str">
        <f t="shared" si="1"/>
        <v>筒井中休校1</v>
      </c>
      <c r="Q10" s="71" t="str">
        <f t="shared" si="2"/>
        <v>筒井中学年閉鎖1</v>
      </c>
      <c r="R10" s="71" t="str">
        <f t="shared" si="3"/>
        <v>筒井中学級閉鎖1</v>
      </c>
      <c r="S10" s="107" t="s">
        <v>222</v>
      </c>
      <c r="T10" s="107" t="s">
        <v>221</v>
      </c>
      <c r="U10" s="107" t="s">
        <v>223</v>
      </c>
    </row>
    <row r="11" spans="1:23" ht="18.75" customHeight="1" x14ac:dyDescent="0.2">
      <c r="A11" s="72">
        <v>10</v>
      </c>
      <c r="B11" s="5" t="s">
        <v>187</v>
      </c>
      <c r="C11" s="63">
        <f>SUM(新規!C62:AF62)</f>
        <v>0</v>
      </c>
      <c r="D11" s="63">
        <f>SUM(新規!AG62:BK62)</f>
        <v>0</v>
      </c>
      <c r="E11" s="63">
        <f>SUM(新規!BL62:CP62)</f>
        <v>0</v>
      </c>
      <c r="F11" s="63">
        <f>SUM(新規!CR62:DU62)</f>
        <v>0</v>
      </c>
      <c r="G11" s="63">
        <f>SUM(新規!DV62:EY62)</f>
        <v>0</v>
      </c>
      <c r="H11" s="63">
        <f>SUM(新規!EZ62:GD62)</f>
        <v>0</v>
      </c>
      <c r="I11" s="63">
        <f>SUM(新規!GE62:HH62)</f>
        <v>0</v>
      </c>
      <c r="J11" s="63">
        <f>SUM(新規!HI62:IK62)</f>
        <v>0</v>
      </c>
      <c r="K11" s="169">
        <f t="shared" si="0"/>
        <v>0</v>
      </c>
      <c r="L11" s="118" t="e">
        <f t="shared" si="4"/>
        <v>#DIV/0!</v>
      </c>
      <c r="M11" s="151">
        <f>COUNTIF(措置状況!$O$13:$O$14,P11)</f>
        <v>0</v>
      </c>
      <c r="N11" s="5">
        <f>COUNTIF(措置状況!$O$13:$O$14,Q11)</f>
        <v>0</v>
      </c>
      <c r="O11" s="167">
        <f>COUNTIF(措置状況!$O$13:$O$14,R11)</f>
        <v>0</v>
      </c>
      <c r="P11" s="71" t="str">
        <f t="shared" si="1"/>
        <v>横内中休校1</v>
      </c>
      <c r="Q11" s="71" t="str">
        <f t="shared" si="2"/>
        <v>横内中学年閉鎖1</v>
      </c>
      <c r="R11" s="71" t="str">
        <f t="shared" si="3"/>
        <v>横内中学級閉鎖1</v>
      </c>
      <c r="S11" s="107" t="s">
        <v>222</v>
      </c>
      <c r="T11" s="107" t="s">
        <v>221</v>
      </c>
      <c r="U11" s="107" t="s">
        <v>223</v>
      </c>
    </row>
    <row r="12" spans="1:23" ht="18.75" customHeight="1" x14ac:dyDescent="0.2">
      <c r="A12" s="72">
        <v>11</v>
      </c>
      <c r="B12" s="5" t="s">
        <v>188</v>
      </c>
      <c r="C12" s="63">
        <f>SUM(新規!C64:AF64)</f>
        <v>0</v>
      </c>
      <c r="D12" s="63">
        <f>SUM(新規!AG64:BK64)</f>
        <v>0</v>
      </c>
      <c r="E12" s="63">
        <f>SUM(新規!BL64:CP64)</f>
        <v>0</v>
      </c>
      <c r="F12" s="63">
        <f>SUM(新規!CR64:DU64)</f>
        <v>0</v>
      </c>
      <c r="G12" s="63">
        <f>SUM(新規!DV64:EY64)</f>
        <v>0</v>
      </c>
      <c r="H12" s="63">
        <f>SUM(新規!EZ64:GD64)</f>
        <v>0</v>
      </c>
      <c r="I12" s="63">
        <f>SUM(新規!GE64:HH64)</f>
        <v>0</v>
      </c>
      <c r="J12" s="63">
        <f>SUM(新規!HI64:IK64)</f>
        <v>0</v>
      </c>
      <c r="K12" s="169">
        <f t="shared" si="0"/>
        <v>0</v>
      </c>
      <c r="L12" s="118" t="e">
        <f t="shared" si="4"/>
        <v>#DIV/0!</v>
      </c>
      <c r="M12" s="151">
        <f>COUNTIF(措置状況!$O$13:$O$14,P12)</f>
        <v>0</v>
      </c>
      <c r="N12" s="5">
        <f>COUNTIF(措置状況!$O$13:$O$14,Q12)</f>
        <v>0</v>
      </c>
      <c r="O12" s="167">
        <f>COUNTIF(措置状況!$O$13:$O$14,R12)</f>
        <v>0</v>
      </c>
      <c r="P12" s="71" t="str">
        <f t="shared" si="1"/>
        <v>荒川中休校1</v>
      </c>
      <c r="Q12" s="71" t="str">
        <f t="shared" si="2"/>
        <v>荒川中学年閉鎖1</v>
      </c>
      <c r="R12" s="71" t="str">
        <f t="shared" si="3"/>
        <v>荒川中学級閉鎖1</v>
      </c>
      <c r="S12" s="107" t="s">
        <v>222</v>
      </c>
      <c r="T12" s="107" t="s">
        <v>221</v>
      </c>
      <c r="U12" s="107" t="s">
        <v>223</v>
      </c>
      <c r="W12" s="207"/>
    </row>
    <row r="13" spans="1:23" ht="18.75" customHeight="1" x14ac:dyDescent="0.2">
      <c r="A13" s="72">
        <v>12</v>
      </c>
      <c r="B13" s="74" t="s">
        <v>189</v>
      </c>
      <c r="C13" s="63">
        <f>SUM(新規!C66:AF66)</f>
        <v>0</v>
      </c>
      <c r="D13" s="63">
        <f>SUM(新規!AG66:BK66)</f>
        <v>0</v>
      </c>
      <c r="E13" s="63">
        <f>SUM(新規!BL66:CP66)</f>
        <v>0</v>
      </c>
      <c r="F13" s="63">
        <f>SUM(新規!CR66:DU66)</f>
        <v>0</v>
      </c>
      <c r="G13" s="63">
        <f>SUM(新規!DV66:EY66)</f>
        <v>0</v>
      </c>
      <c r="H13" s="63">
        <f>SUM(新規!EZ66:GD66)</f>
        <v>0</v>
      </c>
      <c r="I13" s="63">
        <f>SUM(新規!GE66:HH66)</f>
        <v>0</v>
      </c>
      <c r="J13" s="63">
        <f>SUM(新規!HI66:IK66)</f>
        <v>0</v>
      </c>
      <c r="K13" s="169">
        <f t="shared" si="0"/>
        <v>0</v>
      </c>
      <c r="L13" s="118" t="e">
        <f t="shared" si="4"/>
        <v>#DIV/0!</v>
      </c>
      <c r="M13" s="151">
        <f>COUNTIF(措置状況!$O$13:$O$14,P13)</f>
        <v>0</v>
      </c>
      <c r="N13" s="5">
        <f>COUNTIF(措置状況!$O$13:$O$14,Q13)</f>
        <v>0</v>
      </c>
      <c r="O13" s="167">
        <f>COUNTIF(措置状況!$O$13:$O$14,R13)</f>
        <v>0</v>
      </c>
      <c r="P13" s="71" t="str">
        <f t="shared" si="1"/>
        <v>新城中休校1</v>
      </c>
      <c r="Q13" s="71" t="str">
        <f t="shared" si="2"/>
        <v>新城中学年閉鎖1</v>
      </c>
      <c r="R13" s="71" t="str">
        <f t="shared" si="3"/>
        <v>新城中学級閉鎖1</v>
      </c>
      <c r="S13" s="107" t="s">
        <v>222</v>
      </c>
      <c r="T13" s="107" t="s">
        <v>221</v>
      </c>
      <c r="U13" s="107" t="s">
        <v>223</v>
      </c>
    </row>
    <row r="14" spans="1:23" ht="18.75" customHeight="1" x14ac:dyDescent="0.2">
      <c r="A14" s="72">
        <v>13</v>
      </c>
      <c r="B14" s="73" t="s">
        <v>190</v>
      </c>
      <c r="C14" s="63">
        <f>SUM(新規!C67:AF67)</f>
        <v>0</v>
      </c>
      <c r="D14" s="63">
        <f>SUM(新規!AG67:BK67)</f>
        <v>0</v>
      </c>
      <c r="E14" s="63">
        <f>SUM(新規!BL67:CP67)</f>
        <v>0</v>
      </c>
      <c r="F14" s="63">
        <f>SUM(新規!CR67:DU67)</f>
        <v>0</v>
      </c>
      <c r="G14" s="63">
        <f>SUM(新規!DV67:EY67)</f>
        <v>0</v>
      </c>
      <c r="H14" s="63">
        <f>SUM(新規!EZ67:GD67)</f>
        <v>0</v>
      </c>
      <c r="I14" s="63">
        <f>SUM(新規!GE67:HH67)</f>
        <v>0</v>
      </c>
      <c r="J14" s="63">
        <f>SUM(新規!HI67:IK67)</f>
        <v>0</v>
      </c>
      <c r="K14" s="169">
        <f t="shared" si="0"/>
        <v>0</v>
      </c>
      <c r="L14" s="118" t="e">
        <f>K14/W14</f>
        <v>#DIV/0!</v>
      </c>
      <c r="M14" s="151">
        <f>COUNTIF(措置状況!$O$13:$O$14,P14)</f>
        <v>0</v>
      </c>
      <c r="N14" s="5">
        <f>COUNTIF(措置状況!$O$13:$O$14,Q14)</f>
        <v>0</v>
      </c>
      <c r="O14" s="167">
        <f>COUNTIF(措置状況!$O$13:$O$14,R14)</f>
        <v>0</v>
      </c>
      <c r="P14" s="71" t="str">
        <f t="shared" si="1"/>
        <v>甲田中休校1</v>
      </c>
      <c r="Q14" s="71" t="str">
        <f t="shared" si="2"/>
        <v>甲田中学年閉鎖1</v>
      </c>
      <c r="R14" s="71" t="str">
        <f t="shared" si="3"/>
        <v>甲田中学級閉鎖1</v>
      </c>
      <c r="S14" s="107" t="s">
        <v>222</v>
      </c>
      <c r="T14" s="107" t="s">
        <v>221</v>
      </c>
      <c r="U14" s="107" t="s">
        <v>223</v>
      </c>
    </row>
    <row r="15" spans="1:23" ht="18.75" customHeight="1" x14ac:dyDescent="0.2">
      <c r="A15" s="72">
        <v>14</v>
      </c>
      <c r="B15" s="75" t="s">
        <v>191</v>
      </c>
      <c r="C15" s="63">
        <f>SUM(新規!C68:AF68)</f>
        <v>0</v>
      </c>
      <c r="D15" s="63">
        <f>SUM(新規!AG68:BK68)</f>
        <v>0</v>
      </c>
      <c r="E15" s="63">
        <f>SUM(新規!BL68:CP68)</f>
        <v>0</v>
      </c>
      <c r="F15" s="63">
        <f>SUM(新規!CR68:DU68)</f>
        <v>0</v>
      </c>
      <c r="G15" s="63">
        <f>SUM(新規!DV68:EY68)</f>
        <v>0</v>
      </c>
      <c r="H15" s="63">
        <f>SUM(新規!EZ68:GD68)</f>
        <v>0</v>
      </c>
      <c r="I15" s="63">
        <f>SUM(新規!GE68:HH68)</f>
        <v>0</v>
      </c>
      <c r="J15" s="63">
        <f>SUM(新規!HI68:IK68)</f>
        <v>0</v>
      </c>
      <c r="K15" s="169">
        <f t="shared" si="0"/>
        <v>0</v>
      </c>
      <c r="L15" s="118" t="e">
        <f t="shared" si="4"/>
        <v>#DIV/0!</v>
      </c>
      <c r="M15" s="151">
        <f>COUNTIF(措置状況!$O$13:$O$14,P15)</f>
        <v>0</v>
      </c>
      <c r="N15" s="5">
        <f>COUNTIF(措置状況!$O$13:$O$14,Q15)</f>
        <v>0</v>
      </c>
      <c r="O15" s="167">
        <f>COUNTIF(措置状況!$O$13:$O$14,R15)</f>
        <v>0</v>
      </c>
      <c r="P15" s="71" t="str">
        <f t="shared" si="1"/>
        <v>浦町中休校1</v>
      </c>
      <c r="Q15" s="71" t="str">
        <f t="shared" si="2"/>
        <v>浦町中学年閉鎖1</v>
      </c>
      <c r="R15" s="71" t="str">
        <f t="shared" si="3"/>
        <v>浦町中学級閉鎖1</v>
      </c>
      <c r="S15" s="107" t="s">
        <v>222</v>
      </c>
      <c r="T15" s="107" t="s">
        <v>221</v>
      </c>
      <c r="U15" s="107" t="s">
        <v>223</v>
      </c>
    </row>
    <row r="16" spans="1:23" ht="18.75" customHeight="1" x14ac:dyDescent="0.2">
      <c r="A16" s="72">
        <v>15</v>
      </c>
      <c r="B16" s="73" t="s">
        <v>192</v>
      </c>
      <c r="C16" s="63">
        <f>SUM(新規!C69:AF69)</f>
        <v>0</v>
      </c>
      <c r="D16" s="63">
        <f>SUM(新規!AG69:BK69)</f>
        <v>0</v>
      </c>
      <c r="E16" s="63">
        <f>SUM(新規!BL69:CP69)</f>
        <v>0</v>
      </c>
      <c r="F16" s="63">
        <f>SUM(新規!CR69:DU69)</f>
        <v>0</v>
      </c>
      <c r="G16" s="63">
        <f>SUM(新規!DV69:EY69)</f>
        <v>0</v>
      </c>
      <c r="H16" s="63">
        <f>SUM(新規!EZ69:GD69)</f>
        <v>0</v>
      </c>
      <c r="I16" s="63">
        <f>SUM(新規!GE69:HH69)</f>
        <v>0</v>
      </c>
      <c r="J16" s="63">
        <f>SUM(新規!HI69:IK69)</f>
        <v>0</v>
      </c>
      <c r="K16" s="169">
        <f t="shared" si="0"/>
        <v>0</v>
      </c>
      <c r="L16" s="118" t="e">
        <f t="shared" si="4"/>
        <v>#DIV/0!</v>
      </c>
      <c r="M16" s="151">
        <f>COUNTIF(措置状況!$O$13:$O$14,P16)</f>
        <v>0</v>
      </c>
      <c r="N16" s="5">
        <f>COUNTIF(措置状況!$O$13:$O$14,Q16)</f>
        <v>0</v>
      </c>
      <c r="O16" s="167">
        <f>COUNTIF(措置状況!$O$13:$O$14,R16)</f>
        <v>0</v>
      </c>
      <c r="P16" s="71" t="str">
        <f t="shared" si="1"/>
        <v>造道中休校1</v>
      </c>
      <c r="Q16" s="71" t="str">
        <f t="shared" si="2"/>
        <v>造道中学年閉鎖1</v>
      </c>
      <c r="R16" s="71" t="str">
        <f t="shared" si="3"/>
        <v>造道中学級閉鎖1</v>
      </c>
      <c r="S16" s="107" t="s">
        <v>222</v>
      </c>
      <c r="T16" s="107" t="s">
        <v>221</v>
      </c>
      <c r="U16" s="107" t="s">
        <v>223</v>
      </c>
    </row>
    <row r="17" spans="1:23" ht="18.75" customHeight="1" x14ac:dyDescent="0.2">
      <c r="A17" s="72">
        <v>16</v>
      </c>
      <c r="B17" s="73" t="s">
        <v>193</v>
      </c>
      <c r="C17" s="63">
        <f>SUM(新規!C70:AF70)</f>
        <v>0</v>
      </c>
      <c r="D17" s="63">
        <f>SUM(新規!AG70:BK70)</f>
        <v>0</v>
      </c>
      <c r="E17" s="63">
        <f>SUM(新規!BL70:CP70)</f>
        <v>0</v>
      </c>
      <c r="F17" s="63">
        <f>SUM(新規!CR70:DU70)</f>
        <v>0</v>
      </c>
      <c r="G17" s="63">
        <f>SUM(新規!DV70:EY70)</f>
        <v>0</v>
      </c>
      <c r="H17" s="63">
        <f>SUM(新規!EZ70:GD70)</f>
        <v>0</v>
      </c>
      <c r="I17" s="63">
        <f>SUM(新規!GE70:HH70)</f>
        <v>0</v>
      </c>
      <c r="J17" s="63">
        <f>SUM(新規!HI70:IK70)</f>
        <v>0</v>
      </c>
      <c r="K17" s="169">
        <f t="shared" si="0"/>
        <v>0</v>
      </c>
      <c r="L17" s="118" t="e">
        <f t="shared" si="4"/>
        <v>#DIV/0!</v>
      </c>
      <c r="M17" s="151">
        <f>COUNTIF(措置状況!$O$13:$O$14,P17)</f>
        <v>0</v>
      </c>
      <c r="N17" s="5">
        <f>COUNTIF(措置状況!$O$13:$O$14,Q17)</f>
        <v>0</v>
      </c>
      <c r="O17" s="167">
        <f>COUNTIF(措置状況!$O$13:$O$14,R17)</f>
        <v>0</v>
      </c>
      <c r="P17" s="71" t="str">
        <f t="shared" si="1"/>
        <v>戸山中休校1</v>
      </c>
      <c r="Q17" s="71" t="str">
        <f t="shared" si="2"/>
        <v>戸山中学年閉鎖1</v>
      </c>
      <c r="R17" s="71" t="str">
        <f t="shared" si="3"/>
        <v>戸山中学級閉鎖1</v>
      </c>
      <c r="S17" s="107" t="s">
        <v>222</v>
      </c>
      <c r="T17" s="107" t="s">
        <v>221</v>
      </c>
      <c r="U17" s="107" t="s">
        <v>223</v>
      </c>
    </row>
    <row r="18" spans="1:23" ht="18.75" customHeight="1" x14ac:dyDescent="0.2">
      <c r="A18" s="72">
        <v>17</v>
      </c>
      <c r="B18" s="73" t="s">
        <v>194</v>
      </c>
      <c r="C18" s="63">
        <f>SUM(新規!C71:AF71)</f>
        <v>0</v>
      </c>
      <c r="D18" s="63">
        <f>SUM(新規!AG71:BK71)</f>
        <v>0</v>
      </c>
      <c r="E18" s="63">
        <f>SUM(新規!BL71:CP71)</f>
        <v>0</v>
      </c>
      <c r="F18" s="63">
        <f>SUM(新規!CR71:DU71)</f>
        <v>0</v>
      </c>
      <c r="G18" s="63">
        <f>SUM(新規!DV71:EY71)</f>
        <v>0</v>
      </c>
      <c r="H18" s="63">
        <f>SUM(新規!EZ71:GD71)</f>
        <v>0</v>
      </c>
      <c r="I18" s="63">
        <f>SUM(新規!GE71:HH71)</f>
        <v>0</v>
      </c>
      <c r="J18" s="63">
        <f>SUM(新規!HI71:IK71)</f>
        <v>0</v>
      </c>
      <c r="K18" s="169">
        <f t="shared" si="0"/>
        <v>0</v>
      </c>
      <c r="L18" s="118" t="e">
        <f t="shared" si="4"/>
        <v>#DIV/0!</v>
      </c>
      <c r="M18" s="151">
        <f>COUNTIF(措置状況!$O$13:$O$14,P18)</f>
        <v>0</v>
      </c>
      <c r="N18" s="5">
        <f>COUNTIF(措置状況!$O$13:$O$14,Q18)</f>
        <v>0</v>
      </c>
      <c r="O18" s="167">
        <f>COUNTIF(措置状況!$O$13:$O$14,R18)</f>
        <v>0</v>
      </c>
      <c r="P18" s="71" t="str">
        <f t="shared" si="1"/>
        <v>北中休校1</v>
      </c>
      <c r="Q18" s="71" t="str">
        <f t="shared" si="2"/>
        <v>北中学年閉鎖1</v>
      </c>
      <c r="R18" s="71" t="str">
        <f t="shared" si="3"/>
        <v>北中学級閉鎖1</v>
      </c>
      <c r="S18" s="107" t="s">
        <v>222</v>
      </c>
      <c r="T18" s="107" t="s">
        <v>221</v>
      </c>
      <c r="U18" s="107" t="s">
        <v>223</v>
      </c>
    </row>
    <row r="19" spans="1:23" ht="18.75" customHeight="1" x14ac:dyDescent="0.2">
      <c r="A19" s="72">
        <v>18</v>
      </c>
      <c r="B19" s="73" t="s">
        <v>195</v>
      </c>
      <c r="C19" s="63">
        <f>SUM(新規!C72:AF72)</f>
        <v>0</v>
      </c>
      <c r="D19" s="63">
        <f>SUM(新規!AG72:BK72)</f>
        <v>0</v>
      </c>
      <c r="E19" s="63">
        <f>SUM(新規!BL72:CP72)</f>
        <v>0</v>
      </c>
      <c r="F19" s="63">
        <f>SUM(新規!CR72:DU72)</f>
        <v>0</v>
      </c>
      <c r="G19" s="63">
        <f>SUM(新規!DV72:EY72)</f>
        <v>0</v>
      </c>
      <c r="H19" s="63">
        <f>SUM(新規!EZ72:GD72)</f>
        <v>0</v>
      </c>
      <c r="I19" s="63">
        <f>SUM(新規!GE72:HH72)</f>
        <v>0</v>
      </c>
      <c r="J19" s="63">
        <f>SUM(新規!HI72:IK72)</f>
        <v>0</v>
      </c>
      <c r="K19" s="169">
        <f t="shared" si="0"/>
        <v>0</v>
      </c>
      <c r="L19" s="118" t="e">
        <f t="shared" si="4"/>
        <v>#DIV/0!</v>
      </c>
      <c r="M19" s="151">
        <f>COUNTIF(措置状況!$O$13:$O$14,P19)</f>
        <v>0</v>
      </c>
      <c r="N19" s="5">
        <f>COUNTIF(措置状況!$O$13:$O$14,Q19)</f>
        <v>0</v>
      </c>
      <c r="O19" s="167">
        <f>COUNTIF(措置状況!$O$13:$O$14,R19)</f>
        <v>0</v>
      </c>
      <c r="P19" s="71" t="str">
        <f t="shared" si="1"/>
        <v>三内中休校1</v>
      </c>
      <c r="Q19" s="71" t="str">
        <f t="shared" si="2"/>
        <v>三内中学年閉鎖1</v>
      </c>
      <c r="R19" s="71" t="str">
        <f t="shared" si="3"/>
        <v>三内中学級閉鎖1</v>
      </c>
      <c r="S19" s="107" t="s">
        <v>222</v>
      </c>
      <c r="T19" s="107" t="s">
        <v>221</v>
      </c>
      <c r="U19" s="107" t="s">
        <v>223</v>
      </c>
    </row>
    <row r="20" spans="1:23" ht="18.75" customHeight="1" thickBot="1" x14ac:dyDescent="0.25">
      <c r="A20" s="72">
        <v>19</v>
      </c>
      <c r="B20" s="75" t="s">
        <v>167</v>
      </c>
      <c r="C20" s="63">
        <f>SUM(新規!C73:AF73)</f>
        <v>0</v>
      </c>
      <c r="D20" s="63">
        <f>SUM(新規!AG73:BK73)</f>
        <v>0</v>
      </c>
      <c r="E20" s="63">
        <f>SUM(新規!BL73:CP73)</f>
        <v>0</v>
      </c>
      <c r="F20" s="63">
        <f>SUM(新規!CR73:DU73)</f>
        <v>0</v>
      </c>
      <c r="G20" s="63">
        <f>SUM(新規!DV73:EY73)</f>
        <v>0</v>
      </c>
      <c r="H20" s="63">
        <f>SUM(新規!EZ73:GD73)</f>
        <v>0</v>
      </c>
      <c r="I20" s="63">
        <f>SUM(新規!GE73:HH73)</f>
        <v>0</v>
      </c>
      <c r="J20" s="63">
        <f>SUM(新規!HI73:IK73)</f>
        <v>0</v>
      </c>
      <c r="K20" s="169">
        <f t="shared" si="0"/>
        <v>0</v>
      </c>
      <c r="L20" s="143" t="e">
        <f t="shared" si="4"/>
        <v>#DIV/0!</v>
      </c>
      <c r="M20" s="152">
        <f>COUNTIF(措置状況!$O$13:$O$14,P20)</f>
        <v>0</v>
      </c>
      <c r="N20" s="77">
        <f>COUNTIF(措置状況!$O$13:$O$14,Q20)</f>
        <v>0</v>
      </c>
      <c r="O20" s="76">
        <f>COUNTIF(措置状況!$O$13:$O$14,R20)</f>
        <v>0</v>
      </c>
      <c r="P20" s="71" t="str">
        <f t="shared" si="1"/>
        <v>浪岡中休校1</v>
      </c>
      <c r="Q20" s="71" t="str">
        <f t="shared" si="2"/>
        <v>浪岡中学年閉鎖1</v>
      </c>
      <c r="R20" s="71" t="str">
        <f t="shared" si="3"/>
        <v>浪岡中学級閉鎖1</v>
      </c>
      <c r="S20" s="107" t="s">
        <v>222</v>
      </c>
      <c r="T20" s="107" t="s">
        <v>221</v>
      </c>
      <c r="U20" s="107" t="s">
        <v>223</v>
      </c>
    </row>
    <row r="21" spans="1:23" ht="18.75" customHeight="1" thickBot="1" x14ac:dyDescent="0.25">
      <c r="A21" s="294" t="s">
        <v>177</v>
      </c>
      <c r="B21" s="295"/>
      <c r="C21" s="172">
        <f t="shared" ref="C21:J21" si="5">SUM(C2:C20)</f>
        <v>0</v>
      </c>
      <c r="D21" s="172">
        <f t="shared" si="5"/>
        <v>0</v>
      </c>
      <c r="E21" s="172">
        <f t="shared" si="5"/>
        <v>0</v>
      </c>
      <c r="F21" s="172">
        <f t="shared" si="5"/>
        <v>0</v>
      </c>
      <c r="G21" s="172">
        <f t="shared" si="5"/>
        <v>0</v>
      </c>
      <c r="H21" s="144">
        <f t="shared" si="5"/>
        <v>0</v>
      </c>
      <c r="I21" s="144">
        <f t="shared" si="5"/>
        <v>0</v>
      </c>
      <c r="J21" s="144">
        <f t="shared" si="5"/>
        <v>0</v>
      </c>
      <c r="K21" s="110">
        <f t="shared" si="0"/>
        <v>0</v>
      </c>
      <c r="L21" s="119" t="e">
        <f t="shared" si="4"/>
        <v>#DIV/0!</v>
      </c>
      <c r="M21" s="171">
        <f>SUM(M2:M20)</f>
        <v>0</v>
      </c>
      <c r="N21" s="172">
        <f>SUM(N2:N20)</f>
        <v>0</v>
      </c>
      <c r="O21" s="109">
        <f>SUM(O2:O20)</f>
        <v>0</v>
      </c>
      <c r="P21" s="107"/>
      <c r="Q21" s="107"/>
      <c r="R21" s="107"/>
      <c r="W21" s="10">
        <f>SUM(W2:W20)</f>
        <v>0</v>
      </c>
    </row>
    <row r="22" spans="1:23" ht="15.75" customHeight="1" thickBot="1" x14ac:dyDescent="0.25">
      <c r="A22" s="79"/>
      <c r="B22" s="79"/>
      <c r="C22" s="79"/>
      <c r="D22" s="79"/>
      <c r="E22" s="306">
        <f ca="1">NOW()</f>
        <v>46093.644245370371</v>
      </c>
      <c r="F22" s="307"/>
      <c r="G22" s="307"/>
      <c r="H22" s="304" t="s">
        <v>229</v>
      </c>
      <c r="I22" s="304"/>
      <c r="J22" s="304"/>
      <c r="K22" s="305"/>
      <c r="L22" s="117"/>
      <c r="M22" s="108">
        <f>COUNTIF(M2:M20,"&gt;0.5")</f>
        <v>0</v>
      </c>
      <c r="N22" s="108">
        <f>COUNTIF(N2:N20,"&gt;0.5")</f>
        <v>0</v>
      </c>
      <c r="O22" s="109">
        <f>COUNTIF(O2:O20,"&gt;0.5")</f>
        <v>0</v>
      </c>
    </row>
    <row r="23" spans="1:23" ht="5.25" customHeight="1" thickBot="1" x14ac:dyDescent="0.25">
      <c r="A23" s="79"/>
      <c r="B23" s="79"/>
      <c r="C23" s="79"/>
      <c r="D23" s="79"/>
      <c r="E23" s="126"/>
      <c r="F23" s="126"/>
      <c r="G23" s="126"/>
      <c r="H23" s="127"/>
      <c r="I23" s="127"/>
      <c r="J23" s="127"/>
      <c r="K23" s="127"/>
      <c r="L23" s="127"/>
      <c r="M23" s="107"/>
      <c r="N23" s="107"/>
      <c r="O23" s="107"/>
    </row>
    <row r="24" spans="1:23" ht="15.75" customHeight="1" thickBot="1" x14ac:dyDescent="0.25">
      <c r="A24" s="79"/>
      <c r="B24" s="79"/>
      <c r="C24" s="79"/>
      <c r="D24" s="79"/>
      <c r="E24" s="126"/>
      <c r="F24" s="126"/>
      <c r="G24" s="126"/>
      <c r="H24" s="127"/>
      <c r="I24" s="127"/>
      <c r="J24" s="127"/>
      <c r="K24" s="86"/>
      <c r="L24" s="125" t="s">
        <v>231</v>
      </c>
      <c r="M24" s="107"/>
      <c r="N24" s="107"/>
      <c r="O24" s="107"/>
    </row>
    <row r="25" spans="1:23" ht="15.75" customHeight="1" thickBot="1" x14ac:dyDescent="0.25">
      <c r="B25" s="112" t="s">
        <v>226</v>
      </c>
      <c r="C25" s="79"/>
      <c r="D25" s="79"/>
      <c r="E25" s="79"/>
      <c r="F25" s="79"/>
      <c r="G25" s="79"/>
      <c r="H25" s="79"/>
      <c r="I25" s="79"/>
      <c r="J25" s="79"/>
    </row>
    <row r="26" spans="1:23" ht="16.5" customHeight="1" x14ac:dyDescent="0.2">
      <c r="B26" s="64" t="s">
        <v>135</v>
      </c>
      <c r="C26" s="80" t="s">
        <v>248</v>
      </c>
      <c r="D26" s="81" t="s">
        <v>249</v>
      </c>
      <c r="E26" s="81" t="s">
        <v>284</v>
      </c>
      <c r="F26" s="81" t="s">
        <v>165</v>
      </c>
      <c r="G26" s="81" t="s">
        <v>166</v>
      </c>
      <c r="H26" s="81" t="s">
        <v>232</v>
      </c>
      <c r="I26" s="81" t="s">
        <v>233</v>
      </c>
      <c r="J26" s="81" t="s">
        <v>234</v>
      </c>
      <c r="K26" s="64" t="s">
        <v>177</v>
      </c>
      <c r="L26" s="64" t="s">
        <v>230</v>
      </c>
      <c r="M26" s="107"/>
      <c r="N26" s="107"/>
      <c r="O26" s="107"/>
      <c r="P26" s="107"/>
      <c r="Q26" s="107"/>
      <c r="R26" s="107"/>
    </row>
    <row r="27" spans="1:23" ht="16.5" customHeight="1" x14ac:dyDescent="0.2">
      <c r="B27" s="70" t="s">
        <v>130</v>
      </c>
      <c r="C27" s="73">
        <f>小学校感染者数!C45</f>
        <v>0</v>
      </c>
      <c r="D27" s="73">
        <f>小学校感染者数!D45</f>
        <v>0</v>
      </c>
      <c r="E27" s="73">
        <f>小学校感染者数!E45</f>
        <v>0</v>
      </c>
      <c r="F27" s="73">
        <f>小学校感染者数!F45</f>
        <v>0</v>
      </c>
      <c r="G27" s="73">
        <f>小学校感染者数!G45</f>
        <v>0</v>
      </c>
      <c r="H27" s="73">
        <f>小学校感染者数!H45</f>
        <v>0</v>
      </c>
      <c r="I27" s="73">
        <f>小学校感染者数!I45</f>
        <v>0</v>
      </c>
      <c r="J27" s="73">
        <f>小学校感染者数!J45</f>
        <v>0</v>
      </c>
      <c r="K27" s="70">
        <f>SUM(C27:J27)</f>
        <v>0</v>
      </c>
      <c r="L27" s="129" t="e">
        <f>小学校感染者数!L45</f>
        <v>#DIV/0!</v>
      </c>
      <c r="P27" s="107"/>
      <c r="Q27" s="107"/>
      <c r="R27" s="107"/>
    </row>
    <row r="28" spans="1:23" ht="16.5" customHeight="1" thickBot="1" x14ac:dyDescent="0.25">
      <c r="B28" s="82" t="s">
        <v>131</v>
      </c>
      <c r="C28" s="76">
        <f>C21</f>
        <v>0</v>
      </c>
      <c r="D28" s="76">
        <f t="shared" ref="D28:J28" si="6">D21</f>
        <v>0</v>
      </c>
      <c r="E28" s="76">
        <f t="shared" si="6"/>
        <v>0</v>
      </c>
      <c r="F28" s="76">
        <f t="shared" si="6"/>
        <v>0</v>
      </c>
      <c r="G28" s="76">
        <f t="shared" si="6"/>
        <v>0</v>
      </c>
      <c r="H28" s="76">
        <f t="shared" si="6"/>
        <v>0</v>
      </c>
      <c r="I28" s="76">
        <f t="shared" si="6"/>
        <v>0</v>
      </c>
      <c r="J28" s="76">
        <f t="shared" si="6"/>
        <v>0</v>
      </c>
      <c r="K28" s="139">
        <f>SUM(C28:J28)</f>
        <v>0</v>
      </c>
      <c r="L28" s="128" t="e">
        <f>L21</f>
        <v>#DIV/0!</v>
      </c>
      <c r="P28" s="107"/>
      <c r="Q28" s="107"/>
      <c r="R28" s="107"/>
    </row>
    <row r="29" spans="1:23" ht="16.5" customHeight="1" thickBot="1" x14ac:dyDescent="0.25">
      <c r="B29" s="110" t="s">
        <v>196</v>
      </c>
      <c r="C29" s="83">
        <f t="shared" ref="C29:J29" si="7">SUM(C27:C28)</f>
        <v>0</v>
      </c>
      <c r="D29" s="78">
        <f t="shared" si="7"/>
        <v>0</v>
      </c>
      <c r="E29" s="78">
        <f t="shared" si="7"/>
        <v>0</v>
      </c>
      <c r="F29" s="78">
        <f t="shared" si="7"/>
        <v>0</v>
      </c>
      <c r="G29" s="78">
        <f t="shared" si="7"/>
        <v>0</v>
      </c>
      <c r="H29" s="78">
        <f t="shared" si="7"/>
        <v>0</v>
      </c>
      <c r="I29" s="78">
        <f t="shared" si="7"/>
        <v>0</v>
      </c>
      <c r="J29" s="78">
        <f t="shared" si="7"/>
        <v>0</v>
      </c>
      <c r="K29" s="110">
        <f>SUM(C29:J29)</f>
        <v>0</v>
      </c>
      <c r="L29" s="119" t="e">
        <f>AVERAGE(L27:L28)</f>
        <v>#DIV/0!</v>
      </c>
      <c r="P29" s="107"/>
      <c r="Q29" s="107"/>
      <c r="R29" s="107"/>
    </row>
    <row r="30" spans="1:23" ht="20.25" customHeight="1" thickBot="1" x14ac:dyDescent="0.25">
      <c r="B30" s="84" t="s">
        <v>225</v>
      </c>
      <c r="C30" s="302">
        <f ca="1">NOW()</f>
        <v>46093.644245370371</v>
      </c>
      <c r="D30" s="302"/>
      <c r="E30" s="302"/>
      <c r="F30" s="113" t="s">
        <v>227</v>
      </c>
    </row>
    <row r="31" spans="1:23" ht="13.5" customHeight="1" x14ac:dyDescent="0.2">
      <c r="B31" s="64"/>
      <c r="C31" s="303" t="s">
        <v>130</v>
      </c>
      <c r="D31" s="296"/>
      <c r="E31" s="296" t="s">
        <v>131</v>
      </c>
      <c r="F31" s="296"/>
      <c r="G31" s="296" t="s">
        <v>177</v>
      </c>
      <c r="H31" s="309"/>
      <c r="I31" s="107"/>
      <c r="J31" s="107"/>
    </row>
    <row r="32" spans="1:23" ht="13.5" customHeight="1" x14ac:dyDescent="0.2">
      <c r="B32" s="70" t="s">
        <v>22</v>
      </c>
      <c r="C32" s="312">
        <f>小学校感染者数!$M$46</f>
        <v>0</v>
      </c>
      <c r="D32" s="297"/>
      <c r="E32" s="297">
        <f>$M$22</f>
        <v>0</v>
      </c>
      <c r="F32" s="297"/>
      <c r="G32" s="297">
        <f>SUM(C32:E32)</f>
        <v>0</v>
      </c>
      <c r="H32" s="308"/>
      <c r="I32" s="136"/>
      <c r="J32" s="136"/>
    </row>
    <row r="33" spans="2:10" ht="13.5" customHeight="1" x14ac:dyDescent="0.2">
      <c r="B33" s="298" t="s">
        <v>23</v>
      </c>
      <c r="C33" s="312">
        <f>小学校感染者数!$N$46</f>
        <v>0</v>
      </c>
      <c r="D33" s="297"/>
      <c r="E33" s="297">
        <f>$N$22</f>
        <v>0</v>
      </c>
      <c r="F33" s="297"/>
      <c r="G33" s="297">
        <f>SUM(C33:E33)</f>
        <v>0</v>
      </c>
      <c r="H33" s="308"/>
      <c r="I33" s="136"/>
      <c r="J33" s="136"/>
    </row>
    <row r="34" spans="2:10" ht="13.5" customHeight="1" x14ac:dyDescent="0.2">
      <c r="B34" s="299"/>
      <c r="C34" s="300">
        <f>小学校感染者数!$N$45</f>
        <v>0</v>
      </c>
      <c r="D34" s="301"/>
      <c r="E34" s="301">
        <f>$N$21</f>
        <v>0</v>
      </c>
      <c r="F34" s="301"/>
      <c r="G34" s="301">
        <f>SUM(C34:E34)</f>
        <v>0</v>
      </c>
      <c r="H34" s="315"/>
      <c r="I34" s="137"/>
      <c r="J34" s="137"/>
    </row>
    <row r="35" spans="2:10" ht="13.5" customHeight="1" x14ac:dyDescent="0.2">
      <c r="B35" s="310" t="s">
        <v>21</v>
      </c>
      <c r="C35" s="312">
        <f>小学校感染者数!$O$46</f>
        <v>0</v>
      </c>
      <c r="D35" s="297"/>
      <c r="E35" s="297">
        <f>$O$22</f>
        <v>0</v>
      </c>
      <c r="F35" s="297"/>
      <c r="G35" s="297">
        <f>SUM(C35:E35)</f>
        <v>0</v>
      </c>
      <c r="H35" s="308"/>
      <c r="I35" s="136"/>
      <c r="J35" s="136"/>
    </row>
    <row r="36" spans="2:10" ht="13.5" customHeight="1" thickBot="1" x14ac:dyDescent="0.25">
      <c r="B36" s="311"/>
      <c r="C36" s="313">
        <f>小学校感染者数!$O$45</f>
        <v>0</v>
      </c>
      <c r="D36" s="314"/>
      <c r="E36" s="314">
        <f>$O$21</f>
        <v>0</v>
      </c>
      <c r="F36" s="314"/>
      <c r="G36" s="314">
        <f>SUM(C36:E36)</f>
        <v>0</v>
      </c>
      <c r="H36" s="316"/>
      <c r="I36" s="138"/>
      <c r="J36" s="138"/>
    </row>
  </sheetData>
  <mergeCells count="24">
    <mergeCell ref="B35:B36"/>
    <mergeCell ref="C35:D35"/>
    <mergeCell ref="C36:D36"/>
    <mergeCell ref="E36:F36"/>
    <mergeCell ref="G32:H32"/>
    <mergeCell ref="C33:D33"/>
    <mergeCell ref="G34:H34"/>
    <mergeCell ref="C32:D32"/>
    <mergeCell ref="G36:H36"/>
    <mergeCell ref="H22:K22"/>
    <mergeCell ref="E22:G22"/>
    <mergeCell ref="G33:H33"/>
    <mergeCell ref="E34:F34"/>
    <mergeCell ref="E35:F35"/>
    <mergeCell ref="G31:H31"/>
    <mergeCell ref="G35:H35"/>
    <mergeCell ref="A21:B21"/>
    <mergeCell ref="E31:F31"/>
    <mergeCell ref="E32:F32"/>
    <mergeCell ref="E33:F33"/>
    <mergeCell ref="B33:B34"/>
    <mergeCell ref="C34:D34"/>
    <mergeCell ref="C30:E30"/>
    <mergeCell ref="C31:D31"/>
  </mergeCells>
  <phoneticPr fontId="2"/>
  <conditionalFormatting sqref="L2:L20">
    <cfRule type="cellIs" dxfId="48" priority="1" stopIfTrue="1" operator="greaterThan">
      <formula>0.5</formula>
    </cfRule>
  </conditionalFormatting>
  <pageMargins left="0.75" right="0.75" top="1" bottom="1" header="0.51200000000000001" footer="0.51200000000000001"/>
  <pageSetup paperSize="9" scale="7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34"/>
    <pageSetUpPr fitToPage="1"/>
  </sheetPr>
  <dimension ref="A1:IV93"/>
  <sheetViews>
    <sheetView zoomScaleNormal="100" zoomScaleSheetLayoutView="75" workbookViewId="0">
      <pane xSplit="2" ySplit="6" topLeftCell="C7" activePane="bottomRight" state="frozen"/>
      <selection activeCell="P151" sqref="P151"/>
      <selection pane="topRight" activeCell="P151" sqref="P151"/>
      <selection pane="bottomLeft" activeCell="P151" sqref="P151"/>
      <selection pane="bottomRight" activeCell="P151" sqref="P151"/>
    </sheetView>
  </sheetViews>
  <sheetFormatPr defaultColWidth="9" defaultRowHeight="13" x14ac:dyDescent="0.2"/>
  <cols>
    <col min="1" max="1" width="2.6328125" style="4" customWidth="1"/>
    <col min="2" max="2" width="7.08984375" style="4" customWidth="1"/>
    <col min="3" max="53" width="3.6328125" style="4" customWidth="1"/>
    <col min="54" max="54" width="4.6328125" style="4" customWidth="1"/>
    <col min="55" max="55" width="4.7265625" style="4" customWidth="1"/>
    <col min="56" max="58" width="3.6328125" style="4" customWidth="1"/>
    <col min="59" max="60" width="4.6328125" style="4" customWidth="1"/>
    <col min="61" max="245" width="3.6328125" style="4" customWidth="1"/>
    <col min="246" max="16384" width="9" style="4"/>
  </cols>
  <sheetData>
    <row r="1" spans="1:245" ht="12.75" customHeight="1" x14ac:dyDescent="0.2">
      <c r="A1" s="10" t="s">
        <v>116</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3"/>
      <c r="AI1" s="3"/>
      <c r="AJ1" s="3"/>
      <c r="AK1" s="3"/>
      <c r="AL1" s="3"/>
      <c r="AM1" s="3"/>
      <c r="AN1" s="3"/>
      <c r="AO1" s="3"/>
      <c r="AP1" s="3"/>
      <c r="AQ1" s="3"/>
    </row>
    <row r="2" spans="1:245" ht="12.75" customHeight="1" x14ac:dyDescent="0.2">
      <c r="C2" s="34">
        <v>45383</v>
      </c>
      <c r="D2" s="34">
        <v>45384</v>
      </c>
      <c r="E2" s="34">
        <v>45385</v>
      </c>
      <c r="F2" s="34">
        <v>45386</v>
      </c>
      <c r="G2" s="34">
        <v>45387</v>
      </c>
      <c r="H2" s="34">
        <v>45388</v>
      </c>
      <c r="I2" s="34">
        <v>45389</v>
      </c>
      <c r="J2" s="34">
        <v>45390</v>
      </c>
      <c r="K2" s="34">
        <v>45391</v>
      </c>
      <c r="L2" s="34">
        <v>45392</v>
      </c>
      <c r="M2" s="34">
        <v>45393</v>
      </c>
      <c r="N2" s="34">
        <v>45394</v>
      </c>
      <c r="O2" s="34">
        <v>45395</v>
      </c>
      <c r="P2" s="34">
        <v>45396</v>
      </c>
      <c r="Q2" s="34">
        <v>45397</v>
      </c>
      <c r="R2" s="34">
        <v>45398</v>
      </c>
      <c r="S2" s="34">
        <v>45399</v>
      </c>
      <c r="T2" s="34">
        <v>45400</v>
      </c>
      <c r="U2" s="34">
        <v>45401</v>
      </c>
      <c r="V2" s="34">
        <v>45402</v>
      </c>
      <c r="W2" s="34">
        <v>45403</v>
      </c>
      <c r="X2" s="34">
        <v>45404</v>
      </c>
      <c r="Y2" s="34">
        <v>45405</v>
      </c>
      <c r="Z2" s="34">
        <v>45406</v>
      </c>
      <c r="AA2" s="34">
        <v>45407</v>
      </c>
      <c r="AB2" s="34">
        <v>45408</v>
      </c>
      <c r="AC2" s="34">
        <v>45409</v>
      </c>
      <c r="AD2" s="34">
        <v>45410</v>
      </c>
      <c r="AE2" s="34">
        <v>45411</v>
      </c>
      <c r="AF2" s="34">
        <v>45412</v>
      </c>
      <c r="AG2" s="34">
        <v>45413</v>
      </c>
      <c r="AH2" s="34">
        <v>45414</v>
      </c>
      <c r="AI2" s="34">
        <v>45415</v>
      </c>
      <c r="AJ2" s="34">
        <v>45416</v>
      </c>
      <c r="AK2" s="34">
        <v>45417</v>
      </c>
      <c r="AL2" s="34">
        <v>45418</v>
      </c>
      <c r="AM2" s="34">
        <v>45419</v>
      </c>
      <c r="AN2" s="34">
        <v>45420</v>
      </c>
      <c r="AO2" s="34">
        <v>45421</v>
      </c>
      <c r="AP2" s="34">
        <v>45422</v>
      </c>
      <c r="AQ2" s="34">
        <v>45423</v>
      </c>
      <c r="AR2" s="34">
        <v>45424</v>
      </c>
      <c r="AS2" s="34">
        <v>45425</v>
      </c>
      <c r="AT2" s="34">
        <v>45426</v>
      </c>
      <c r="AU2" s="34">
        <v>45427</v>
      </c>
      <c r="AV2" s="34">
        <v>45428</v>
      </c>
      <c r="AW2" s="34">
        <v>45429</v>
      </c>
      <c r="AX2" s="34">
        <v>45430</v>
      </c>
      <c r="AY2" s="34">
        <v>45431</v>
      </c>
      <c r="AZ2" s="34">
        <v>45432</v>
      </c>
      <c r="BA2" s="34">
        <v>45433</v>
      </c>
      <c r="BB2" s="34">
        <v>45434</v>
      </c>
      <c r="BC2" s="34">
        <v>45435</v>
      </c>
      <c r="BD2" s="34">
        <v>45436</v>
      </c>
      <c r="BE2" s="34">
        <v>45437</v>
      </c>
      <c r="BF2" s="34">
        <v>45438</v>
      </c>
      <c r="BG2" s="34">
        <v>45439</v>
      </c>
      <c r="BH2" s="34">
        <v>45440</v>
      </c>
      <c r="BI2" s="34">
        <v>45441</v>
      </c>
      <c r="BJ2" s="34">
        <v>45442</v>
      </c>
      <c r="BK2" s="34">
        <v>45443</v>
      </c>
      <c r="BL2" s="34">
        <v>45566</v>
      </c>
      <c r="BM2" s="34">
        <v>45567</v>
      </c>
      <c r="BN2" s="34">
        <v>45568</v>
      </c>
      <c r="BO2" s="34">
        <v>45569</v>
      </c>
      <c r="BP2" s="34">
        <v>45570</v>
      </c>
      <c r="BQ2" s="34">
        <v>45571</v>
      </c>
      <c r="BR2" s="34">
        <v>45572</v>
      </c>
      <c r="BS2" s="34">
        <v>45573</v>
      </c>
      <c r="BT2" s="34">
        <v>45574</v>
      </c>
      <c r="BU2" s="34">
        <v>45575</v>
      </c>
      <c r="BV2" s="34">
        <v>45576</v>
      </c>
      <c r="BW2" s="34">
        <v>45577</v>
      </c>
      <c r="BX2" s="34">
        <v>45578</v>
      </c>
      <c r="BY2" s="34">
        <v>45579</v>
      </c>
      <c r="BZ2" s="34">
        <v>45580</v>
      </c>
      <c r="CA2" s="34">
        <v>45581</v>
      </c>
      <c r="CB2" s="34">
        <v>45582</v>
      </c>
      <c r="CC2" s="34">
        <v>45583</v>
      </c>
      <c r="CD2" s="34">
        <v>45584</v>
      </c>
      <c r="CE2" s="34">
        <v>45585</v>
      </c>
      <c r="CF2" s="34">
        <v>45586</v>
      </c>
      <c r="CG2" s="34">
        <v>45587</v>
      </c>
      <c r="CH2" s="34">
        <v>45588</v>
      </c>
      <c r="CI2" s="34">
        <v>45589</v>
      </c>
      <c r="CJ2" s="34">
        <v>45590</v>
      </c>
      <c r="CK2" s="34">
        <v>45591</v>
      </c>
      <c r="CL2" s="34">
        <v>45592</v>
      </c>
      <c r="CM2" s="34">
        <v>45593</v>
      </c>
      <c r="CN2" s="34">
        <v>45594</v>
      </c>
      <c r="CO2" s="34">
        <v>45595</v>
      </c>
      <c r="CP2" s="34">
        <v>45596</v>
      </c>
      <c r="CQ2" s="34">
        <v>45597</v>
      </c>
      <c r="CR2" s="34">
        <v>45598</v>
      </c>
      <c r="CS2" s="34">
        <v>45599</v>
      </c>
      <c r="CT2" s="34">
        <v>45600</v>
      </c>
      <c r="CU2" s="34">
        <v>45601</v>
      </c>
      <c r="CV2" s="34">
        <v>45602</v>
      </c>
      <c r="CW2" s="34">
        <v>45603</v>
      </c>
      <c r="CX2" s="34">
        <v>45604</v>
      </c>
      <c r="CY2" s="34">
        <v>45605</v>
      </c>
      <c r="CZ2" s="34">
        <v>45606</v>
      </c>
      <c r="DA2" s="34">
        <v>45607</v>
      </c>
      <c r="DB2" s="34">
        <v>45608</v>
      </c>
      <c r="DC2" s="34">
        <v>45609</v>
      </c>
      <c r="DD2" s="34">
        <v>45610</v>
      </c>
      <c r="DE2" s="34">
        <v>45611</v>
      </c>
      <c r="DF2" s="34">
        <v>45612</v>
      </c>
      <c r="DG2" s="34">
        <v>45613</v>
      </c>
      <c r="DH2" s="34">
        <v>45614</v>
      </c>
      <c r="DI2" s="34">
        <v>45615</v>
      </c>
      <c r="DJ2" s="34">
        <v>45616</v>
      </c>
      <c r="DK2" s="34">
        <v>45617</v>
      </c>
      <c r="DL2" s="34">
        <v>45618</v>
      </c>
      <c r="DM2" s="34">
        <v>45619</v>
      </c>
      <c r="DN2" s="34">
        <v>45620</v>
      </c>
      <c r="DO2" s="34">
        <v>45621</v>
      </c>
      <c r="DP2" s="34">
        <v>45622</v>
      </c>
      <c r="DQ2" s="34">
        <v>45623</v>
      </c>
      <c r="DR2" s="34">
        <v>45624</v>
      </c>
      <c r="DS2" s="34">
        <v>45625</v>
      </c>
      <c r="DT2" s="34">
        <v>45626</v>
      </c>
      <c r="DU2" s="34">
        <v>45627</v>
      </c>
      <c r="DV2" s="34">
        <v>45628</v>
      </c>
      <c r="DW2" s="34">
        <v>45629</v>
      </c>
      <c r="DX2" s="34">
        <v>45630</v>
      </c>
      <c r="DY2" s="34">
        <v>45631</v>
      </c>
      <c r="DZ2" s="34">
        <v>45632</v>
      </c>
      <c r="EA2" s="34">
        <v>45633</v>
      </c>
      <c r="EB2" s="34">
        <v>45634</v>
      </c>
      <c r="EC2" s="34">
        <v>45635</v>
      </c>
      <c r="ED2" s="34">
        <v>45636</v>
      </c>
      <c r="EE2" s="34">
        <v>45637</v>
      </c>
      <c r="EF2" s="34">
        <v>45638</v>
      </c>
      <c r="EG2" s="34">
        <v>45639</v>
      </c>
      <c r="EH2" s="34">
        <v>45640</v>
      </c>
      <c r="EI2" s="34">
        <v>45641</v>
      </c>
      <c r="EJ2" s="34">
        <v>45642</v>
      </c>
      <c r="EK2" s="34">
        <v>45643</v>
      </c>
      <c r="EL2" s="34">
        <v>45644</v>
      </c>
      <c r="EM2" s="34">
        <v>45645</v>
      </c>
      <c r="EN2" s="34">
        <v>45646</v>
      </c>
      <c r="EO2" s="34">
        <v>45647</v>
      </c>
      <c r="EP2" s="34">
        <v>45648</v>
      </c>
      <c r="EQ2" s="34">
        <v>45649</v>
      </c>
      <c r="ER2" s="34">
        <v>45650</v>
      </c>
      <c r="ES2" s="34">
        <v>45651</v>
      </c>
      <c r="ET2" s="34">
        <v>45652</v>
      </c>
      <c r="EU2" s="34">
        <v>45653</v>
      </c>
      <c r="EV2" s="34">
        <v>45654</v>
      </c>
      <c r="EW2" s="34">
        <v>45655</v>
      </c>
      <c r="EX2" s="34">
        <v>45656</v>
      </c>
      <c r="EY2" s="34">
        <v>45657</v>
      </c>
      <c r="EZ2" s="34">
        <v>45658</v>
      </c>
      <c r="FA2" s="34">
        <v>45659</v>
      </c>
      <c r="FB2" s="34">
        <v>45660</v>
      </c>
      <c r="FC2" s="34">
        <v>45661</v>
      </c>
      <c r="FD2" s="34">
        <v>45662</v>
      </c>
      <c r="FE2" s="34">
        <v>45663</v>
      </c>
      <c r="FF2" s="34">
        <v>45664</v>
      </c>
      <c r="FG2" s="34">
        <v>45665</v>
      </c>
      <c r="FH2" s="34">
        <v>45666</v>
      </c>
      <c r="FI2" s="34">
        <v>45667</v>
      </c>
      <c r="FJ2" s="34">
        <v>45668</v>
      </c>
      <c r="FK2" s="34">
        <v>45669</v>
      </c>
      <c r="FL2" s="34">
        <v>45670</v>
      </c>
      <c r="FM2" s="34">
        <v>45671</v>
      </c>
      <c r="FN2" s="34">
        <v>45672</v>
      </c>
      <c r="FO2" s="34">
        <v>45673</v>
      </c>
      <c r="FP2" s="34">
        <v>45674</v>
      </c>
      <c r="FQ2" s="34">
        <v>45675</v>
      </c>
      <c r="FR2" s="34">
        <v>45676</v>
      </c>
      <c r="FS2" s="34">
        <v>45677</v>
      </c>
      <c r="FT2" s="34">
        <v>45678</v>
      </c>
      <c r="FU2" s="34">
        <v>45679</v>
      </c>
      <c r="FV2" s="34">
        <v>45680</v>
      </c>
      <c r="FW2" s="34">
        <v>45681</v>
      </c>
      <c r="FX2" s="34">
        <v>45682</v>
      </c>
      <c r="FY2" s="34">
        <v>45683</v>
      </c>
      <c r="FZ2" s="34">
        <v>45684</v>
      </c>
      <c r="GA2" s="34">
        <v>45685</v>
      </c>
      <c r="GB2" s="34">
        <v>45686</v>
      </c>
      <c r="GC2" s="34">
        <v>45687</v>
      </c>
      <c r="GD2" s="34">
        <v>45688</v>
      </c>
      <c r="GE2" s="34">
        <v>45689</v>
      </c>
      <c r="GF2" s="34">
        <v>45690</v>
      </c>
      <c r="GG2" s="34">
        <v>45691</v>
      </c>
      <c r="GH2" s="34">
        <v>45692</v>
      </c>
      <c r="GI2" s="34">
        <v>45693</v>
      </c>
      <c r="GJ2" s="34">
        <v>45694</v>
      </c>
      <c r="GK2" s="34">
        <v>45695</v>
      </c>
      <c r="GL2" s="34">
        <v>45696</v>
      </c>
      <c r="GM2" s="34">
        <v>45697</v>
      </c>
      <c r="GN2" s="34">
        <v>45698</v>
      </c>
      <c r="GO2" s="34">
        <v>45699</v>
      </c>
      <c r="GP2" s="34">
        <v>45700</v>
      </c>
      <c r="GQ2" s="34">
        <v>45701</v>
      </c>
      <c r="GR2" s="34">
        <v>45702</v>
      </c>
      <c r="GS2" s="34">
        <v>45703</v>
      </c>
      <c r="GT2" s="34">
        <v>45704</v>
      </c>
      <c r="GU2" s="34">
        <v>45705</v>
      </c>
      <c r="GV2" s="34">
        <v>45706</v>
      </c>
      <c r="GW2" s="34">
        <v>45707</v>
      </c>
      <c r="GX2" s="34">
        <v>45708</v>
      </c>
      <c r="GY2" s="34">
        <v>45709</v>
      </c>
      <c r="GZ2" s="34">
        <v>45710</v>
      </c>
      <c r="HA2" s="34">
        <v>45711</v>
      </c>
      <c r="HB2" s="34">
        <v>45712</v>
      </c>
      <c r="HC2" s="34">
        <v>45713</v>
      </c>
      <c r="HD2" s="34">
        <v>45714</v>
      </c>
      <c r="HE2" s="34">
        <v>45715</v>
      </c>
      <c r="HF2" s="34">
        <v>45716</v>
      </c>
      <c r="HG2" s="34">
        <v>45717</v>
      </c>
      <c r="HH2" s="34">
        <v>45718</v>
      </c>
      <c r="HI2" s="34">
        <v>45719</v>
      </c>
      <c r="HJ2" s="34">
        <v>45720</v>
      </c>
      <c r="HK2" s="34">
        <v>45721</v>
      </c>
      <c r="HL2" s="34">
        <v>45722</v>
      </c>
      <c r="HM2" s="34">
        <v>45723</v>
      </c>
      <c r="HN2" s="34">
        <v>45724</v>
      </c>
      <c r="HO2" s="34">
        <v>45725</v>
      </c>
      <c r="HP2" s="34">
        <v>45726</v>
      </c>
      <c r="HQ2" s="34">
        <v>45727</v>
      </c>
      <c r="HR2" s="34">
        <v>45728</v>
      </c>
      <c r="HS2" s="34">
        <v>45729</v>
      </c>
      <c r="HT2" s="34">
        <v>45730</v>
      </c>
      <c r="HU2" s="34">
        <v>45731</v>
      </c>
      <c r="HV2" s="34">
        <v>45732</v>
      </c>
      <c r="HW2" s="34">
        <v>45733</v>
      </c>
      <c r="HX2" s="34">
        <v>45734</v>
      </c>
      <c r="HY2" s="34">
        <v>45735</v>
      </c>
      <c r="HZ2" s="34">
        <v>45736</v>
      </c>
      <c r="IA2" s="34">
        <v>45737</v>
      </c>
      <c r="IB2" s="34">
        <v>45738</v>
      </c>
      <c r="IC2" s="34">
        <v>45739</v>
      </c>
      <c r="ID2" s="34">
        <v>45740</v>
      </c>
      <c r="IE2" s="34">
        <v>45741</v>
      </c>
      <c r="IF2" s="34">
        <v>45742</v>
      </c>
      <c r="IG2" s="34">
        <v>45743</v>
      </c>
      <c r="IH2" s="34">
        <v>45744</v>
      </c>
      <c r="II2" s="34">
        <v>45745</v>
      </c>
      <c r="IJ2" s="34">
        <v>45746</v>
      </c>
      <c r="IK2" s="34">
        <v>45747</v>
      </c>
    </row>
    <row r="3" spans="1:245" s="35" customFormat="1" ht="12.75" customHeight="1" x14ac:dyDescent="0.2">
      <c r="B3" s="36" t="s">
        <v>136</v>
      </c>
      <c r="C3" s="36">
        <f t="shared" ref="C3:AF3" si="0">YEAR(C2)-2018</f>
        <v>6</v>
      </c>
      <c r="D3" s="36">
        <f t="shared" si="0"/>
        <v>6</v>
      </c>
      <c r="E3" s="36">
        <f t="shared" si="0"/>
        <v>6</v>
      </c>
      <c r="F3" s="36">
        <f t="shared" si="0"/>
        <v>6</v>
      </c>
      <c r="G3" s="36">
        <f t="shared" si="0"/>
        <v>6</v>
      </c>
      <c r="H3" s="36">
        <f t="shared" si="0"/>
        <v>6</v>
      </c>
      <c r="I3" s="36">
        <f t="shared" si="0"/>
        <v>6</v>
      </c>
      <c r="J3" s="36">
        <f t="shared" si="0"/>
        <v>6</v>
      </c>
      <c r="K3" s="36">
        <f t="shared" si="0"/>
        <v>6</v>
      </c>
      <c r="L3" s="36">
        <f t="shared" si="0"/>
        <v>6</v>
      </c>
      <c r="M3" s="36">
        <f t="shared" si="0"/>
        <v>6</v>
      </c>
      <c r="N3" s="36">
        <f t="shared" si="0"/>
        <v>6</v>
      </c>
      <c r="O3" s="36">
        <f t="shared" si="0"/>
        <v>6</v>
      </c>
      <c r="P3" s="36">
        <f t="shared" si="0"/>
        <v>6</v>
      </c>
      <c r="Q3" s="36">
        <f t="shared" si="0"/>
        <v>6</v>
      </c>
      <c r="R3" s="36">
        <f t="shared" si="0"/>
        <v>6</v>
      </c>
      <c r="S3" s="36">
        <f t="shared" si="0"/>
        <v>6</v>
      </c>
      <c r="T3" s="36">
        <f t="shared" si="0"/>
        <v>6</v>
      </c>
      <c r="U3" s="36">
        <f t="shared" si="0"/>
        <v>6</v>
      </c>
      <c r="V3" s="36">
        <f t="shared" si="0"/>
        <v>6</v>
      </c>
      <c r="W3" s="36">
        <f t="shared" si="0"/>
        <v>6</v>
      </c>
      <c r="X3" s="36">
        <f t="shared" si="0"/>
        <v>6</v>
      </c>
      <c r="Y3" s="36">
        <f t="shared" si="0"/>
        <v>6</v>
      </c>
      <c r="Z3" s="36">
        <f t="shared" si="0"/>
        <v>6</v>
      </c>
      <c r="AA3" s="36">
        <f t="shared" si="0"/>
        <v>6</v>
      </c>
      <c r="AB3" s="36">
        <f t="shared" si="0"/>
        <v>6</v>
      </c>
      <c r="AC3" s="36">
        <f t="shared" si="0"/>
        <v>6</v>
      </c>
      <c r="AD3" s="36">
        <f t="shared" si="0"/>
        <v>6</v>
      </c>
      <c r="AE3" s="36">
        <f t="shared" si="0"/>
        <v>6</v>
      </c>
      <c r="AF3" s="36">
        <f t="shared" si="0"/>
        <v>6</v>
      </c>
      <c r="AG3" s="36">
        <f>YEAR(AG2)-2018</f>
        <v>6</v>
      </c>
      <c r="AH3" s="36">
        <f t="shared" ref="AH3:CT3" si="1">YEAR(AH2)-2018</f>
        <v>6</v>
      </c>
      <c r="AI3" s="36">
        <f t="shared" si="1"/>
        <v>6</v>
      </c>
      <c r="AJ3" s="36">
        <f t="shared" si="1"/>
        <v>6</v>
      </c>
      <c r="AK3" s="36">
        <f t="shared" si="1"/>
        <v>6</v>
      </c>
      <c r="AL3" s="36">
        <f t="shared" si="1"/>
        <v>6</v>
      </c>
      <c r="AM3" s="36">
        <f t="shared" si="1"/>
        <v>6</v>
      </c>
      <c r="AN3" s="36">
        <f t="shared" si="1"/>
        <v>6</v>
      </c>
      <c r="AO3" s="36">
        <f t="shared" si="1"/>
        <v>6</v>
      </c>
      <c r="AP3" s="36">
        <f t="shared" si="1"/>
        <v>6</v>
      </c>
      <c r="AQ3" s="36">
        <f t="shared" si="1"/>
        <v>6</v>
      </c>
      <c r="AR3" s="36">
        <f t="shared" si="1"/>
        <v>6</v>
      </c>
      <c r="AS3" s="36">
        <f t="shared" si="1"/>
        <v>6</v>
      </c>
      <c r="AT3" s="36">
        <f t="shared" si="1"/>
        <v>6</v>
      </c>
      <c r="AU3" s="36">
        <f t="shared" si="1"/>
        <v>6</v>
      </c>
      <c r="AV3" s="36">
        <f t="shared" si="1"/>
        <v>6</v>
      </c>
      <c r="AW3" s="36">
        <f t="shared" si="1"/>
        <v>6</v>
      </c>
      <c r="AX3" s="36">
        <f t="shared" si="1"/>
        <v>6</v>
      </c>
      <c r="AY3" s="36">
        <f t="shared" si="1"/>
        <v>6</v>
      </c>
      <c r="AZ3" s="36">
        <f t="shared" si="1"/>
        <v>6</v>
      </c>
      <c r="BA3" s="36">
        <f t="shared" si="1"/>
        <v>6</v>
      </c>
      <c r="BB3" s="36">
        <f t="shared" si="1"/>
        <v>6</v>
      </c>
      <c r="BC3" s="36">
        <f t="shared" si="1"/>
        <v>6</v>
      </c>
      <c r="BD3" s="36">
        <f t="shared" si="1"/>
        <v>6</v>
      </c>
      <c r="BE3" s="36">
        <f t="shared" si="1"/>
        <v>6</v>
      </c>
      <c r="BF3" s="36">
        <f t="shared" si="1"/>
        <v>6</v>
      </c>
      <c r="BG3" s="36">
        <f t="shared" si="1"/>
        <v>6</v>
      </c>
      <c r="BH3" s="36">
        <f t="shared" si="1"/>
        <v>6</v>
      </c>
      <c r="BI3" s="36">
        <f t="shared" si="1"/>
        <v>6</v>
      </c>
      <c r="BJ3" s="36">
        <f t="shared" si="1"/>
        <v>6</v>
      </c>
      <c r="BK3" s="36">
        <f t="shared" si="1"/>
        <v>6</v>
      </c>
      <c r="BL3" s="36">
        <f t="shared" si="1"/>
        <v>6</v>
      </c>
      <c r="BM3" s="36">
        <f t="shared" si="1"/>
        <v>6</v>
      </c>
      <c r="BN3" s="36">
        <f t="shared" si="1"/>
        <v>6</v>
      </c>
      <c r="BO3" s="36">
        <f t="shared" si="1"/>
        <v>6</v>
      </c>
      <c r="BP3" s="36">
        <f t="shared" si="1"/>
        <v>6</v>
      </c>
      <c r="BQ3" s="36">
        <f t="shared" si="1"/>
        <v>6</v>
      </c>
      <c r="BR3" s="36">
        <f t="shared" si="1"/>
        <v>6</v>
      </c>
      <c r="BS3" s="36">
        <f t="shared" si="1"/>
        <v>6</v>
      </c>
      <c r="BT3" s="36">
        <f t="shared" si="1"/>
        <v>6</v>
      </c>
      <c r="BU3" s="36">
        <f t="shared" si="1"/>
        <v>6</v>
      </c>
      <c r="BV3" s="36">
        <f t="shared" si="1"/>
        <v>6</v>
      </c>
      <c r="BW3" s="36">
        <f t="shared" si="1"/>
        <v>6</v>
      </c>
      <c r="BX3" s="36">
        <f t="shared" si="1"/>
        <v>6</v>
      </c>
      <c r="BY3" s="36">
        <f t="shared" si="1"/>
        <v>6</v>
      </c>
      <c r="BZ3" s="36">
        <f t="shared" si="1"/>
        <v>6</v>
      </c>
      <c r="CA3" s="36">
        <f t="shared" si="1"/>
        <v>6</v>
      </c>
      <c r="CB3" s="36">
        <f t="shared" si="1"/>
        <v>6</v>
      </c>
      <c r="CC3" s="36">
        <f t="shared" si="1"/>
        <v>6</v>
      </c>
      <c r="CD3" s="36">
        <f t="shared" si="1"/>
        <v>6</v>
      </c>
      <c r="CE3" s="36">
        <f t="shared" si="1"/>
        <v>6</v>
      </c>
      <c r="CF3" s="36">
        <f t="shared" si="1"/>
        <v>6</v>
      </c>
      <c r="CG3" s="36">
        <f t="shared" si="1"/>
        <v>6</v>
      </c>
      <c r="CH3" s="36">
        <f t="shared" si="1"/>
        <v>6</v>
      </c>
      <c r="CI3" s="36">
        <f t="shared" si="1"/>
        <v>6</v>
      </c>
      <c r="CJ3" s="36">
        <f t="shared" si="1"/>
        <v>6</v>
      </c>
      <c r="CK3" s="36">
        <f t="shared" si="1"/>
        <v>6</v>
      </c>
      <c r="CL3" s="36">
        <f t="shared" si="1"/>
        <v>6</v>
      </c>
      <c r="CM3" s="36">
        <f t="shared" si="1"/>
        <v>6</v>
      </c>
      <c r="CN3" s="36">
        <f t="shared" si="1"/>
        <v>6</v>
      </c>
      <c r="CO3" s="36">
        <f t="shared" si="1"/>
        <v>6</v>
      </c>
      <c r="CP3" s="36">
        <f t="shared" si="1"/>
        <v>6</v>
      </c>
      <c r="CQ3" s="36">
        <f t="shared" ref="CQ3" si="2">YEAR(CQ2)-2018</f>
        <v>6</v>
      </c>
      <c r="CR3" s="36">
        <f t="shared" si="1"/>
        <v>6</v>
      </c>
      <c r="CS3" s="36">
        <f t="shared" si="1"/>
        <v>6</v>
      </c>
      <c r="CT3" s="36">
        <f t="shared" si="1"/>
        <v>6</v>
      </c>
      <c r="CU3" s="36">
        <f t="shared" ref="CU3:FE3" si="3">YEAR(CU2)-2018</f>
        <v>6</v>
      </c>
      <c r="CV3" s="36">
        <f t="shared" si="3"/>
        <v>6</v>
      </c>
      <c r="CW3" s="36">
        <f t="shared" si="3"/>
        <v>6</v>
      </c>
      <c r="CX3" s="36">
        <f t="shared" si="3"/>
        <v>6</v>
      </c>
      <c r="CY3" s="36">
        <f t="shared" si="3"/>
        <v>6</v>
      </c>
      <c r="CZ3" s="36">
        <f t="shared" si="3"/>
        <v>6</v>
      </c>
      <c r="DA3" s="36">
        <f t="shared" si="3"/>
        <v>6</v>
      </c>
      <c r="DB3" s="36">
        <f t="shared" si="3"/>
        <v>6</v>
      </c>
      <c r="DC3" s="36">
        <f t="shared" si="3"/>
        <v>6</v>
      </c>
      <c r="DD3" s="36">
        <f t="shared" si="3"/>
        <v>6</v>
      </c>
      <c r="DE3" s="36">
        <f t="shared" si="3"/>
        <v>6</v>
      </c>
      <c r="DF3" s="36">
        <f t="shared" si="3"/>
        <v>6</v>
      </c>
      <c r="DG3" s="36">
        <f t="shared" si="3"/>
        <v>6</v>
      </c>
      <c r="DH3" s="36">
        <f t="shared" si="3"/>
        <v>6</v>
      </c>
      <c r="DI3" s="36">
        <f t="shared" si="3"/>
        <v>6</v>
      </c>
      <c r="DJ3" s="36">
        <f t="shared" si="3"/>
        <v>6</v>
      </c>
      <c r="DK3" s="36">
        <f t="shared" si="3"/>
        <v>6</v>
      </c>
      <c r="DL3" s="36">
        <f t="shared" si="3"/>
        <v>6</v>
      </c>
      <c r="DM3" s="36">
        <f t="shared" si="3"/>
        <v>6</v>
      </c>
      <c r="DN3" s="36">
        <f t="shared" si="3"/>
        <v>6</v>
      </c>
      <c r="DO3" s="36">
        <f t="shared" si="3"/>
        <v>6</v>
      </c>
      <c r="DP3" s="36">
        <f t="shared" si="3"/>
        <v>6</v>
      </c>
      <c r="DQ3" s="36">
        <f t="shared" si="3"/>
        <v>6</v>
      </c>
      <c r="DR3" s="36">
        <f t="shared" si="3"/>
        <v>6</v>
      </c>
      <c r="DS3" s="36">
        <f t="shared" si="3"/>
        <v>6</v>
      </c>
      <c r="DT3" s="36">
        <f t="shared" si="3"/>
        <v>6</v>
      </c>
      <c r="DU3" s="36">
        <f t="shared" si="3"/>
        <v>6</v>
      </c>
      <c r="DV3" s="36">
        <f t="shared" si="3"/>
        <v>6</v>
      </c>
      <c r="DW3" s="36">
        <f t="shared" si="3"/>
        <v>6</v>
      </c>
      <c r="DX3" s="36">
        <f t="shared" si="3"/>
        <v>6</v>
      </c>
      <c r="DY3" s="36">
        <f t="shared" si="3"/>
        <v>6</v>
      </c>
      <c r="DZ3" s="36">
        <f t="shared" si="3"/>
        <v>6</v>
      </c>
      <c r="EA3" s="36">
        <f t="shared" si="3"/>
        <v>6</v>
      </c>
      <c r="EB3" s="36">
        <f t="shared" si="3"/>
        <v>6</v>
      </c>
      <c r="EC3" s="36">
        <f t="shared" si="3"/>
        <v>6</v>
      </c>
      <c r="ED3" s="36">
        <f t="shared" si="3"/>
        <v>6</v>
      </c>
      <c r="EE3" s="36">
        <f t="shared" si="3"/>
        <v>6</v>
      </c>
      <c r="EF3" s="36">
        <f t="shared" si="3"/>
        <v>6</v>
      </c>
      <c r="EG3" s="36">
        <f t="shared" si="3"/>
        <v>6</v>
      </c>
      <c r="EH3" s="36">
        <f t="shared" si="3"/>
        <v>6</v>
      </c>
      <c r="EI3" s="36">
        <f t="shared" si="3"/>
        <v>6</v>
      </c>
      <c r="EJ3" s="36">
        <f t="shared" si="3"/>
        <v>6</v>
      </c>
      <c r="EK3" s="36">
        <f t="shared" si="3"/>
        <v>6</v>
      </c>
      <c r="EL3" s="36">
        <f t="shared" si="3"/>
        <v>6</v>
      </c>
      <c r="EM3" s="36">
        <f t="shared" si="3"/>
        <v>6</v>
      </c>
      <c r="EN3" s="36">
        <f t="shared" si="3"/>
        <v>6</v>
      </c>
      <c r="EO3" s="36">
        <f t="shared" si="3"/>
        <v>6</v>
      </c>
      <c r="EP3" s="36">
        <f t="shared" si="3"/>
        <v>6</v>
      </c>
      <c r="EQ3" s="36">
        <f t="shared" si="3"/>
        <v>6</v>
      </c>
      <c r="ER3" s="36">
        <f t="shared" si="3"/>
        <v>6</v>
      </c>
      <c r="ES3" s="36">
        <f t="shared" si="3"/>
        <v>6</v>
      </c>
      <c r="ET3" s="36">
        <f t="shared" si="3"/>
        <v>6</v>
      </c>
      <c r="EU3" s="36">
        <f t="shared" si="3"/>
        <v>6</v>
      </c>
      <c r="EV3" s="36">
        <f t="shared" si="3"/>
        <v>6</v>
      </c>
      <c r="EW3" s="36">
        <f t="shared" si="3"/>
        <v>6</v>
      </c>
      <c r="EX3" s="36">
        <f t="shared" si="3"/>
        <v>6</v>
      </c>
      <c r="EY3" s="36">
        <f t="shared" si="3"/>
        <v>6</v>
      </c>
      <c r="EZ3" s="36">
        <f t="shared" si="3"/>
        <v>7</v>
      </c>
      <c r="FA3" s="36">
        <f t="shared" si="3"/>
        <v>7</v>
      </c>
      <c r="FB3" s="36">
        <f t="shared" si="3"/>
        <v>7</v>
      </c>
      <c r="FC3" s="36">
        <f t="shared" si="3"/>
        <v>7</v>
      </c>
      <c r="FD3" s="36">
        <f t="shared" si="3"/>
        <v>7</v>
      </c>
      <c r="FE3" s="36">
        <f t="shared" si="3"/>
        <v>7</v>
      </c>
      <c r="FF3" s="36">
        <f t="shared" ref="FF3:HQ3" si="4">YEAR(FF2)-2018</f>
        <v>7</v>
      </c>
      <c r="FG3" s="36">
        <f t="shared" si="4"/>
        <v>7</v>
      </c>
      <c r="FH3" s="36">
        <f t="shared" si="4"/>
        <v>7</v>
      </c>
      <c r="FI3" s="36">
        <f t="shared" si="4"/>
        <v>7</v>
      </c>
      <c r="FJ3" s="36">
        <f t="shared" si="4"/>
        <v>7</v>
      </c>
      <c r="FK3" s="36">
        <f t="shared" si="4"/>
        <v>7</v>
      </c>
      <c r="FL3" s="36">
        <f t="shared" si="4"/>
        <v>7</v>
      </c>
      <c r="FM3" s="36">
        <f t="shared" si="4"/>
        <v>7</v>
      </c>
      <c r="FN3" s="36">
        <f t="shared" si="4"/>
        <v>7</v>
      </c>
      <c r="FO3" s="36">
        <f t="shared" si="4"/>
        <v>7</v>
      </c>
      <c r="FP3" s="36">
        <f t="shared" si="4"/>
        <v>7</v>
      </c>
      <c r="FQ3" s="36">
        <f t="shared" si="4"/>
        <v>7</v>
      </c>
      <c r="FR3" s="36">
        <f t="shared" si="4"/>
        <v>7</v>
      </c>
      <c r="FS3" s="36">
        <f t="shared" si="4"/>
        <v>7</v>
      </c>
      <c r="FT3" s="36">
        <f t="shared" si="4"/>
        <v>7</v>
      </c>
      <c r="FU3" s="36">
        <f t="shared" si="4"/>
        <v>7</v>
      </c>
      <c r="FV3" s="36">
        <f t="shared" si="4"/>
        <v>7</v>
      </c>
      <c r="FW3" s="36">
        <f t="shared" si="4"/>
        <v>7</v>
      </c>
      <c r="FX3" s="36">
        <f t="shared" si="4"/>
        <v>7</v>
      </c>
      <c r="FY3" s="36">
        <f t="shared" si="4"/>
        <v>7</v>
      </c>
      <c r="FZ3" s="36">
        <f t="shared" si="4"/>
        <v>7</v>
      </c>
      <c r="GA3" s="36">
        <f t="shared" si="4"/>
        <v>7</v>
      </c>
      <c r="GB3" s="36">
        <f t="shared" si="4"/>
        <v>7</v>
      </c>
      <c r="GC3" s="36">
        <f t="shared" si="4"/>
        <v>7</v>
      </c>
      <c r="GD3" s="36">
        <f t="shared" si="4"/>
        <v>7</v>
      </c>
      <c r="GE3" s="36">
        <f t="shared" si="4"/>
        <v>7</v>
      </c>
      <c r="GF3" s="36">
        <f t="shared" si="4"/>
        <v>7</v>
      </c>
      <c r="GG3" s="36">
        <f t="shared" si="4"/>
        <v>7</v>
      </c>
      <c r="GH3" s="36">
        <f t="shared" si="4"/>
        <v>7</v>
      </c>
      <c r="GI3" s="36">
        <f t="shared" si="4"/>
        <v>7</v>
      </c>
      <c r="GJ3" s="36">
        <f t="shared" si="4"/>
        <v>7</v>
      </c>
      <c r="GK3" s="36">
        <f t="shared" si="4"/>
        <v>7</v>
      </c>
      <c r="GL3" s="36">
        <f t="shared" si="4"/>
        <v>7</v>
      </c>
      <c r="GM3" s="36">
        <f t="shared" si="4"/>
        <v>7</v>
      </c>
      <c r="GN3" s="36">
        <f t="shared" si="4"/>
        <v>7</v>
      </c>
      <c r="GO3" s="36">
        <f t="shared" si="4"/>
        <v>7</v>
      </c>
      <c r="GP3" s="36">
        <f t="shared" si="4"/>
        <v>7</v>
      </c>
      <c r="GQ3" s="36">
        <f t="shared" si="4"/>
        <v>7</v>
      </c>
      <c r="GR3" s="36">
        <f t="shared" si="4"/>
        <v>7</v>
      </c>
      <c r="GS3" s="36">
        <f t="shared" si="4"/>
        <v>7</v>
      </c>
      <c r="GT3" s="36">
        <f t="shared" si="4"/>
        <v>7</v>
      </c>
      <c r="GU3" s="36">
        <f t="shared" si="4"/>
        <v>7</v>
      </c>
      <c r="GV3" s="36">
        <f t="shared" si="4"/>
        <v>7</v>
      </c>
      <c r="GW3" s="36">
        <f t="shared" si="4"/>
        <v>7</v>
      </c>
      <c r="GX3" s="36">
        <f t="shared" si="4"/>
        <v>7</v>
      </c>
      <c r="GY3" s="36">
        <f t="shared" si="4"/>
        <v>7</v>
      </c>
      <c r="GZ3" s="36">
        <f t="shared" si="4"/>
        <v>7</v>
      </c>
      <c r="HA3" s="36">
        <f t="shared" si="4"/>
        <v>7</v>
      </c>
      <c r="HB3" s="36">
        <f t="shared" si="4"/>
        <v>7</v>
      </c>
      <c r="HC3" s="36">
        <f t="shared" si="4"/>
        <v>7</v>
      </c>
      <c r="HD3" s="36">
        <f t="shared" si="4"/>
        <v>7</v>
      </c>
      <c r="HE3" s="36">
        <f t="shared" si="4"/>
        <v>7</v>
      </c>
      <c r="HF3" s="36">
        <f t="shared" si="4"/>
        <v>7</v>
      </c>
      <c r="HG3" s="36">
        <f t="shared" si="4"/>
        <v>7</v>
      </c>
      <c r="HH3" s="36">
        <f t="shared" si="4"/>
        <v>7</v>
      </c>
      <c r="HI3" s="36">
        <f t="shared" si="4"/>
        <v>7</v>
      </c>
      <c r="HJ3" s="36">
        <f t="shared" si="4"/>
        <v>7</v>
      </c>
      <c r="HK3" s="36">
        <f t="shared" si="4"/>
        <v>7</v>
      </c>
      <c r="HL3" s="36">
        <f t="shared" si="4"/>
        <v>7</v>
      </c>
      <c r="HM3" s="36">
        <f t="shared" si="4"/>
        <v>7</v>
      </c>
      <c r="HN3" s="36">
        <f t="shared" si="4"/>
        <v>7</v>
      </c>
      <c r="HO3" s="36">
        <f t="shared" si="4"/>
        <v>7</v>
      </c>
      <c r="HP3" s="36">
        <f t="shared" si="4"/>
        <v>7</v>
      </c>
      <c r="HQ3" s="36">
        <f t="shared" si="4"/>
        <v>7</v>
      </c>
      <c r="HR3" s="36">
        <f t="shared" ref="HR3:IK3" si="5">YEAR(HR2)-2018</f>
        <v>7</v>
      </c>
      <c r="HS3" s="36">
        <f t="shared" si="5"/>
        <v>7</v>
      </c>
      <c r="HT3" s="36">
        <f t="shared" si="5"/>
        <v>7</v>
      </c>
      <c r="HU3" s="36">
        <f t="shared" si="5"/>
        <v>7</v>
      </c>
      <c r="HV3" s="36">
        <f t="shared" si="5"/>
        <v>7</v>
      </c>
      <c r="HW3" s="36">
        <f t="shared" si="5"/>
        <v>7</v>
      </c>
      <c r="HX3" s="36">
        <f t="shared" si="5"/>
        <v>7</v>
      </c>
      <c r="HY3" s="36">
        <f t="shared" si="5"/>
        <v>7</v>
      </c>
      <c r="HZ3" s="36">
        <f t="shared" si="5"/>
        <v>7</v>
      </c>
      <c r="IA3" s="36">
        <f t="shared" si="5"/>
        <v>7</v>
      </c>
      <c r="IB3" s="36">
        <f t="shared" si="5"/>
        <v>7</v>
      </c>
      <c r="IC3" s="36">
        <f t="shared" si="5"/>
        <v>7</v>
      </c>
      <c r="ID3" s="36">
        <f t="shared" si="5"/>
        <v>7</v>
      </c>
      <c r="IE3" s="36">
        <f t="shared" si="5"/>
        <v>7</v>
      </c>
      <c r="IF3" s="36">
        <f t="shared" si="5"/>
        <v>7</v>
      </c>
      <c r="IG3" s="36">
        <f t="shared" si="5"/>
        <v>7</v>
      </c>
      <c r="IH3" s="36">
        <f t="shared" si="5"/>
        <v>7</v>
      </c>
      <c r="II3" s="36">
        <f t="shared" si="5"/>
        <v>7</v>
      </c>
      <c r="IJ3" s="36">
        <f t="shared" si="5"/>
        <v>7</v>
      </c>
      <c r="IK3" s="36">
        <f t="shared" si="5"/>
        <v>7</v>
      </c>
    </row>
    <row r="4" spans="1:245" s="35" customFormat="1" ht="12.75" customHeight="1" x14ac:dyDescent="0.2">
      <c r="B4" s="36" t="s">
        <v>135</v>
      </c>
      <c r="C4" s="36">
        <f t="shared" ref="C4:BN4" si="6">MONTH(C2)</f>
        <v>4</v>
      </c>
      <c r="D4" s="36">
        <f t="shared" si="6"/>
        <v>4</v>
      </c>
      <c r="E4" s="36">
        <f t="shared" si="6"/>
        <v>4</v>
      </c>
      <c r="F4" s="36">
        <f t="shared" si="6"/>
        <v>4</v>
      </c>
      <c r="G4" s="36">
        <f t="shared" si="6"/>
        <v>4</v>
      </c>
      <c r="H4" s="36">
        <f t="shared" si="6"/>
        <v>4</v>
      </c>
      <c r="I4" s="36">
        <f t="shared" si="6"/>
        <v>4</v>
      </c>
      <c r="J4" s="36">
        <f t="shared" si="6"/>
        <v>4</v>
      </c>
      <c r="K4" s="36">
        <f t="shared" si="6"/>
        <v>4</v>
      </c>
      <c r="L4" s="36">
        <f t="shared" si="6"/>
        <v>4</v>
      </c>
      <c r="M4" s="36">
        <f t="shared" si="6"/>
        <v>4</v>
      </c>
      <c r="N4" s="36">
        <f t="shared" si="6"/>
        <v>4</v>
      </c>
      <c r="O4" s="36">
        <f t="shared" si="6"/>
        <v>4</v>
      </c>
      <c r="P4" s="36">
        <f t="shared" si="6"/>
        <v>4</v>
      </c>
      <c r="Q4" s="36">
        <f t="shared" si="6"/>
        <v>4</v>
      </c>
      <c r="R4" s="36">
        <f t="shared" si="6"/>
        <v>4</v>
      </c>
      <c r="S4" s="36">
        <f t="shared" si="6"/>
        <v>4</v>
      </c>
      <c r="T4" s="36">
        <f t="shared" si="6"/>
        <v>4</v>
      </c>
      <c r="U4" s="36">
        <f t="shared" si="6"/>
        <v>4</v>
      </c>
      <c r="V4" s="36">
        <f t="shared" si="6"/>
        <v>4</v>
      </c>
      <c r="W4" s="36">
        <f t="shared" si="6"/>
        <v>4</v>
      </c>
      <c r="X4" s="36">
        <f t="shared" si="6"/>
        <v>4</v>
      </c>
      <c r="Y4" s="36">
        <f t="shared" si="6"/>
        <v>4</v>
      </c>
      <c r="Z4" s="36">
        <f t="shared" si="6"/>
        <v>4</v>
      </c>
      <c r="AA4" s="36">
        <f t="shared" si="6"/>
        <v>4</v>
      </c>
      <c r="AB4" s="36">
        <f t="shared" si="6"/>
        <v>4</v>
      </c>
      <c r="AC4" s="36">
        <f t="shared" si="6"/>
        <v>4</v>
      </c>
      <c r="AD4" s="36">
        <f t="shared" si="6"/>
        <v>4</v>
      </c>
      <c r="AE4" s="36">
        <f t="shared" si="6"/>
        <v>4</v>
      </c>
      <c r="AF4" s="36">
        <f t="shared" si="6"/>
        <v>4</v>
      </c>
      <c r="AG4" s="36">
        <f t="shared" si="6"/>
        <v>5</v>
      </c>
      <c r="AH4" s="36">
        <f t="shared" si="6"/>
        <v>5</v>
      </c>
      <c r="AI4" s="36">
        <f t="shared" si="6"/>
        <v>5</v>
      </c>
      <c r="AJ4" s="36">
        <f t="shared" si="6"/>
        <v>5</v>
      </c>
      <c r="AK4" s="36">
        <f t="shared" si="6"/>
        <v>5</v>
      </c>
      <c r="AL4" s="36">
        <f t="shared" si="6"/>
        <v>5</v>
      </c>
      <c r="AM4" s="36">
        <f t="shared" si="6"/>
        <v>5</v>
      </c>
      <c r="AN4" s="36">
        <f t="shared" si="6"/>
        <v>5</v>
      </c>
      <c r="AO4" s="36">
        <f t="shared" si="6"/>
        <v>5</v>
      </c>
      <c r="AP4" s="36">
        <f t="shared" si="6"/>
        <v>5</v>
      </c>
      <c r="AQ4" s="36">
        <f t="shared" si="6"/>
        <v>5</v>
      </c>
      <c r="AR4" s="36">
        <f t="shared" si="6"/>
        <v>5</v>
      </c>
      <c r="AS4" s="36">
        <f t="shared" si="6"/>
        <v>5</v>
      </c>
      <c r="AT4" s="36">
        <f t="shared" si="6"/>
        <v>5</v>
      </c>
      <c r="AU4" s="36">
        <f t="shared" si="6"/>
        <v>5</v>
      </c>
      <c r="AV4" s="36">
        <f t="shared" si="6"/>
        <v>5</v>
      </c>
      <c r="AW4" s="36">
        <f t="shared" si="6"/>
        <v>5</v>
      </c>
      <c r="AX4" s="36">
        <f t="shared" si="6"/>
        <v>5</v>
      </c>
      <c r="AY4" s="36">
        <f t="shared" si="6"/>
        <v>5</v>
      </c>
      <c r="AZ4" s="36">
        <f t="shared" si="6"/>
        <v>5</v>
      </c>
      <c r="BA4" s="36">
        <f t="shared" si="6"/>
        <v>5</v>
      </c>
      <c r="BB4" s="36">
        <f t="shared" si="6"/>
        <v>5</v>
      </c>
      <c r="BC4" s="36">
        <f t="shared" si="6"/>
        <v>5</v>
      </c>
      <c r="BD4" s="36">
        <f t="shared" si="6"/>
        <v>5</v>
      </c>
      <c r="BE4" s="36">
        <f t="shared" si="6"/>
        <v>5</v>
      </c>
      <c r="BF4" s="36">
        <f t="shared" si="6"/>
        <v>5</v>
      </c>
      <c r="BG4" s="36">
        <f t="shared" si="6"/>
        <v>5</v>
      </c>
      <c r="BH4" s="36">
        <f t="shared" si="6"/>
        <v>5</v>
      </c>
      <c r="BI4" s="36">
        <f t="shared" si="6"/>
        <v>5</v>
      </c>
      <c r="BJ4" s="36">
        <f t="shared" si="6"/>
        <v>5</v>
      </c>
      <c r="BK4" s="36">
        <f t="shared" si="6"/>
        <v>5</v>
      </c>
      <c r="BL4" s="36">
        <f t="shared" si="6"/>
        <v>10</v>
      </c>
      <c r="BM4" s="36">
        <f t="shared" si="6"/>
        <v>10</v>
      </c>
      <c r="BN4" s="36">
        <f t="shared" si="6"/>
        <v>10</v>
      </c>
      <c r="BO4" s="36">
        <f t="shared" ref="BO4:EA4" si="7">MONTH(BO2)</f>
        <v>10</v>
      </c>
      <c r="BP4" s="36">
        <f t="shared" si="7"/>
        <v>10</v>
      </c>
      <c r="BQ4" s="36">
        <f t="shared" si="7"/>
        <v>10</v>
      </c>
      <c r="BR4" s="36">
        <f t="shared" si="7"/>
        <v>10</v>
      </c>
      <c r="BS4" s="36">
        <f t="shared" si="7"/>
        <v>10</v>
      </c>
      <c r="BT4" s="36">
        <f t="shared" si="7"/>
        <v>10</v>
      </c>
      <c r="BU4" s="36">
        <f t="shared" si="7"/>
        <v>10</v>
      </c>
      <c r="BV4" s="36">
        <f t="shared" si="7"/>
        <v>10</v>
      </c>
      <c r="BW4" s="36">
        <f t="shared" si="7"/>
        <v>10</v>
      </c>
      <c r="BX4" s="36">
        <f t="shared" si="7"/>
        <v>10</v>
      </c>
      <c r="BY4" s="36">
        <f t="shared" si="7"/>
        <v>10</v>
      </c>
      <c r="BZ4" s="36">
        <f t="shared" si="7"/>
        <v>10</v>
      </c>
      <c r="CA4" s="36">
        <f t="shared" si="7"/>
        <v>10</v>
      </c>
      <c r="CB4" s="36">
        <f t="shared" si="7"/>
        <v>10</v>
      </c>
      <c r="CC4" s="36">
        <f t="shared" si="7"/>
        <v>10</v>
      </c>
      <c r="CD4" s="36">
        <f t="shared" si="7"/>
        <v>10</v>
      </c>
      <c r="CE4" s="36">
        <f t="shared" si="7"/>
        <v>10</v>
      </c>
      <c r="CF4" s="36">
        <f t="shared" si="7"/>
        <v>10</v>
      </c>
      <c r="CG4" s="36">
        <f t="shared" si="7"/>
        <v>10</v>
      </c>
      <c r="CH4" s="36">
        <f t="shared" si="7"/>
        <v>10</v>
      </c>
      <c r="CI4" s="36">
        <f t="shared" si="7"/>
        <v>10</v>
      </c>
      <c r="CJ4" s="36">
        <f t="shared" si="7"/>
        <v>10</v>
      </c>
      <c r="CK4" s="36">
        <f t="shared" si="7"/>
        <v>10</v>
      </c>
      <c r="CL4" s="36">
        <f t="shared" si="7"/>
        <v>10</v>
      </c>
      <c r="CM4" s="36">
        <f t="shared" si="7"/>
        <v>10</v>
      </c>
      <c r="CN4" s="36">
        <f t="shared" si="7"/>
        <v>10</v>
      </c>
      <c r="CO4" s="36">
        <f t="shared" si="7"/>
        <v>10</v>
      </c>
      <c r="CP4" s="36">
        <f t="shared" si="7"/>
        <v>10</v>
      </c>
      <c r="CQ4" s="36">
        <f t="shared" ref="CQ4" si="8">MONTH(CQ2)</f>
        <v>11</v>
      </c>
      <c r="CR4" s="36">
        <f t="shared" si="7"/>
        <v>11</v>
      </c>
      <c r="CS4" s="36">
        <f t="shared" si="7"/>
        <v>11</v>
      </c>
      <c r="CT4" s="36">
        <f t="shared" si="7"/>
        <v>11</v>
      </c>
      <c r="CU4" s="36">
        <f t="shared" si="7"/>
        <v>11</v>
      </c>
      <c r="CV4" s="36">
        <f t="shared" si="7"/>
        <v>11</v>
      </c>
      <c r="CW4" s="36">
        <f t="shared" si="7"/>
        <v>11</v>
      </c>
      <c r="CX4" s="36">
        <f t="shared" si="7"/>
        <v>11</v>
      </c>
      <c r="CY4" s="36">
        <f t="shared" si="7"/>
        <v>11</v>
      </c>
      <c r="CZ4" s="36">
        <f t="shared" si="7"/>
        <v>11</v>
      </c>
      <c r="DA4" s="36">
        <f t="shared" si="7"/>
        <v>11</v>
      </c>
      <c r="DB4" s="36">
        <f t="shared" si="7"/>
        <v>11</v>
      </c>
      <c r="DC4" s="36">
        <f t="shared" si="7"/>
        <v>11</v>
      </c>
      <c r="DD4" s="36">
        <f t="shared" si="7"/>
        <v>11</v>
      </c>
      <c r="DE4" s="36">
        <f t="shared" si="7"/>
        <v>11</v>
      </c>
      <c r="DF4" s="36">
        <f t="shared" si="7"/>
        <v>11</v>
      </c>
      <c r="DG4" s="36">
        <f t="shared" si="7"/>
        <v>11</v>
      </c>
      <c r="DH4" s="36">
        <f t="shared" si="7"/>
        <v>11</v>
      </c>
      <c r="DI4" s="36">
        <f t="shared" si="7"/>
        <v>11</v>
      </c>
      <c r="DJ4" s="36">
        <f t="shared" si="7"/>
        <v>11</v>
      </c>
      <c r="DK4" s="36">
        <f t="shared" si="7"/>
        <v>11</v>
      </c>
      <c r="DL4" s="36">
        <f t="shared" si="7"/>
        <v>11</v>
      </c>
      <c r="DM4" s="36">
        <f t="shared" si="7"/>
        <v>11</v>
      </c>
      <c r="DN4" s="36">
        <f t="shared" si="7"/>
        <v>11</v>
      </c>
      <c r="DO4" s="36">
        <f t="shared" si="7"/>
        <v>11</v>
      </c>
      <c r="DP4" s="36">
        <f t="shared" si="7"/>
        <v>11</v>
      </c>
      <c r="DQ4" s="36">
        <f t="shared" si="7"/>
        <v>11</v>
      </c>
      <c r="DR4" s="36">
        <f t="shared" si="7"/>
        <v>11</v>
      </c>
      <c r="DS4" s="36">
        <f t="shared" si="7"/>
        <v>11</v>
      </c>
      <c r="DT4" s="36">
        <f t="shared" si="7"/>
        <v>11</v>
      </c>
      <c r="DU4" s="36">
        <f t="shared" si="7"/>
        <v>12</v>
      </c>
      <c r="DV4" s="36">
        <f t="shared" si="7"/>
        <v>12</v>
      </c>
      <c r="DW4" s="36">
        <f t="shared" si="7"/>
        <v>12</v>
      </c>
      <c r="DX4" s="36">
        <f t="shared" si="7"/>
        <v>12</v>
      </c>
      <c r="DY4" s="36">
        <f t="shared" si="7"/>
        <v>12</v>
      </c>
      <c r="DZ4" s="36">
        <f t="shared" si="7"/>
        <v>12</v>
      </c>
      <c r="EA4" s="36">
        <f t="shared" si="7"/>
        <v>12</v>
      </c>
      <c r="EB4" s="36">
        <f t="shared" ref="EB4:GL4" si="9">MONTH(EB2)</f>
        <v>12</v>
      </c>
      <c r="EC4" s="36">
        <f t="shared" si="9"/>
        <v>12</v>
      </c>
      <c r="ED4" s="36">
        <f t="shared" si="9"/>
        <v>12</v>
      </c>
      <c r="EE4" s="36">
        <f t="shared" si="9"/>
        <v>12</v>
      </c>
      <c r="EF4" s="36">
        <f t="shared" si="9"/>
        <v>12</v>
      </c>
      <c r="EG4" s="36">
        <f t="shared" si="9"/>
        <v>12</v>
      </c>
      <c r="EH4" s="36">
        <f t="shared" si="9"/>
        <v>12</v>
      </c>
      <c r="EI4" s="36">
        <f t="shared" si="9"/>
        <v>12</v>
      </c>
      <c r="EJ4" s="36">
        <f t="shared" si="9"/>
        <v>12</v>
      </c>
      <c r="EK4" s="36">
        <f t="shared" si="9"/>
        <v>12</v>
      </c>
      <c r="EL4" s="36">
        <f t="shared" si="9"/>
        <v>12</v>
      </c>
      <c r="EM4" s="36">
        <f t="shared" si="9"/>
        <v>12</v>
      </c>
      <c r="EN4" s="36">
        <f t="shared" si="9"/>
        <v>12</v>
      </c>
      <c r="EO4" s="36">
        <f t="shared" si="9"/>
        <v>12</v>
      </c>
      <c r="EP4" s="36">
        <f t="shared" si="9"/>
        <v>12</v>
      </c>
      <c r="EQ4" s="36">
        <f t="shared" si="9"/>
        <v>12</v>
      </c>
      <c r="ER4" s="36">
        <f t="shared" si="9"/>
        <v>12</v>
      </c>
      <c r="ES4" s="36">
        <f t="shared" si="9"/>
        <v>12</v>
      </c>
      <c r="ET4" s="36">
        <f t="shared" si="9"/>
        <v>12</v>
      </c>
      <c r="EU4" s="36">
        <f t="shared" si="9"/>
        <v>12</v>
      </c>
      <c r="EV4" s="36">
        <f t="shared" si="9"/>
        <v>12</v>
      </c>
      <c r="EW4" s="36">
        <f t="shared" si="9"/>
        <v>12</v>
      </c>
      <c r="EX4" s="36">
        <f t="shared" si="9"/>
        <v>12</v>
      </c>
      <c r="EY4" s="36">
        <f t="shared" si="9"/>
        <v>12</v>
      </c>
      <c r="EZ4" s="36">
        <f t="shared" si="9"/>
        <v>1</v>
      </c>
      <c r="FA4" s="36">
        <f t="shared" si="9"/>
        <v>1</v>
      </c>
      <c r="FB4" s="36">
        <f t="shared" si="9"/>
        <v>1</v>
      </c>
      <c r="FC4" s="36">
        <f t="shared" si="9"/>
        <v>1</v>
      </c>
      <c r="FD4" s="36">
        <f t="shared" si="9"/>
        <v>1</v>
      </c>
      <c r="FE4" s="36">
        <f t="shared" si="9"/>
        <v>1</v>
      </c>
      <c r="FF4" s="36">
        <f t="shared" si="9"/>
        <v>1</v>
      </c>
      <c r="FG4" s="36">
        <f t="shared" si="9"/>
        <v>1</v>
      </c>
      <c r="FH4" s="36">
        <f t="shared" si="9"/>
        <v>1</v>
      </c>
      <c r="FI4" s="36">
        <f t="shared" si="9"/>
        <v>1</v>
      </c>
      <c r="FJ4" s="36">
        <f t="shared" si="9"/>
        <v>1</v>
      </c>
      <c r="FK4" s="36">
        <f t="shared" si="9"/>
        <v>1</v>
      </c>
      <c r="FL4" s="36">
        <f t="shared" si="9"/>
        <v>1</v>
      </c>
      <c r="FM4" s="36">
        <f t="shared" si="9"/>
        <v>1</v>
      </c>
      <c r="FN4" s="36">
        <f t="shared" si="9"/>
        <v>1</v>
      </c>
      <c r="FO4" s="36">
        <f t="shared" si="9"/>
        <v>1</v>
      </c>
      <c r="FP4" s="36">
        <f t="shared" si="9"/>
        <v>1</v>
      </c>
      <c r="FQ4" s="36">
        <f t="shared" si="9"/>
        <v>1</v>
      </c>
      <c r="FR4" s="36">
        <f t="shared" si="9"/>
        <v>1</v>
      </c>
      <c r="FS4" s="36">
        <f t="shared" si="9"/>
        <v>1</v>
      </c>
      <c r="FT4" s="36">
        <f t="shared" si="9"/>
        <v>1</v>
      </c>
      <c r="FU4" s="36">
        <f t="shared" si="9"/>
        <v>1</v>
      </c>
      <c r="FV4" s="36">
        <f t="shared" si="9"/>
        <v>1</v>
      </c>
      <c r="FW4" s="36">
        <f t="shared" si="9"/>
        <v>1</v>
      </c>
      <c r="FX4" s="36">
        <f t="shared" si="9"/>
        <v>1</v>
      </c>
      <c r="FY4" s="36">
        <f t="shared" si="9"/>
        <v>1</v>
      </c>
      <c r="FZ4" s="36">
        <f t="shared" si="9"/>
        <v>1</v>
      </c>
      <c r="GA4" s="36">
        <f t="shared" si="9"/>
        <v>1</v>
      </c>
      <c r="GB4" s="36">
        <f t="shared" si="9"/>
        <v>1</v>
      </c>
      <c r="GC4" s="36">
        <f t="shared" si="9"/>
        <v>1</v>
      </c>
      <c r="GD4" s="36">
        <f t="shared" si="9"/>
        <v>1</v>
      </c>
      <c r="GE4" s="36">
        <f t="shared" si="9"/>
        <v>2</v>
      </c>
      <c r="GF4" s="36">
        <f t="shared" si="9"/>
        <v>2</v>
      </c>
      <c r="GG4" s="36">
        <f t="shared" si="9"/>
        <v>2</v>
      </c>
      <c r="GH4" s="36">
        <f t="shared" si="9"/>
        <v>2</v>
      </c>
      <c r="GI4" s="36">
        <f t="shared" si="9"/>
        <v>2</v>
      </c>
      <c r="GJ4" s="36">
        <f t="shared" si="9"/>
        <v>2</v>
      </c>
      <c r="GK4" s="36">
        <f t="shared" si="9"/>
        <v>2</v>
      </c>
      <c r="GL4" s="36">
        <f t="shared" si="9"/>
        <v>2</v>
      </c>
      <c r="GM4" s="36">
        <f t="shared" ref="GM4:IK4" si="10">MONTH(GM2)</f>
        <v>2</v>
      </c>
      <c r="GN4" s="36">
        <f t="shared" si="10"/>
        <v>2</v>
      </c>
      <c r="GO4" s="36">
        <f t="shared" si="10"/>
        <v>2</v>
      </c>
      <c r="GP4" s="36">
        <f t="shared" si="10"/>
        <v>2</v>
      </c>
      <c r="GQ4" s="36">
        <f t="shared" si="10"/>
        <v>2</v>
      </c>
      <c r="GR4" s="36">
        <f t="shared" si="10"/>
        <v>2</v>
      </c>
      <c r="GS4" s="36">
        <f t="shared" si="10"/>
        <v>2</v>
      </c>
      <c r="GT4" s="36">
        <f t="shared" si="10"/>
        <v>2</v>
      </c>
      <c r="GU4" s="36">
        <f t="shared" si="10"/>
        <v>2</v>
      </c>
      <c r="GV4" s="36">
        <f t="shared" si="10"/>
        <v>2</v>
      </c>
      <c r="GW4" s="36">
        <f t="shared" si="10"/>
        <v>2</v>
      </c>
      <c r="GX4" s="36">
        <f t="shared" si="10"/>
        <v>2</v>
      </c>
      <c r="GY4" s="36">
        <f t="shared" si="10"/>
        <v>2</v>
      </c>
      <c r="GZ4" s="36">
        <f t="shared" si="10"/>
        <v>2</v>
      </c>
      <c r="HA4" s="36">
        <f t="shared" ref="HA4" si="11">MONTH(HA2)</f>
        <v>2</v>
      </c>
      <c r="HB4" s="36">
        <f t="shared" si="10"/>
        <v>2</v>
      </c>
      <c r="HC4" s="36">
        <f t="shared" si="10"/>
        <v>2</v>
      </c>
      <c r="HD4" s="36">
        <f t="shared" si="10"/>
        <v>2</v>
      </c>
      <c r="HE4" s="36">
        <f t="shared" si="10"/>
        <v>2</v>
      </c>
      <c r="HF4" s="36">
        <f t="shared" si="10"/>
        <v>2</v>
      </c>
      <c r="HG4" s="36">
        <f t="shared" si="10"/>
        <v>3</v>
      </c>
      <c r="HH4" s="36">
        <f t="shared" si="10"/>
        <v>3</v>
      </c>
      <c r="HI4" s="36">
        <f t="shared" si="10"/>
        <v>3</v>
      </c>
      <c r="HJ4" s="36">
        <f t="shared" si="10"/>
        <v>3</v>
      </c>
      <c r="HK4" s="36">
        <f t="shared" si="10"/>
        <v>3</v>
      </c>
      <c r="HL4" s="36">
        <f t="shared" si="10"/>
        <v>3</v>
      </c>
      <c r="HM4" s="36">
        <f t="shared" si="10"/>
        <v>3</v>
      </c>
      <c r="HN4" s="36">
        <f t="shared" si="10"/>
        <v>3</v>
      </c>
      <c r="HO4" s="36">
        <f t="shared" si="10"/>
        <v>3</v>
      </c>
      <c r="HP4" s="36">
        <f t="shared" si="10"/>
        <v>3</v>
      </c>
      <c r="HQ4" s="36">
        <f t="shared" si="10"/>
        <v>3</v>
      </c>
      <c r="HR4" s="36">
        <f t="shared" si="10"/>
        <v>3</v>
      </c>
      <c r="HS4" s="36">
        <f t="shared" si="10"/>
        <v>3</v>
      </c>
      <c r="HT4" s="36">
        <f t="shared" si="10"/>
        <v>3</v>
      </c>
      <c r="HU4" s="36">
        <f t="shared" si="10"/>
        <v>3</v>
      </c>
      <c r="HV4" s="36">
        <f t="shared" si="10"/>
        <v>3</v>
      </c>
      <c r="HW4" s="36">
        <f t="shared" si="10"/>
        <v>3</v>
      </c>
      <c r="HX4" s="36">
        <f t="shared" si="10"/>
        <v>3</v>
      </c>
      <c r="HY4" s="36">
        <f t="shared" si="10"/>
        <v>3</v>
      </c>
      <c r="HZ4" s="36">
        <f t="shared" si="10"/>
        <v>3</v>
      </c>
      <c r="IA4" s="36">
        <f t="shared" si="10"/>
        <v>3</v>
      </c>
      <c r="IB4" s="36">
        <f t="shared" si="10"/>
        <v>3</v>
      </c>
      <c r="IC4" s="36">
        <f t="shared" si="10"/>
        <v>3</v>
      </c>
      <c r="ID4" s="36">
        <f t="shared" si="10"/>
        <v>3</v>
      </c>
      <c r="IE4" s="36">
        <f t="shared" si="10"/>
        <v>3</v>
      </c>
      <c r="IF4" s="36">
        <f t="shared" si="10"/>
        <v>3</v>
      </c>
      <c r="IG4" s="36">
        <f t="shared" si="10"/>
        <v>3</v>
      </c>
      <c r="IH4" s="36">
        <f t="shared" si="10"/>
        <v>3</v>
      </c>
      <c r="II4" s="36">
        <f t="shared" si="10"/>
        <v>3</v>
      </c>
      <c r="IJ4" s="36">
        <f t="shared" si="10"/>
        <v>3</v>
      </c>
      <c r="IK4" s="36">
        <f t="shared" si="10"/>
        <v>3</v>
      </c>
    </row>
    <row r="5" spans="1:245" ht="12.75" customHeight="1" x14ac:dyDescent="0.2">
      <c r="B5" s="5" t="s">
        <v>138</v>
      </c>
      <c r="C5" s="5">
        <f t="shared" ref="C5:BN5" si="12">DAY(C2)</f>
        <v>1</v>
      </c>
      <c r="D5" s="5">
        <f t="shared" si="12"/>
        <v>2</v>
      </c>
      <c r="E5" s="5">
        <f t="shared" si="12"/>
        <v>3</v>
      </c>
      <c r="F5" s="5">
        <f t="shared" si="12"/>
        <v>4</v>
      </c>
      <c r="G5" s="5">
        <f t="shared" si="12"/>
        <v>5</v>
      </c>
      <c r="H5" s="5">
        <f t="shared" si="12"/>
        <v>6</v>
      </c>
      <c r="I5" s="5">
        <f t="shared" si="12"/>
        <v>7</v>
      </c>
      <c r="J5" s="5">
        <f t="shared" si="12"/>
        <v>8</v>
      </c>
      <c r="K5" s="5">
        <f t="shared" si="12"/>
        <v>9</v>
      </c>
      <c r="L5" s="5">
        <f t="shared" si="12"/>
        <v>10</v>
      </c>
      <c r="M5" s="5">
        <f t="shared" si="12"/>
        <v>11</v>
      </c>
      <c r="N5" s="5">
        <f t="shared" si="12"/>
        <v>12</v>
      </c>
      <c r="O5" s="5">
        <f t="shared" si="12"/>
        <v>13</v>
      </c>
      <c r="P5" s="5">
        <f t="shared" si="12"/>
        <v>14</v>
      </c>
      <c r="Q5" s="5">
        <f t="shared" si="12"/>
        <v>15</v>
      </c>
      <c r="R5" s="5">
        <f t="shared" si="12"/>
        <v>16</v>
      </c>
      <c r="S5" s="5">
        <f t="shared" si="12"/>
        <v>17</v>
      </c>
      <c r="T5" s="5">
        <f t="shared" si="12"/>
        <v>18</v>
      </c>
      <c r="U5" s="5">
        <f t="shared" si="12"/>
        <v>19</v>
      </c>
      <c r="V5" s="5">
        <f t="shared" si="12"/>
        <v>20</v>
      </c>
      <c r="W5" s="5">
        <f t="shared" si="12"/>
        <v>21</v>
      </c>
      <c r="X5" s="5">
        <f t="shared" si="12"/>
        <v>22</v>
      </c>
      <c r="Y5" s="5">
        <f t="shared" si="12"/>
        <v>23</v>
      </c>
      <c r="Z5" s="5">
        <f t="shared" si="12"/>
        <v>24</v>
      </c>
      <c r="AA5" s="5">
        <f t="shared" si="12"/>
        <v>25</v>
      </c>
      <c r="AB5" s="5">
        <f t="shared" si="12"/>
        <v>26</v>
      </c>
      <c r="AC5" s="5">
        <f t="shared" si="12"/>
        <v>27</v>
      </c>
      <c r="AD5" s="5">
        <f t="shared" si="12"/>
        <v>28</v>
      </c>
      <c r="AE5" s="5">
        <f t="shared" si="12"/>
        <v>29</v>
      </c>
      <c r="AF5" s="5">
        <f t="shared" si="12"/>
        <v>30</v>
      </c>
      <c r="AG5" s="5">
        <f t="shared" si="12"/>
        <v>1</v>
      </c>
      <c r="AH5" s="5">
        <f t="shared" si="12"/>
        <v>2</v>
      </c>
      <c r="AI5" s="5">
        <f t="shared" si="12"/>
        <v>3</v>
      </c>
      <c r="AJ5" s="5">
        <f t="shared" si="12"/>
        <v>4</v>
      </c>
      <c r="AK5" s="5">
        <f t="shared" si="12"/>
        <v>5</v>
      </c>
      <c r="AL5" s="5">
        <f t="shared" si="12"/>
        <v>6</v>
      </c>
      <c r="AM5" s="5">
        <f t="shared" si="12"/>
        <v>7</v>
      </c>
      <c r="AN5" s="5">
        <f t="shared" si="12"/>
        <v>8</v>
      </c>
      <c r="AO5" s="5">
        <f t="shared" si="12"/>
        <v>9</v>
      </c>
      <c r="AP5" s="5">
        <f t="shared" si="12"/>
        <v>10</v>
      </c>
      <c r="AQ5" s="5">
        <f t="shared" si="12"/>
        <v>11</v>
      </c>
      <c r="AR5" s="5">
        <f t="shared" si="12"/>
        <v>12</v>
      </c>
      <c r="AS5" s="5">
        <f t="shared" si="12"/>
        <v>13</v>
      </c>
      <c r="AT5" s="5">
        <f t="shared" si="12"/>
        <v>14</v>
      </c>
      <c r="AU5" s="5">
        <f t="shared" si="12"/>
        <v>15</v>
      </c>
      <c r="AV5" s="5">
        <f t="shared" si="12"/>
        <v>16</v>
      </c>
      <c r="AW5" s="5">
        <f t="shared" si="12"/>
        <v>17</v>
      </c>
      <c r="AX5" s="5">
        <f t="shared" si="12"/>
        <v>18</v>
      </c>
      <c r="AY5" s="5">
        <f t="shared" si="12"/>
        <v>19</v>
      </c>
      <c r="AZ5" s="5">
        <f t="shared" si="12"/>
        <v>20</v>
      </c>
      <c r="BA5" s="5">
        <f t="shared" si="12"/>
        <v>21</v>
      </c>
      <c r="BB5" s="5">
        <f t="shared" si="12"/>
        <v>22</v>
      </c>
      <c r="BC5" s="5">
        <f t="shared" si="12"/>
        <v>23</v>
      </c>
      <c r="BD5" s="5">
        <f t="shared" si="12"/>
        <v>24</v>
      </c>
      <c r="BE5" s="5">
        <f t="shared" si="12"/>
        <v>25</v>
      </c>
      <c r="BF5" s="5">
        <f t="shared" si="12"/>
        <v>26</v>
      </c>
      <c r="BG5" s="5">
        <f t="shared" si="12"/>
        <v>27</v>
      </c>
      <c r="BH5" s="5">
        <f t="shared" si="12"/>
        <v>28</v>
      </c>
      <c r="BI5" s="5">
        <f t="shared" si="12"/>
        <v>29</v>
      </c>
      <c r="BJ5" s="5">
        <f t="shared" si="12"/>
        <v>30</v>
      </c>
      <c r="BK5" s="5">
        <f t="shared" si="12"/>
        <v>31</v>
      </c>
      <c r="BL5" s="5">
        <f t="shared" si="12"/>
        <v>1</v>
      </c>
      <c r="BM5" s="5">
        <f t="shared" si="12"/>
        <v>2</v>
      </c>
      <c r="BN5" s="5">
        <f t="shared" si="12"/>
        <v>3</v>
      </c>
      <c r="BO5" s="5">
        <f t="shared" ref="BO5:EA5" si="13">DAY(BO2)</f>
        <v>4</v>
      </c>
      <c r="BP5" s="5">
        <f t="shared" si="13"/>
        <v>5</v>
      </c>
      <c r="BQ5" s="5">
        <f t="shared" si="13"/>
        <v>6</v>
      </c>
      <c r="BR5" s="5">
        <f t="shared" si="13"/>
        <v>7</v>
      </c>
      <c r="BS5" s="5">
        <f t="shared" si="13"/>
        <v>8</v>
      </c>
      <c r="BT5" s="5">
        <f t="shared" si="13"/>
        <v>9</v>
      </c>
      <c r="BU5" s="5">
        <f t="shared" si="13"/>
        <v>10</v>
      </c>
      <c r="BV5" s="5">
        <f t="shared" si="13"/>
        <v>11</v>
      </c>
      <c r="BW5" s="5">
        <f t="shared" si="13"/>
        <v>12</v>
      </c>
      <c r="BX5" s="5">
        <f t="shared" si="13"/>
        <v>13</v>
      </c>
      <c r="BY5" s="5">
        <f t="shared" si="13"/>
        <v>14</v>
      </c>
      <c r="BZ5" s="5">
        <f t="shared" si="13"/>
        <v>15</v>
      </c>
      <c r="CA5" s="5">
        <f t="shared" si="13"/>
        <v>16</v>
      </c>
      <c r="CB5" s="5">
        <f t="shared" si="13"/>
        <v>17</v>
      </c>
      <c r="CC5" s="5">
        <f t="shared" si="13"/>
        <v>18</v>
      </c>
      <c r="CD5" s="5">
        <f t="shared" si="13"/>
        <v>19</v>
      </c>
      <c r="CE5" s="5">
        <f t="shared" si="13"/>
        <v>20</v>
      </c>
      <c r="CF5" s="5">
        <f t="shared" si="13"/>
        <v>21</v>
      </c>
      <c r="CG5" s="5">
        <f t="shared" si="13"/>
        <v>22</v>
      </c>
      <c r="CH5" s="5">
        <f t="shared" si="13"/>
        <v>23</v>
      </c>
      <c r="CI5" s="5">
        <f t="shared" si="13"/>
        <v>24</v>
      </c>
      <c r="CJ5" s="5">
        <f t="shared" si="13"/>
        <v>25</v>
      </c>
      <c r="CK5" s="5">
        <f t="shared" si="13"/>
        <v>26</v>
      </c>
      <c r="CL5" s="5">
        <f t="shared" si="13"/>
        <v>27</v>
      </c>
      <c r="CM5" s="5">
        <f t="shared" si="13"/>
        <v>28</v>
      </c>
      <c r="CN5" s="5">
        <f t="shared" si="13"/>
        <v>29</v>
      </c>
      <c r="CO5" s="5">
        <f t="shared" si="13"/>
        <v>30</v>
      </c>
      <c r="CP5" s="5">
        <f t="shared" si="13"/>
        <v>31</v>
      </c>
      <c r="CQ5" s="5">
        <f t="shared" ref="CQ5" si="14">DAY(CQ2)</f>
        <v>1</v>
      </c>
      <c r="CR5" s="5">
        <f t="shared" si="13"/>
        <v>2</v>
      </c>
      <c r="CS5" s="5">
        <f t="shared" si="13"/>
        <v>3</v>
      </c>
      <c r="CT5" s="5">
        <f t="shared" si="13"/>
        <v>4</v>
      </c>
      <c r="CU5" s="5">
        <f t="shared" si="13"/>
        <v>5</v>
      </c>
      <c r="CV5" s="5">
        <f t="shared" si="13"/>
        <v>6</v>
      </c>
      <c r="CW5" s="5">
        <f t="shared" si="13"/>
        <v>7</v>
      </c>
      <c r="CX5" s="5">
        <f t="shared" si="13"/>
        <v>8</v>
      </c>
      <c r="CY5" s="5">
        <f t="shared" si="13"/>
        <v>9</v>
      </c>
      <c r="CZ5" s="5">
        <f t="shared" si="13"/>
        <v>10</v>
      </c>
      <c r="DA5" s="5">
        <f t="shared" si="13"/>
        <v>11</v>
      </c>
      <c r="DB5" s="5">
        <f t="shared" si="13"/>
        <v>12</v>
      </c>
      <c r="DC5" s="5">
        <f t="shared" si="13"/>
        <v>13</v>
      </c>
      <c r="DD5" s="5">
        <f t="shared" si="13"/>
        <v>14</v>
      </c>
      <c r="DE5" s="5">
        <f t="shared" si="13"/>
        <v>15</v>
      </c>
      <c r="DF5" s="5">
        <f t="shared" si="13"/>
        <v>16</v>
      </c>
      <c r="DG5" s="5">
        <f t="shared" si="13"/>
        <v>17</v>
      </c>
      <c r="DH5" s="5">
        <f t="shared" si="13"/>
        <v>18</v>
      </c>
      <c r="DI5" s="5">
        <f t="shared" si="13"/>
        <v>19</v>
      </c>
      <c r="DJ5" s="5">
        <f t="shared" si="13"/>
        <v>20</v>
      </c>
      <c r="DK5" s="5">
        <f t="shared" si="13"/>
        <v>21</v>
      </c>
      <c r="DL5" s="5">
        <f t="shared" si="13"/>
        <v>22</v>
      </c>
      <c r="DM5" s="5">
        <f t="shared" si="13"/>
        <v>23</v>
      </c>
      <c r="DN5" s="5">
        <f t="shared" si="13"/>
        <v>24</v>
      </c>
      <c r="DO5" s="5">
        <f t="shared" si="13"/>
        <v>25</v>
      </c>
      <c r="DP5" s="5">
        <f t="shared" si="13"/>
        <v>26</v>
      </c>
      <c r="DQ5" s="5">
        <f t="shared" si="13"/>
        <v>27</v>
      </c>
      <c r="DR5" s="5">
        <f t="shared" si="13"/>
        <v>28</v>
      </c>
      <c r="DS5" s="5">
        <f t="shared" si="13"/>
        <v>29</v>
      </c>
      <c r="DT5" s="5">
        <f t="shared" si="13"/>
        <v>30</v>
      </c>
      <c r="DU5" s="5">
        <f t="shared" si="13"/>
        <v>1</v>
      </c>
      <c r="DV5" s="5">
        <f t="shared" si="13"/>
        <v>2</v>
      </c>
      <c r="DW5" s="5">
        <f t="shared" si="13"/>
        <v>3</v>
      </c>
      <c r="DX5" s="5">
        <f t="shared" si="13"/>
        <v>4</v>
      </c>
      <c r="DY5" s="5">
        <f t="shared" si="13"/>
        <v>5</v>
      </c>
      <c r="DZ5" s="5">
        <f t="shared" si="13"/>
        <v>6</v>
      </c>
      <c r="EA5" s="5">
        <f t="shared" si="13"/>
        <v>7</v>
      </c>
      <c r="EB5" s="5">
        <f t="shared" ref="EB5:GL5" si="15">DAY(EB2)</f>
        <v>8</v>
      </c>
      <c r="EC5" s="5">
        <f t="shared" si="15"/>
        <v>9</v>
      </c>
      <c r="ED5" s="5">
        <f t="shared" si="15"/>
        <v>10</v>
      </c>
      <c r="EE5" s="5">
        <f t="shared" si="15"/>
        <v>11</v>
      </c>
      <c r="EF5" s="5">
        <f t="shared" si="15"/>
        <v>12</v>
      </c>
      <c r="EG5" s="5">
        <f t="shared" si="15"/>
        <v>13</v>
      </c>
      <c r="EH5" s="5">
        <f t="shared" si="15"/>
        <v>14</v>
      </c>
      <c r="EI5" s="5">
        <f t="shared" si="15"/>
        <v>15</v>
      </c>
      <c r="EJ5" s="5">
        <f t="shared" si="15"/>
        <v>16</v>
      </c>
      <c r="EK5" s="5">
        <f t="shared" si="15"/>
        <v>17</v>
      </c>
      <c r="EL5" s="5">
        <f t="shared" si="15"/>
        <v>18</v>
      </c>
      <c r="EM5" s="5">
        <f t="shared" si="15"/>
        <v>19</v>
      </c>
      <c r="EN5" s="5">
        <f t="shared" si="15"/>
        <v>20</v>
      </c>
      <c r="EO5" s="5">
        <f t="shared" si="15"/>
        <v>21</v>
      </c>
      <c r="EP5" s="5">
        <f t="shared" si="15"/>
        <v>22</v>
      </c>
      <c r="EQ5" s="5">
        <f t="shared" si="15"/>
        <v>23</v>
      </c>
      <c r="ER5" s="5">
        <f t="shared" si="15"/>
        <v>24</v>
      </c>
      <c r="ES5" s="5">
        <f t="shared" si="15"/>
        <v>25</v>
      </c>
      <c r="ET5" s="5">
        <f t="shared" si="15"/>
        <v>26</v>
      </c>
      <c r="EU5" s="5">
        <f t="shared" si="15"/>
        <v>27</v>
      </c>
      <c r="EV5" s="5">
        <f t="shared" si="15"/>
        <v>28</v>
      </c>
      <c r="EW5" s="5">
        <f t="shared" si="15"/>
        <v>29</v>
      </c>
      <c r="EX5" s="5">
        <f t="shared" si="15"/>
        <v>30</v>
      </c>
      <c r="EY5" s="5">
        <f t="shared" si="15"/>
        <v>31</v>
      </c>
      <c r="EZ5" s="5">
        <f t="shared" si="15"/>
        <v>1</v>
      </c>
      <c r="FA5" s="5">
        <f t="shared" si="15"/>
        <v>2</v>
      </c>
      <c r="FB5" s="5">
        <f t="shared" si="15"/>
        <v>3</v>
      </c>
      <c r="FC5" s="5">
        <f t="shared" si="15"/>
        <v>4</v>
      </c>
      <c r="FD5" s="5">
        <f t="shared" si="15"/>
        <v>5</v>
      </c>
      <c r="FE5" s="5">
        <f t="shared" si="15"/>
        <v>6</v>
      </c>
      <c r="FF5" s="5">
        <f t="shared" si="15"/>
        <v>7</v>
      </c>
      <c r="FG5" s="5">
        <f t="shared" si="15"/>
        <v>8</v>
      </c>
      <c r="FH5" s="5">
        <f t="shared" si="15"/>
        <v>9</v>
      </c>
      <c r="FI5" s="5">
        <f t="shared" si="15"/>
        <v>10</v>
      </c>
      <c r="FJ5" s="5">
        <f t="shared" si="15"/>
        <v>11</v>
      </c>
      <c r="FK5" s="5">
        <f t="shared" si="15"/>
        <v>12</v>
      </c>
      <c r="FL5" s="5">
        <f t="shared" si="15"/>
        <v>13</v>
      </c>
      <c r="FM5" s="5">
        <f t="shared" si="15"/>
        <v>14</v>
      </c>
      <c r="FN5" s="5">
        <f t="shared" si="15"/>
        <v>15</v>
      </c>
      <c r="FO5" s="5">
        <f t="shared" si="15"/>
        <v>16</v>
      </c>
      <c r="FP5" s="5">
        <f t="shared" si="15"/>
        <v>17</v>
      </c>
      <c r="FQ5" s="5">
        <f t="shared" si="15"/>
        <v>18</v>
      </c>
      <c r="FR5" s="5">
        <f t="shared" si="15"/>
        <v>19</v>
      </c>
      <c r="FS5" s="5">
        <f t="shared" si="15"/>
        <v>20</v>
      </c>
      <c r="FT5" s="5">
        <f t="shared" si="15"/>
        <v>21</v>
      </c>
      <c r="FU5" s="5">
        <f t="shared" si="15"/>
        <v>22</v>
      </c>
      <c r="FV5" s="5">
        <f t="shared" si="15"/>
        <v>23</v>
      </c>
      <c r="FW5" s="5">
        <f t="shared" si="15"/>
        <v>24</v>
      </c>
      <c r="FX5" s="5">
        <f t="shared" si="15"/>
        <v>25</v>
      </c>
      <c r="FY5" s="5">
        <f t="shared" si="15"/>
        <v>26</v>
      </c>
      <c r="FZ5" s="5">
        <f t="shared" si="15"/>
        <v>27</v>
      </c>
      <c r="GA5" s="5">
        <f t="shared" si="15"/>
        <v>28</v>
      </c>
      <c r="GB5" s="5">
        <f t="shared" si="15"/>
        <v>29</v>
      </c>
      <c r="GC5" s="5">
        <f t="shared" si="15"/>
        <v>30</v>
      </c>
      <c r="GD5" s="5">
        <f t="shared" si="15"/>
        <v>31</v>
      </c>
      <c r="GE5" s="5">
        <f t="shared" si="15"/>
        <v>1</v>
      </c>
      <c r="GF5" s="5">
        <f t="shared" si="15"/>
        <v>2</v>
      </c>
      <c r="GG5" s="5">
        <f t="shared" si="15"/>
        <v>3</v>
      </c>
      <c r="GH5" s="5">
        <f t="shared" si="15"/>
        <v>4</v>
      </c>
      <c r="GI5" s="5">
        <f t="shared" si="15"/>
        <v>5</v>
      </c>
      <c r="GJ5" s="5">
        <f t="shared" si="15"/>
        <v>6</v>
      </c>
      <c r="GK5" s="5">
        <f t="shared" si="15"/>
        <v>7</v>
      </c>
      <c r="GL5" s="5">
        <f t="shared" si="15"/>
        <v>8</v>
      </c>
      <c r="GM5" s="5">
        <f t="shared" ref="GM5:IK5" si="16">DAY(GM2)</f>
        <v>9</v>
      </c>
      <c r="GN5" s="5">
        <f t="shared" si="16"/>
        <v>10</v>
      </c>
      <c r="GO5" s="5">
        <f t="shared" si="16"/>
        <v>11</v>
      </c>
      <c r="GP5" s="5">
        <f t="shared" si="16"/>
        <v>12</v>
      </c>
      <c r="GQ5" s="5">
        <f t="shared" si="16"/>
        <v>13</v>
      </c>
      <c r="GR5" s="5">
        <f t="shared" si="16"/>
        <v>14</v>
      </c>
      <c r="GS5" s="5">
        <f t="shared" si="16"/>
        <v>15</v>
      </c>
      <c r="GT5" s="5">
        <f t="shared" si="16"/>
        <v>16</v>
      </c>
      <c r="GU5" s="5">
        <f t="shared" si="16"/>
        <v>17</v>
      </c>
      <c r="GV5" s="5">
        <f t="shared" si="16"/>
        <v>18</v>
      </c>
      <c r="GW5" s="5">
        <f t="shared" si="16"/>
        <v>19</v>
      </c>
      <c r="GX5" s="5">
        <f t="shared" si="16"/>
        <v>20</v>
      </c>
      <c r="GY5" s="5">
        <f t="shared" si="16"/>
        <v>21</v>
      </c>
      <c r="GZ5" s="5">
        <f t="shared" si="16"/>
        <v>22</v>
      </c>
      <c r="HA5" s="5">
        <f t="shared" ref="HA5" si="17">DAY(HA2)</f>
        <v>23</v>
      </c>
      <c r="HB5" s="5">
        <f t="shared" si="16"/>
        <v>24</v>
      </c>
      <c r="HC5" s="5">
        <f t="shared" si="16"/>
        <v>25</v>
      </c>
      <c r="HD5" s="5">
        <f t="shared" si="16"/>
        <v>26</v>
      </c>
      <c r="HE5" s="5">
        <f t="shared" si="16"/>
        <v>27</v>
      </c>
      <c r="HF5" s="5">
        <f t="shared" si="16"/>
        <v>28</v>
      </c>
      <c r="HG5" s="5">
        <f>DAY(HG2)</f>
        <v>1</v>
      </c>
      <c r="HH5" s="5">
        <f t="shared" si="16"/>
        <v>2</v>
      </c>
      <c r="HI5" s="5">
        <f t="shared" si="16"/>
        <v>3</v>
      </c>
      <c r="HJ5" s="5">
        <f t="shared" si="16"/>
        <v>4</v>
      </c>
      <c r="HK5" s="5">
        <f t="shared" si="16"/>
        <v>5</v>
      </c>
      <c r="HL5" s="5">
        <f t="shared" si="16"/>
        <v>6</v>
      </c>
      <c r="HM5" s="5">
        <f t="shared" si="16"/>
        <v>7</v>
      </c>
      <c r="HN5" s="5">
        <f t="shared" si="16"/>
        <v>8</v>
      </c>
      <c r="HO5" s="5">
        <f t="shared" si="16"/>
        <v>9</v>
      </c>
      <c r="HP5" s="5">
        <f t="shared" si="16"/>
        <v>10</v>
      </c>
      <c r="HQ5" s="5">
        <f t="shared" si="16"/>
        <v>11</v>
      </c>
      <c r="HR5" s="5">
        <f t="shared" si="16"/>
        <v>12</v>
      </c>
      <c r="HS5" s="5">
        <f t="shared" si="16"/>
        <v>13</v>
      </c>
      <c r="HT5" s="5">
        <f t="shared" si="16"/>
        <v>14</v>
      </c>
      <c r="HU5" s="5">
        <f t="shared" si="16"/>
        <v>15</v>
      </c>
      <c r="HV5" s="5">
        <f t="shared" si="16"/>
        <v>16</v>
      </c>
      <c r="HW5" s="5">
        <f t="shared" si="16"/>
        <v>17</v>
      </c>
      <c r="HX5" s="5">
        <f t="shared" si="16"/>
        <v>18</v>
      </c>
      <c r="HY5" s="5">
        <f t="shared" si="16"/>
        <v>19</v>
      </c>
      <c r="HZ5" s="5">
        <f t="shared" si="16"/>
        <v>20</v>
      </c>
      <c r="IA5" s="5">
        <f t="shared" si="16"/>
        <v>21</v>
      </c>
      <c r="IB5" s="5">
        <f t="shared" si="16"/>
        <v>22</v>
      </c>
      <c r="IC5" s="5">
        <f t="shared" si="16"/>
        <v>23</v>
      </c>
      <c r="ID5" s="5">
        <f t="shared" si="16"/>
        <v>24</v>
      </c>
      <c r="IE5" s="5">
        <f t="shared" si="16"/>
        <v>25</v>
      </c>
      <c r="IF5" s="5">
        <f t="shared" si="16"/>
        <v>26</v>
      </c>
      <c r="IG5" s="5">
        <f t="shared" si="16"/>
        <v>27</v>
      </c>
      <c r="IH5" s="5">
        <f t="shared" si="16"/>
        <v>28</v>
      </c>
      <c r="II5" s="5">
        <f t="shared" si="16"/>
        <v>29</v>
      </c>
      <c r="IJ5" s="5">
        <f t="shared" si="16"/>
        <v>30</v>
      </c>
      <c r="IK5" s="5">
        <f t="shared" si="16"/>
        <v>31</v>
      </c>
    </row>
    <row r="6" spans="1:245" ht="12.75" customHeight="1" x14ac:dyDescent="0.2">
      <c r="A6" s="11"/>
      <c r="B6" s="61" t="s">
        <v>129</v>
      </c>
      <c r="C6" s="140" t="str">
        <f>TEXT(C2,"aaa")</f>
        <v>月</v>
      </c>
      <c r="D6" s="140" t="str">
        <f t="shared" ref="D6:BO6" si="18">TEXT(D2,"aaa")</f>
        <v>火</v>
      </c>
      <c r="E6" s="140" t="str">
        <f t="shared" si="18"/>
        <v>水</v>
      </c>
      <c r="F6" s="140" t="str">
        <f t="shared" si="18"/>
        <v>木</v>
      </c>
      <c r="G6" s="140" t="str">
        <f t="shared" si="18"/>
        <v>金</v>
      </c>
      <c r="H6" s="140" t="str">
        <f t="shared" si="18"/>
        <v>土</v>
      </c>
      <c r="I6" s="140" t="str">
        <f t="shared" si="18"/>
        <v>日</v>
      </c>
      <c r="J6" s="140" t="str">
        <f t="shared" si="18"/>
        <v>月</v>
      </c>
      <c r="K6" s="140" t="str">
        <f t="shared" si="18"/>
        <v>火</v>
      </c>
      <c r="L6" s="140" t="str">
        <f t="shared" si="18"/>
        <v>水</v>
      </c>
      <c r="M6" s="140" t="str">
        <f t="shared" si="18"/>
        <v>木</v>
      </c>
      <c r="N6" s="140" t="str">
        <f t="shared" si="18"/>
        <v>金</v>
      </c>
      <c r="O6" s="140" t="str">
        <f t="shared" si="18"/>
        <v>土</v>
      </c>
      <c r="P6" s="140" t="str">
        <f t="shared" si="18"/>
        <v>日</v>
      </c>
      <c r="Q6" s="140" t="str">
        <f t="shared" si="18"/>
        <v>月</v>
      </c>
      <c r="R6" s="140" t="str">
        <f t="shared" si="18"/>
        <v>火</v>
      </c>
      <c r="S6" s="140" t="str">
        <f t="shared" si="18"/>
        <v>水</v>
      </c>
      <c r="T6" s="140" t="str">
        <f t="shared" si="18"/>
        <v>木</v>
      </c>
      <c r="U6" s="140" t="str">
        <f t="shared" si="18"/>
        <v>金</v>
      </c>
      <c r="V6" s="140" t="str">
        <f t="shared" si="18"/>
        <v>土</v>
      </c>
      <c r="W6" s="140" t="str">
        <f t="shared" si="18"/>
        <v>日</v>
      </c>
      <c r="X6" s="140" t="str">
        <f t="shared" si="18"/>
        <v>月</v>
      </c>
      <c r="Y6" s="140" t="str">
        <f t="shared" si="18"/>
        <v>火</v>
      </c>
      <c r="Z6" s="140" t="str">
        <f t="shared" si="18"/>
        <v>水</v>
      </c>
      <c r="AA6" s="140" t="str">
        <f t="shared" si="18"/>
        <v>木</v>
      </c>
      <c r="AB6" s="140" t="str">
        <f t="shared" si="18"/>
        <v>金</v>
      </c>
      <c r="AC6" s="140" t="str">
        <f t="shared" si="18"/>
        <v>土</v>
      </c>
      <c r="AD6" s="140" t="str">
        <f t="shared" si="18"/>
        <v>日</v>
      </c>
      <c r="AE6" s="140" t="str">
        <f t="shared" si="18"/>
        <v>月</v>
      </c>
      <c r="AF6" s="140" t="str">
        <f t="shared" si="18"/>
        <v>火</v>
      </c>
      <c r="AG6" s="140" t="str">
        <f t="shared" si="18"/>
        <v>水</v>
      </c>
      <c r="AH6" s="140" t="str">
        <f t="shared" si="18"/>
        <v>木</v>
      </c>
      <c r="AI6" s="140" t="str">
        <f t="shared" si="18"/>
        <v>金</v>
      </c>
      <c r="AJ6" s="140" t="str">
        <f t="shared" si="18"/>
        <v>土</v>
      </c>
      <c r="AK6" s="140" t="str">
        <f t="shared" si="18"/>
        <v>日</v>
      </c>
      <c r="AL6" s="140" t="str">
        <f t="shared" si="18"/>
        <v>月</v>
      </c>
      <c r="AM6" s="140" t="str">
        <f t="shared" si="18"/>
        <v>火</v>
      </c>
      <c r="AN6" s="140" t="str">
        <f t="shared" si="18"/>
        <v>水</v>
      </c>
      <c r="AO6" s="140" t="str">
        <f t="shared" si="18"/>
        <v>木</v>
      </c>
      <c r="AP6" s="140" t="str">
        <f t="shared" si="18"/>
        <v>金</v>
      </c>
      <c r="AQ6" s="140" t="str">
        <f t="shared" si="18"/>
        <v>土</v>
      </c>
      <c r="AR6" s="140" t="str">
        <f t="shared" si="18"/>
        <v>日</v>
      </c>
      <c r="AS6" s="140" t="str">
        <f t="shared" si="18"/>
        <v>月</v>
      </c>
      <c r="AT6" s="140" t="str">
        <f t="shared" si="18"/>
        <v>火</v>
      </c>
      <c r="AU6" s="140" t="str">
        <f t="shared" si="18"/>
        <v>水</v>
      </c>
      <c r="AV6" s="140" t="str">
        <f t="shared" si="18"/>
        <v>木</v>
      </c>
      <c r="AW6" s="140" t="str">
        <f t="shared" si="18"/>
        <v>金</v>
      </c>
      <c r="AX6" s="140" t="str">
        <f t="shared" si="18"/>
        <v>土</v>
      </c>
      <c r="AY6" s="140" t="str">
        <f t="shared" si="18"/>
        <v>日</v>
      </c>
      <c r="AZ6" s="140" t="str">
        <f t="shared" si="18"/>
        <v>月</v>
      </c>
      <c r="BA6" s="140" t="str">
        <f t="shared" si="18"/>
        <v>火</v>
      </c>
      <c r="BB6" s="140" t="str">
        <f t="shared" si="18"/>
        <v>水</v>
      </c>
      <c r="BC6" s="140" t="str">
        <f t="shared" si="18"/>
        <v>木</v>
      </c>
      <c r="BD6" s="140" t="str">
        <f t="shared" si="18"/>
        <v>金</v>
      </c>
      <c r="BE6" s="140" t="str">
        <f t="shared" si="18"/>
        <v>土</v>
      </c>
      <c r="BF6" s="140" t="str">
        <f t="shared" si="18"/>
        <v>日</v>
      </c>
      <c r="BG6" s="140" t="str">
        <f t="shared" si="18"/>
        <v>月</v>
      </c>
      <c r="BH6" s="140" t="str">
        <f t="shared" si="18"/>
        <v>火</v>
      </c>
      <c r="BI6" s="140" t="str">
        <f t="shared" si="18"/>
        <v>水</v>
      </c>
      <c r="BJ6" s="140" t="str">
        <f t="shared" si="18"/>
        <v>木</v>
      </c>
      <c r="BK6" s="140" t="str">
        <f t="shared" si="18"/>
        <v>金</v>
      </c>
      <c r="BL6" s="140" t="str">
        <f t="shared" si="18"/>
        <v>火</v>
      </c>
      <c r="BM6" s="140" t="str">
        <f t="shared" si="18"/>
        <v>水</v>
      </c>
      <c r="BN6" s="140" t="str">
        <f t="shared" si="18"/>
        <v>木</v>
      </c>
      <c r="BO6" s="140" t="str">
        <f t="shared" si="18"/>
        <v>金</v>
      </c>
      <c r="BP6" s="140" t="str">
        <f t="shared" ref="BP6:EB6" si="19">TEXT(BP2,"aaa")</f>
        <v>土</v>
      </c>
      <c r="BQ6" s="140" t="str">
        <f t="shared" si="19"/>
        <v>日</v>
      </c>
      <c r="BR6" s="140" t="str">
        <f t="shared" si="19"/>
        <v>月</v>
      </c>
      <c r="BS6" s="140" t="str">
        <f t="shared" si="19"/>
        <v>火</v>
      </c>
      <c r="BT6" s="140" t="str">
        <f t="shared" si="19"/>
        <v>水</v>
      </c>
      <c r="BU6" s="140" t="str">
        <f t="shared" si="19"/>
        <v>木</v>
      </c>
      <c r="BV6" s="140" t="str">
        <f t="shared" si="19"/>
        <v>金</v>
      </c>
      <c r="BW6" s="140" t="str">
        <f t="shared" si="19"/>
        <v>土</v>
      </c>
      <c r="BX6" s="140" t="str">
        <f t="shared" si="19"/>
        <v>日</v>
      </c>
      <c r="BY6" s="140" t="str">
        <f t="shared" si="19"/>
        <v>月</v>
      </c>
      <c r="BZ6" s="140" t="str">
        <f t="shared" si="19"/>
        <v>火</v>
      </c>
      <c r="CA6" s="140" t="str">
        <f t="shared" si="19"/>
        <v>水</v>
      </c>
      <c r="CB6" s="140" t="str">
        <f t="shared" si="19"/>
        <v>木</v>
      </c>
      <c r="CC6" s="140" t="str">
        <f t="shared" si="19"/>
        <v>金</v>
      </c>
      <c r="CD6" s="140" t="str">
        <f t="shared" si="19"/>
        <v>土</v>
      </c>
      <c r="CE6" s="140" t="str">
        <f t="shared" si="19"/>
        <v>日</v>
      </c>
      <c r="CF6" s="140" t="str">
        <f t="shared" si="19"/>
        <v>月</v>
      </c>
      <c r="CG6" s="140" t="str">
        <f t="shared" si="19"/>
        <v>火</v>
      </c>
      <c r="CH6" s="140" t="str">
        <f t="shared" si="19"/>
        <v>水</v>
      </c>
      <c r="CI6" s="140" t="str">
        <f t="shared" si="19"/>
        <v>木</v>
      </c>
      <c r="CJ6" s="140" t="str">
        <f t="shared" si="19"/>
        <v>金</v>
      </c>
      <c r="CK6" s="140" t="str">
        <f t="shared" si="19"/>
        <v>土</v>
      </c>
      <c r="CL6" s="140" t="str">
        <f t="shared" si="19"/>
        <v>日</v>
      </c>
      <c r="CM6" s="140" t="str">
        <f t="shared" si="19"/>
        <v>月</v>
      </c>
      <c r="CN6" s="140" t="str">
        <f t="shared" si="19"/>
        <v>火</v>
      </c>
      <c r="CO6" s="140" t="str">
        <f t="shared" si="19"/>
        <v>水</v>
      </c>
      <c r="CP6" s="140" t="str">
        <f t="shared" si="19"/>
        <v>木</v>
      </c>
      <c r="CQ6" s="140" t="str">
        <f t="shared" ref="CQ6" si="20">TEXT(CQ2,"aaa")</f>
        <v>金</v>
      </c>
      <c r="CR6" s="140" t="str">
        <f t="shared" si="19"/>
        <v>土</v>
      </c>
      <c r="CS6" s="140" t="str">
        <f t="shared" si="19"/>
        <v>日</v>
      </c>
      <c r="CT6" s="140" t="str">
        <f t="shared" si="19"/>
        <v>月</v>
      </c>
      <c r="CU6" s="140" t="str">
        <f t="shared" si="19"/>
        <v>火</v>
      </c>
      <c r="CV6" s="140" t="str">
        <f t="shared" si="19"/>
        <v>水</v>
      </c>
      <c r="CW6" s="140" t="str">
        <f t="shared" si="19"/>
        <v>木</v>
      </c>
      <c r="CX6" s="140" t="str">
        <f t="shared" si="19"/>
        <v>金</v>
      </c>
      <c r="CY6" s="140" t="str">
        <f t="shared" si="19"/>
        <v>土</v>
      </c>
      <c r="CZ6" s="140" t="str">
        <f t="shared" si="19"/>
        <v>日</v>
      </c>
      <c r="DA6" s="140" t="str">
        <f t="shared" si="19"/>
        <v>月</v>
      </c>
      <c r="DB6" s="140" t="str">
        <f t="shared" si="19"/>
        <v>火</v>
      </c>
      <c r="DC6" s="140" t="str">
        <f t="shared" si="19"/>
        <v>水</v>
      </c>
      <c r="DD6" s="140" t="str">
        <f t="shared" si="19"/>
        <v>木</v>
      </c>
      <c r="DE6" s="140" t="str">
        <f t="shared" si="19"/>
        <v>金</v>
      </c>
      <c r="DF6" s="140" t="str">
        <f t="shared" si="19"/>
        <v>土</v>
      </c>
      <c r="DG6" s="140" t="str">
        <f t="shared" si="19"/>
        <v>日</v>
      </c>
      <c r="DH6" s="140" t="str">
        <f t="shared" si="19"/>
        <v>月</v>
      </c>
      <c r="DI6" s="140" t="str">
        <f t="shared" si="19"/>
        <v>火</v>
      </c>
      <c r="DJ6" s="140" t="str">
        <f t="shared" si="19"/>
        <v>水</v>
      </c>
      <c r="DK6" s="140" t="str">
        <f t="shared" si="19"/>
        <v>木</v>
      </c>
      <c r="DL6" s="140" t="str">
        <f t="shared" si="19"/>
        <v>金</v>
      </c>
      <c r="DM6" s="140" t="str">
        <f t="shared" si="19"/>
        <v>土</v>
      </c>
      <c r="DN6" s="140" t="str">
        <f t="shared" si="19"/>
        <v>日</v>
      </c>
      <c r="DO6" s="140" t="str">
        <f t="shared" si="19"/>
        <v>月</v>
      </c>
      <c r="DP6" s="140" t="str">
        <f t="shared" si="19"/>
        <v>火</v>
      </c>
      <c r="DQ6" s="140" t="str">
        <f t="shared" si="19"/>
        <v>水</v>
      </c>
      <c r="DR6" s="140" t="str">
        <f t="shared" si="19"/>
        <v>木</v>
      </c>
      <c r="DS6" s="140" t="str">
        <f t="shared" si="19"/>
        <v>金</v>
      </c>
      <c r="DT6" s="140" t="str">
        <f t="shared" si="19"/>
        <v>土</v>
      </c>
      <c r="DU6" s="140" t="str">
        <f t="shared" si="19"/>
        <v>日</v>
      </c>
      <c r="DV6" s="140" t="str">
        <f t="shared" si="19"/>
        <v>月</v>
      </c>
      <c r="DW6" s="140" t="str">
        <f t="shared" si="19"/>
        <v>火</v>
      </c>
      <c r="DX6" s="140" t="str">
        <f t="shared" si="19"/>
        <v>水</v>
      </c>
      <c r="DY6" s="140" t="str">
        <f t="shared" si="19"/>
        <v>木</v>
      </c>
      <c r="DZ6" s="140" t="str">
        <f t="shared" si="19"/>
        <v>金</v>
      </c>
      <c r="EA6" s="140" t="str">
        <f t="shared" si="19"/>
        <v>土</v>
      </c>
      <c r="EB6" s="140" t="str">
        <f t="shared" si="19"/>
        <v>日</v>
      </c>
      <c r="EC6" s="140" t="str">
        <f t="shared" ref="EC6:GM6" si="21">TEXT(EC2,"aaa")</f>
        <v>月</v>
      </c>
      <c r="ED6" s="140" t="str">
        <f t="shared" si="21"/>
        <v>火</v>
      </c>
      <c r="EE6" s="140" t="str">
        <f t="shared" si="21"/>
        <v>水</v>
      </c>
      <c r="EF6" s="140" t="str">
        <f t="shared" si="21"/>
        <v>木</v>
      </c>
      <c r="EG6" s="140" t="str">
        <f t="shared" si="21"/>
        <v>金</v>
      </c>
      <c r="EH6" s="140" t="str">
        <f t="shared" si="21"/>
        <v>土</v>
      </c>
      <c r="EI6" s="140" t="str">
        <f t="shared" si="21"/>
        <v>日</v>
      </c>
      <c r="EJ6" s="140" t="str">
        <f t="shared" si="21"/>
        <v>月</v>
      </c>
      <c r="EK6" s="140" t="str">
        <f t="shared" si="21"/>
        <v>火</v>
      </c>
      <c r="EL6" s="140" t="str">
        <f t="shared" si="21"/>
        <v>水</v>
      </c>
      <c r="EM6" s="140" t="str">
        <f t="shared" si="21"/>
        <v>木</v>
      </c>
      <c r="EN6" s="140" t="str">
        <f t="shared" si="21"/>
        <v>金</v>
      </c>
      <c r="EO6" s="140" t="str">
        <f t="shared" si="21"/>
        <v>土</v>
      </c>
      <c r="EP6" s="140" t="str">
        <f t="shared" si="21"/>
        <v>日</v>
      </c>
      <c r="EQ6" s="140" t="str">
        <f t="shared" si="21"/>
        <v>月</v>
      </c>
      <c r="ER6" s="140" t="str">
        <f t="shared" si="21"/>
        <v>火</v>
      </c>
      <c r="ES6" s="140" t="str">
        <f t="shared" si="21"/>
        <v>水</v>
      </c>
      <c r="ET6" s="140" t="str">
        <f t="shared" si="21"/>
        <v>木</v>
      </c>
      <c r="EU6" s="140" t="str">
        <f t="shared" si="21"/>
        <v>金</v>
      </c>
      <c r="EV6" s="140" t="str">
        <f t="shared" si="21"/>
        <v>土</v>
      </c>
      <c r="EW6" s="140" t="str">
        <f t="shared" si="21"/>
        <v>日</v>
      </c>
      <c r="EX6" s="140" t="str">
        <f t="shared" si="21"/>
        <v>月</v>
      </c>
      <c r="EY6" s="140" t="str">
        <f t="shared" si="21"/>
        <v>火</v>
      </c>
      <c r="EZ6" s="140" t="str">
        <f t="shared" si="21"/>
        <v>水</v>
      </c>
      <c r="FA6" s="140" t="str">
        <f t="shared" si="21"/>
        <v>木</v>
      </c>
      <c r="FB6" s="140" t="str">
        <f t="shared" si="21"/>
        <v>金</v>
      </c>
      <c r="FC6" s="140" t="str">
        <f t="shared" si="21"/>
        <v>土</v>
      </c>
      <c r="FD6" s="140" t="str">
        <f t="shared" si="21"/>
        <v>日</v>
      </c>
      <c r="FE6" s="140" t="str">
        <f t="shared" si="21"/>
        <v>月</v>
      </c>
      <c r="FF6" s="140" t="str">
        <f t="shared" si="21"/>
        <v>火</v>
      </c>
      <c r="FG6" s="140" t="str">
        <f t="shared" si="21"/>
        <v>水</v>
      </c>
      <c r="FH6" s="140" t="str">
        <f t="shared" si="21"/>
        <v>木</v>
      </c>
      <c r="FI6" s="140" t="str">
        <f t="shared" si="21"/>
        <v>金</v>
      </c>
      <c r="FJ6" s="140" t="str">
        <f t="shared" si="21"/>
        <v>土</v>
      </c>
      <c r="FK6" s="140" t="str">
        <f t="shared" si="21"/>
        <v>日</v>
      </c>
      <c r="FL6" s="140" t="str">
        <f t="shared" si="21"/>
        <v>月</v>
      </c>
      <c r="FM6" s="140" t="str">
        <f t="shared" si="21"/>
        <v>火</v>
      </c>
      <c r="FN6" s="140" t="str">
        <f t="shared" si="21"/>
        <v>水</v>
      </c>
      <c r="FO6" s="140" t="str">
        <f t="shared" si="21"/>
        <v>木</v>
      </c>
      <c r="FP6" s="140" t="str">
        <f t="shared" si="21"/>
        <v>金</v>
      </c>
      <c r="FQ6" s="140" t="str">
        <f t="shared" si="21"/>
        <v>土</v>
      </c>
      <c r="FR6" s="140" t="str">
        <f t="shared" si="21"/>
        <v>日</v>
      </c>
      <c r="FS6" s="140" t="str">
        <f t="shared" si="21"/>
        <v>月</v>
      </c>
      <c r="FT6" s="140" t="str">
        <f t="shared" si="21"/>
        <v>火</v>
      </c>
      <c r="FU6" s="140" t="str">
        <f t="shared" si="21"/>
        <v>水</v>
      </c>
      <c r="FV6" s="140" t="str">
        <f t="shared" si="21"/>
        <v>木</v>
      </c>
      <c r="FW6" s="140" t="str">
        <f t="shared" si="21"/>
        <v>金</v>
      </c>
      <c r="FX6" s="140" t="str">
        <f t="shared" si="21"/>
        <v>土</v>
      </c>
      <c r="FY6" s="140" t="str">
        <f t="shared" si="21"/>
        <v>日</v>
      </c>
      <c r="FZ6" s="140" t="str">
        <f t="shared" si="21"/>
        <v>月</v>
      </c>
      <c r="GA6" s="140" t="str">
        <f t="shared" si="21"/>
        <v>火</v>
      </c>
      <c r="GB6" s="140" t="str">
        <f t="shared" si="21"/>
        <v>水</v>
      </c>
      <c r="GC6" s="140" t="str">
        <f t="shared" si="21"/>
        <v>木</v>
      </c>
      <c r="GD6" s="140" t="str">
        <f t="shared" si="21"/>
        <v>金</v>
      </c>
      <c r="GE6" s="140" t="str">
        <f t="shared" si="21"/>
        <v>土</v>
      </c>
      <c r="GF6" s="140" t="str">
        <f t="shared" si="21"/>
        <v>日</v>
      </c>
      <c r="GG6" s="140" t="str">
        <f t="shared" si="21"/>
        <v>月</v>
      </c>
      <c r="GH6" s="140" t="str">
        <f t="shared" si="21"/>
        <v>火</v>
      </c>
      <c r="GI6" s="140" t="str">
        <f t="shared" si="21"/>
        <v>水</v>
      </c>
      <c r="GJ6" s="140" t="str">
        <f t="shared" si="21"/>
        <v>木</v>
      </c>
      <c r="GK6" s="140" t="str">
        <f t="shared" si="21"/>
        <v>金</v>
      </c>
      <c r="GL6" s="140" t="str">
        <f t="shared" si="21"/>
        <v>土</v>
      </c>
      <c r="GM6" s="140" t="str">
        <f t="shared" si="21"/>
        <v>日</v>
      </c>
      <c r="GN6" s="140" t="str">
        <f t="shared" ref="GN6:IK6" si="22">TEXT(GN2,"aaa")</f>
        <v>月</v>
      </c>
      <c r="GO6" s="140" t="str">
        <f t="shared" si="22"/>
        <v>火</v>
      </c>
      <c r="GP6" s="140" t="str">
        <f t="shared" si="22"/>
        <v>水</v>
      </c>
      <c r="GQ6" s="140" t="str">
        <f t="shared" si="22"/>
        <v>木</v>
      </c>
      <c r="GR6" s="140" t="str">
        <f t="shared" si="22"/>
        <v>金</v>
      </c>
      <c r="GS6" s="140" t="str">
        <f t="shared" si="22"/>
        <v>土</v>
      </c>
      <c r="GT6" s="140" t="str">
        <f t="shared" si="22"/>
        <v>日</v>
      </c>
      <c r="GU6" s="140" t="str">
        <f t="shared" si="22"/>
        <v>月</v>
      </c>
      <c r="GV6" s="140" t="str">
        <f t="shared" si="22"/>
        <v>火</v>
      </c>
      <c r="GW6" s="140" t="str">
        <f t="shared" si="22"/>
        <v>水</v>
      </c>
      <c r="GX6" s="140" t="str">
        <f t="shared" si="22"/>
        <v>木</v>
      </c>
      <c r="GY6" s="140" t="str">
        <f t="shared" si="22"/>
        <v>金</v>
      </c>
      <c r="GZ6" s="140" t="str">
        <f t="shared" si="22"/>
        <v>土</v>
      </c>
      <c r="HA6" s="140" t="str">
        <f t="shared" si="22"/>
        <v>日</v>
      </c>
      <c r="HB6" s="140" t="str">
        <f t="shared" si="22"/>
        <v>月</v>
      </c>
      <c r="HC6" s="140" t="str">
        <f t="shared" si="22"/>
        <v>火</v>
      </c>
      <c r="HD6" s="140" t="str">
        <f t="shared" si="22"/>
        <v>水</v>
      </c>
      <c r="HE6" s="140" t="str">
        <f t="shared" si="22"/>
        <v>木</v>
      </c>
      <c r="HF6" s="140" t="str">
        <f t="shared" si="22"/>
        <v>金</v>
      </c>
      <c r="HG6" s="140" t="str">
        <f t="shared" si="22"/>
        <v>土</v>
      </c>
      <c r="HH6" s="140" t="str">
        <f t="shared" si="22"/>
        <v>日</v>
      </c>
      <c r="HI6" s="140" t="str">
        <f t="shared" si="22"/>
        <v>月</v>
      </c>
      <c r="HJ6" s="140" t="str">
        <f t="shared" si="22"/>
        <v>火</v>
      </c>
      <c r="HK6" s="140" t="str">
        <f t="shared" si="22"/>
        <v>水</v>
      </c>
      <c r="HL6" s="140" t="str">
        <f t="shared" si="22"/>
        <v>木</v>
      </c>
      <c r="HM6" s="140" t="str">
        <f t="shared" si="22"/>
        <v>金</v>
      </c>
      <c r="HN6" s="140" t="str">
        <f t="shared" si="22"/>
        <v>土</v>
      </c>
      <c r="HO6" s="140" t="str">
        <f t="shared" si="22"/>
        <v>日</v>
      </c>
      <c r="HP6" s="140" t="str">
        <f t="shared" si="22"/>
        <v>月</v>
      </c>
      <c r="HQ6" s="140" t="str">
        <f t="shared" si="22"/>
        <v>火</v>
      </c>
      <c r="HR6" s="140" t="str">
        <f t="shared" si="22"/>
        <v>水</v>
      </c>
      <c r="HS6" s="140" t="str">
        <f t="shared" si="22"/>
        <v>木</v>
      </c>
      <c r="HT6" s="140" t="str">
        <f t="shared" si="22"/>
        <v>金</v>
      </c>
      <c r="HU6" s="140" t="str">
        <f t="shared" si="22"/>
        <v>土</v>
      </c>
      <c r="HV6" s="140" t="str">
        <f t="shared" si="22"/>
        <v>日</v>
      </c>
      <c r="HW6" s="140" t="str">
        <f t="shared" si="22"/>
        <v>月</v>
      </c>
      <c r="HX6" s="140" t="str">
        <f t="shared" si="22"/>
        <v>火</v>
      </c>
      <c r="HY6" s="140" t="str">
        <f t="shared" si="22"/>
        <v>水</v>
      </c>
      <c r="HZ6" s="140" t="str">
        <f t="shared" si="22"/>
        <v>木</v>
      </c>
      <c r="IA6" s="140" t="str">
        <f t="shared" si="22"/>
        <v>金</v>
      </c>
      <c r="IB6" s="140" t="str">
        <f t="shared" si="22"/>
        <v>土</v>
      </c>
      <c r="IC6" s="140" t="str">
        <f t="shared" si="22"/>
        <v>日</v>
      </c>
      <c r="ID6" s="140" t="str">
        <f t="shared" si="22"/>
        <v>月</v>
      </c>
      <c r="IE6" s="140" t="str">
        <f t="shared" si="22"/>
        <v>火</v>
      </c>
      <c r="IF6" s="140" t="str">
        <f t="shared" si="22"/>
        <v>水</v>
      </c>
      <c r="IG6" s="140" t="str">
        <f t="shared" si="22"/>
        <v>木</v>
      </c>
      <c r="IH6" s="140" t="str">
        <f t="shared" si="22"/>
        <v>金</v>
      </c>
      <c r="II6" s="140" t="str">
        <f t="shared" si="22"/>
        <v>土</v>
      </c>
      <c r="IJ6" s="140" t="str">
        <f t="shared" si="22"/>
        <v>日</v>
      </c>
      <c r="IK6" s="176" t="str">
        <f t="shared" si="22"/>
        <v>月</v>
      </c>
    </row>
    <row r="7" spans="1:245" ht="12.75" customHeight="1" x14ac:dyDescent="0.2">
      <c r="A7" s="2">
        <v>1</v>
      </c>
      <c r="B7" s="2" t="s">
        <v>87</v>
      </c>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row>
    <row r="8" spans="1:245" ht="12.75" customHeight="1" x14ac:dyDescent="0.2">
      <c r="A8" s="2">
        <v>2</v>
      </c>
      <c r="B8" s="2" t="s">
        <v>75</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row>
    <row r="9" spans="1:245" ht="12.75" customHeight="1" x14ac:dyDescent="0.2">
      <c r="A9" s="2">
        <v>3</v>
      </c>
      <c r="B9" s="2" t="s">
        <v>77</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row>
    <row r="10" spans="1:245" ht="12.75" customHeight="1" x14ac:dyDescent="0.2">
      <c r="A10" s="2">
        <v>4</v>
      </c>
      <c r="B10" s="2" t="s">
        <v>71</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row>
    <row r="11" spans="1:245" ht="12.75" customHeight="1" x14ac:dyDescent="0.2">
      <c r="A11" s="2">
        <v>5</v>
      </c>
      <c r="B11" s="2" t="s">
        <v>65</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row>
    <row r="12" spans="1:245" ht="12.75" customHeight="1" x14ac:dyDescent="0.2">
      <c r="A12" s="2">
        <v>6</v>
      </c>
      <c r="B12" s="2" t="s">
        <v>105</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row>
    <row r="13" spans="1:245" ht="12.75" customHeight="1" x14ac:dyDescent="0.2">
      <c r="A13" s="2">
        <v>7</v>
      </c>
      <c r="B13" s="2" t="s">
        <v>58</v>
      </c>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row>
    <row r="14" spans="1:245" ht="12.75" customHeight="1" x14ac:dyDescent="0.2">
      <c r="A14" s="2">
        <v>8</v>
      </c>
      <c r="B14" s="2" t="s">
        <v>60</v>
      </c>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row>
    <row r="15" spans="1:245" ht="12.75" customHeight="1" x14ac:dyDescent="0.2">
      <c r="A15" s="2">
        <v>9</v>
      </c>
      <c r="B15" s="2" t="s">
        <v>50</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row>
    <row r="16" spans="1:245" s="135" customFormat="1" ht="12.75" customHeight="1" x14ac:dyDescent="0.2">
      <c r="A16" s="2">
        <v>10</v>
      </c>
      <c r="B16" s="134" t="s">
        <v>35</v>
      </c>
      <c r="C16" s="2"/>
      <c r="D16" s="2"/>
      <c r="E16" s="2"/>
      <c r="F16" s="2"/>
      <c r="G16" s="2"/>
      <c r="H16" s="2"/>
      <c r="I16" s="2"/>
      <c r="J16" s="2"/>
      <c r="K16" s="2"/>
      <c r="L16" s="2"/>
      <c r="M16" s="2"/>
      <c r="N16" s="2"/>
      <c r="O16" s="2"/>
      <c r="P16" s="2"/>
      <c r="Q16" s="2"/>
      <c r="R16" s="2"/>
      <c r="S16" s="2"/>
      <c r="T16" s="2"/>
      <c r="U16" s="2"/>
      <c r="V16" s="2"/>
      <c r="W16" s="2"/>
      <c r="X16" s="2"/>
      <c r="Y16" s="2"/>
      <c r="Z16" s="2"/>
      <c r="AA16" s="134"/>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134"/>
      <c r="CC16" s="134"/>
      <c r="CD16" s="134"/>
      <c r="CE16" s="2"/>
      <c r="CF16" s="2"/>
      <c r="CG16" s="2"/>
      <c r="CH16" s="2"/>
      <c r="CI16" s="2"/>
      <c r="CJ16" s="2"/>
      <c r="CK16" s="2"/>
      <c r="CL16" s="2"/>
      <c r="CM16" s="2"/>
      <c r="CN16" s="2"/>
      <c r="CO16" s="2"/>
      <c r="CP16" s="2"/>
      <c r="CQ16" s="2"/>
      <c r="CR16" s="2"/>
      <c r="CS16" s="2"/>
      <c r="CT16" s="2"/>
      <c r="CU16" s="2"/>
      <c r="CV16" s="2"/>
      <c r="CW16" s="2"/>
      <c r="CX16" s="134"/>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134"/>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134"/>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134"/>
      <c r="II16" s="2"/>
      <c r="IJ16" s="2"/>
      <c r="IK16" s="2"/>
    </row>
    <row r="17" spans="1:245" ht="12.75" customHeight="1" x14ac:dyDescent="0.2">
      <c r="A17" s="2">
        <v>11</v>
      </c>
      <c r="B17" s="2" t="s">
        <v>52</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row>
    <row r="18" spans="1:245" ht="12.75" customHeight="1" x14ac:dyDescent="0.2">
      <c r="A18" s="2">
        <v>12</v>
      </c>
      <c r="B18" s="2" t="s">
        <v>33</v>
      </c>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row>
    <row r="19" spans="1:245" ht="12.75" customHeight="1" x14ac:dyDescent="0.2">
      <c r="A19" s="2">
        <v>13</v>
      </c>
      <c r="B19" s="2" t="s">
        <v>31</v>
      </c>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row>
    <row r="20" spans="1:245" ht="12.75" customHeight="1" x14ac:dyDescent="0.2">
      <c r="A20" s="2">
        <v>14</v>
      </c>
      <c r="B20" s="2" t="s">
        <v>29</v>
      </c>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row>
    <row r="21" spans="1:245" ht="12.75" customHeight="1" x14ac:dyDescent="0.2">
      <c r="A21" s="2">
        <v>15</v>
      </c>
      <c r="B21" s="2" t="s">
        <v>24</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row>
    <row r="22" spans="1:245" ht="12.75" customHeight="1" x14ac:dyDescent="0.2">
      <c r="A22" s="2">
        <v>16</v>
      </c>
      <c r="B22" s="2" t="s">
        <v>46</v>
      </c>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row>
    <row r="23" spans="1:245" ht="12.75" customHeight="1" x14ac:dyDescent="0.2">
      <c r="A23" s="2">
        <v>17</v>
      </c>
      <c r="B23" s="2" t="s">
        <v>54</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row>
    <row r="24" spans="1:245" ht="12.75" customHeight="1" x14ac:dyDescent="0.2">
      <c r="A24" s="321">
        <v>18</v>
      </c>
      <c r="B24" s="2" t="s">
        <v>62</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row>
    <row r="25" spans="1:245" ht="12.75" customHeight="1" x14ac:dyDescent="0.2">
      <c r="A25" s="322"/>
      <c r="B25" s="2" t="s">
        <v>254</v>
      </c>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row>
    <row r="26" spans="1:245" ht="12.75" customHeight="1" x14ac:dyDescent="0.2">
      <c r="A26" s="2">
        <v>19</v>
      </c>
      <c r="B26" s="2" t="s">
        <v>56</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row>
    <row r="27" spans="1:245" ht="12.75" customHeight="1" x14ac:dyDescent="0.2">
      <c r="A27" s="2">
        <v>20</v>
      </c>
      <c r="B27" s="2" t="s">
        <v>106</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row>
    <row r="28" spans="1:245" ht="12.75" customHeight="1" x14ac:dyDescent="0.2">
      <c r="A28" s="2">
        <v>21</v>
      </c>
      <c r="B28" s="2" t="s">
        <v>91</v>
      </c>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row>
    <row r="29" spans="1:245" ht="12.75" customHeight="1" x14ac:dyDescent="0.2">
      <c r="A29" s="2">
        <v>22</v>
      </c>
      <c r="B29" s="2" t="s">
        <v>79</v>
      </c>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row>
    <row r="30" spans="1:245" ht="12.75" customHeight="1" x14ac:dyDescent="0.2">
      <c r="A30" s="2">
        <v>23</v>
      </c>
      <c r="B30" s="2" t="s">
        <v>73</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row>
    <row r="31" spans="1:245" ht="12.75" customHeight="1" x14ac:dyDescent="0.2">
      <c r="A31" s="321">
        <v>24</v>
      </c>
      <c r="B31" s="2" t="s">
        <v>85</v>
      </c>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row>
    <row r="32" spans="1:245" ht="12.75" customHeight="1" x14ac:dyDescent="0.2">
      <c r="A32" s="322"/>
      <c r="B32" s="2" t="s">
        <v>254</v>
      </c>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row>
    <row r="33" spans="1:245" ht="12.75" customHeight="1" x14ac:dyDescent="0.2">
      <c r="A33" s="2">
        <v>25</v>
      </c>
      <c r="B33" s="2" t="s">
        <v>26</v>
      </c>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row>
    <row r="34" spans="1:245" ht="12.75" customHeight="1" x14ac:dyDescent="0.2">
      <c r="A34" s="2">
        <v>26</v>
      </c>
      <c r="B34" s="2" t="s">
        <v>304</v>
      </c>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row>
    <row r="35" spans="1:245" ht="12.75" customHeight="1" x14ac:dyDescent="0.2">
      <c r="A35" s="2">
        <v>27</v>
      </c>
      <c r="B35" s="2" t="s">
        <v>95</v>
      </c>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row>
    <row r="36" spans="1:245" ht="12.75" customHeight="1" x14ac:dyDescent="0.2">
      <c r="A36" s="2">
        <v>28</v>
      </c>
      <c r="B36" s="2" t="s">
        <v>81</v>
      </c>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row>
    <row r="37" spans="1:245" ht="12" customHeight="1" x14ac:dyDescent="0.2">
      <c r="A37" s="2">
        <v>29</v>
      </c>
      <c r="B37" s="2" t="s">
        <v>89</v>
      </c>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row>
    <row r="38" spans="1:245" ht="12.75" customHeight="1" x14ac:dyDescent="0.2">
      <c r="A38" s="2">
        <v>30</v>
      </c>
      <c r="B38" s="2" t="s">
        <v>39</v>
      </c>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row>
    <row r="39" spans="1:245" x14ac:dyDescent="0.2">
      <c r="A39" s="2">
        <v>31</v>
      </c>
      <c r="B39" s="2" t="s">
        <v>37</v>
      </c>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row>
    <row r="40" spans="1:245" x14ac:dyDescent="0.2">
      <c r="A40" s="2">
        <v>32</v>
      </c>
      <c r="B40" s="2" t="s">
        <v>107</v>
      </c>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row>
    <row r="41" spans="1:245" x14ac:dyDescent="0.2">
      <c r="A41" s="2">
        <v>33</v>
      </c>
      <c r="B41" s="2" t="s">
        <v>69</v>
      </c>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row>
    <row r="42" spans="1:245" x14ac:dyDescent="0.2">
      <c r="A42" s="2">
        <v>34</v>
      </c>
      <c r="B42" s="2" t="s">
        <v>93</v>
      </c>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row>
    <row r="43" spans="1:245" x14ac:dyDescent="0.2">
      <c r="A43" s="2">
        <v>35</v>
      </c>
      <c r="B43" s="2" t="s">
        <v>83</v>
      </c>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row>
    <row r="44" spans="1:245" x14ac:dyDescent="0.2">
      <c r="A44" s="2">
        <v>36</v>
      </c>
      <c r="B44" s="2" t="s">
        <v>42</v>
      </c>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row>
    <row r="45" spans="1:245" x14ac:dyDescent="0.2">
      <c r="A45" s="2">
        <v>37</v>
      </c>
      <c r="B45" s="2" t="s">
        <v>44</v>
      </c>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row>
    <row r="46" spans="1:245" x14ac:dyDescent="0.2">
      <c r="A46" s="2">
        <v>38</v>
      </c>
      <c r="B46" s="2" t="s">
        <v>113</v>
      </c>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row>
    <row r="47" spans="1:245" x14ac:dyDescent="0.2">
      <c r="A47" s="2">
        <v>39</v>
      </c>
      <c r="B47" s="2" t="s">
        <v>100</v>
      </c>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row>
    <row r="48" spans="1:245" x14ac:dyDescent="0.2">
      <c r="A48" s="2">
        <v>40</v>
      </c>
      <c r="B48" s="2" t="s">
        <v>114</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row>
    <row r="49" spans="1:245" x14ac:dyDescent="0.2">
      <c r="A49" s="2">
        <v>41</v>
      </c>
      <c r="B49" s="2" t="s">
        <v>115</v>
      </c>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row>
    <row r="50" spans="1:245" x14ac:dyDescent="0.2">
      <c r="A50" s="2">
        <v>42</v>
      </c>
      <c r="B50" s="2" t="s">
        <v>103</v>
      </c>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row>
    <row r="51" spans="1:245" ht="13.5" thickBot="1" x14ac:dyDescent="0.25">
      <c r="A51" s="2">
        <v>43</v>
      </c>
      <c r="B51" s="145" t="s">
        <v>28</v>
      </c>
      <c r="C51" s="145"/>
      <c r="D51" s="145"/>
      <c r="E51" s="145"/>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5"/>
      <c r="AK51" s="145"/>
      <c r="AL51" s="145"/>
      <c r="AM51" s="165"/>
      <c r="AN51" s="165"/>
      <c r="AO51" s="145"/>
      <c r="AP51" s="145"/>
      <c r="AQ51" s="145"/>
      <c r="AR51" s="145"/>
      <c r="AS51" s="165"/>
      <c r="AT51" s="145"/>
      <c r="AU51" s="145"/>
      <c r="AV51" s="145"/>
      <c r="AW51" s="145"/>
      <c r="AX51" s="145"/>
      <c r="AY51" s="145"/>
      <c r="AZ51" s="165"/>
      <c r="BA51" s="145"/>
      <c r="BB51" s="145"/>
      <c r="BC51" s="145"/>
      <c r="BD51" s="145"/>
      <c r="BE51" s="145"/>
      <c r="BF51" s="145"/>
      <c r="BG51" s="165"/>
      <c r="BH51" s="145"/>
      <c r="BI51" s="145"/>
      <c r="BJ51" s="145"/>
      <c r="BK51" s="145"/>
      <c r="BL51" s="145"/>
      <c r="BM51" s="145"/>
      <c r="BN51" s="145"/>
      <c r="BO51" s="145"/>
      <c r="BP51" s="145"/>
      <c r="BQ51" s="145"/>
      <c r="BR51" s="145"/>
      <c r="BS51" s="145"/>
      <c r="BT51" s="145"/>
      <c r="BU51" s="145"/>
      <c r="BV51" s="145"/>
      <c r="BW51" s="145"/>
      <c r="BX51" s="145"/>
      <c r="BY51" s="145"/>
      <c r="BZ51" s="145"/>
      <c r="CA51" s="145"/>
      <c r="CB51" s="145"/>
      <c r="CC51" s="145"/>
      <c r="CD51" s="145"/>
      <c r="CE51" s="145"/>
      <c r="CF51" s="145"/>
      <c r="CG51" s="145"/>
      <c r="CH51" s="145"/>
      <c r="CI51" s="145"/>
      <c r="CJ51" s="145"/>
      <c r="CK51" s="145"/>
      <c r="CL51" s="145"/>
      <c r="CM51" s="145"/>
      <c r="CN51" s="145"/>
      <c r="CO51" s="145"/>
      <c r="CP51" s="145"/>
      <c r="CQ51" s="145"/>
      <c r="CR51" s="145"/>
      <c r="CS51" s="145"/>
      <c r="CT51" s="145"/>
      <c r="CU51" s="145"/>
      <c r="CV51" s="145"/>
      <c r="CW51" s="145"/>
      <c r="CX51" s="145"/>
      <c r="CY51" s="145"/>
      <c r="CZ51" s="145"/>
      <c r="DA51" s="145"/>
      <c r="DB51" s="145"/>
      <c r="DC51" s="145"/>
      <c r="DD51" s="145"/>
      <c r="DE51" s="145"/>
      <c r="DF51" s="145"/>
      <c r="DG51" s="145"/>
      <c r="DH51" s="145"/>
      <c r="DI51" s="145"/>
      <c r="DJ51" s="145"/>
      <c r="DK51" s="145"/>
      <c r="DL51" s="145"/>
      <c r="DM51" s="145"/>
      <c r="DN51" s="145"/>
      <c r="DO51" s="145"/>
      <c r="DP51" s="145"/>
      <c r="DQ51" s="145"/>
      <c r="DR51" s="145"/>
      <c r="DS51" s="145"/>
      <c r="DT51" s="145"/>
      <c r="DU51" s="145"/>
      <c r="DV51" s="145"/>
      <c r="DW51" s="145"/>
      <c r="DX51" s="145"/>
      <c r="DY51" s="145"/>
      <c r="DZ51" s="145"/>
      <c r="EA51" s="165"/>
      <c r="EB51" s="165"/>
      <c r="EC51" s="145"/>
      <c r="ED51" s="145"/>
      <c r="EE51" s="145"/>
      <c r="EF51" s="145"/>
      <c r="EG51" s="145"/>
      <c r="EH51" s="165"/>
      <c r="EI51" s="165"/>
      <c r="EJ51" s="165"/>
      <c r="EK51" s="165"/>
      <c r="EL51" s="2"/>
      <c r="EM51" s="2"/>
      <c r="EN51" s="145"/>
      <c r="EO51" s="165"/>
      <c r="EP51" s="165"/>
      <c r="EQ51" s="165"/>
      <c r="ER51" s="165"/>
      <c r="ES51" s="2"/>
      <c r="ET51" s="2"/>
      <c r="EU51" s="165"/>
      <c r="EV51" s="165"/>
      <c r="EW51" s="165"/>
      <c r="EX51" s="165"/>
      <c r="EY51" s="2"/>
      <c r="EZ51" s="2"/>
      <c r="FA51" s="165"/>
      <c r="FB51" s="165"/>
      <c r="FC51" s="165"/>
      <c r="FD51" s="165"/>
      <c r="FE51" s="165"/>
      <c r="FF51" s="2"/>
      <c r="FG51" s="2"/>
      <c r="FH51" s="165"/>
      <c r="FI51" s="165"/>
      <c r="FJ51" s="165"/>
      <c r="FK51" s="165"/>
      <c r="FL51" s="165"/>
      <c r="FM51" s="2"/>
      <c r="FN51" s="2"/>
      <c r="FO51" s="145"/>
      <c r="FP51" s="165"/>
      <c r="FQ51" s="165"/>
      <c r="FR51" s="165"/>
      <c r="FS51" s="165"/>
      <c r="FT51" s="2"/>
      <c r="FU51" s="2"/>
      <c r="FV51" s="165"/>
      <c r="FW51" s="165"/>
      <c r="FX51" s="165"/>
      <c r="FY51" s="165"/>
      <c r="FZ51" s="165"/>
      <c r="GA51" s="2"/>
      <c r="GB51" s="2"/>
      <c r="GC51" s="165"/>
      <c r="GD51" s="165"/>
      <c r="GE51" s="165"/>
      <c r="GF51" s="145"/>
      <c r="GG51" s="145"/>
      <c r="GH51" s="2"/>
      <c r="GI51" s="2"/>
      <c r="GJ51" s="145"/>
      <c r="GK51" s="165"/>
      <c r="GL51" s="165"/>
      <c r="GM51" s="145"/>
      <c r="GN51" s="145"/>
      <c r="GO51" s="2"/>
      <c r="GP51" s="2"/>
      <c r="GQ51" s="165"/>
      <c r="GR51" s="165"/>
      <c r="GS51" s="165"/>
      <c r="GT51" s="165"/>
      <c r="GU51" s="165"/>
      <c r="GV51" s="2"/>
      <c r="GW51" s="2"/>
      <c r="GX51" s="165"/>
      <c r="GY51" s="165"/>
      <c r="GZ51" s="165"/>
      <c r="HA51" s="165"/>
      <c r="HB51" s="165"/>
      <c r="HC51" s="2"/>
      <c r="HD51" s="2"/>
      <c r="HE51" s="165"/>
      <c r="HF51" s="165"/>
      <c r="HG51" s="165"/>
      <c r="HH51" s="165"/>
      <c r="HI51" s="145"/>
      <c r="HJ51" s="2"/>
      <c r="HK51" s="2"/>
      <c r="HL51" s="145"/>
      <c r="HM51" s="145"/>
      <c r="HN51" s="145"/>
      <c r="HO51" s="145"/>
      <c r="HP51" s="145"/>
      <c r="HQ51" s="2"/>
      <c r="HR51" s="2"/>
      <c r="HS51" s="145"/>
      <c r="HT51" s="145"/>
      <c r="HU51" s="145"/>
      <c r="HV51" s="145"/>
      <c r="HW51" s="145"/>
      <c r="HX51" s="2"/>
      <c r="HY51" s="2"/>
      <c r="HZ51" s="145"/>
      <c r="IA51" s="145"/>
      <c r="IB51" s="145"/>
      <c r="IC51" s="145"/>
      <c r="ID51" s="145"/>
      <c r="IE51" s="2"/>
      <c r="IF51" s="2"/>
      <c r="IG51" s="145"/>
      <c r="IH51" s="145"/>
      <c r="II51" s="145"/>
      <c r="IJ51" s="145"/>
      <c r="IK51" s="145"/>
    </row>
    <row r="52" spans="1:245" ht="14" thickTop="1" thickBot="1" x14ac:dyDescent="0.25">
      <c r="A52" s="12" t="s">
        <v>108</v>
      </c>
      <c r="B52" s="13" t="s">
        <v>125</v>
      </c>
      <c r="C52" s="6" t="str">
        <f t="shared" ref="C52:BN52" si="23">IF(C82=1,SUM(C7:C51),"")</f>
        <v/>
      </c>
      <c r="D52" s="6" t="str">
        <f t="shared" si="23"/>
        <v/>
      </c>
      <c r="E52" s="6" t="str">
        <f t="shared" si="23"/>
        <v/>
      </c>
      <c r="F52" s="6" t="str">
        <f t="shared" si="23"/>
        <v/>
      </c>
      <c r="G52" s="6" t="str">
        <f t="shared" si="23"/>
        <v/>
      </c>
      <c r="H52" s="6" t="str">
        <f t="shared" si="23"/>
        <v/>
      </c>
      <c r="I52" s="6" t="str">
        <f t="shared" si="23"/>
        <v/>
      </c>
      <c r="J52" s="6" t="str">
        <f t="shared" si="23"/>
        <v/>
      </c>
      <c r="K52" s="6" t="str">
        <f t="shared" si="23"/>
        <v/>
      </c>
      <c r="L52" s="6" t="str">
        <f t="shared" si="23"/>
        <v/>
      </c>
      <c r="M52" s="6" t="str">
        <f t="shared" si="23"/>
        <v/>
      </c>
      <c r="N52" s="6" t="str">
        <f t="shared" si="23"/>
        <v/>
      </c>
      <c r="O52" s="6" t="str">
        <f t="shared" si="23"/>
        <v/>
      </c>
      <c r="P52" s="6" t="str">
        <f t="shared" si="23"/>
        <v/>
      </c>
      <c r="Q52" s="6" t="str">
        <f t="shared" si="23"/>
        <v/>
      </c>
      <c r="R52" s="6" t="str">
        <f t="shared" si="23"/>
        <v/>
      </c>
      <c r="S52" s="6" t="str">
        <f t="shared" si="23"/>
        <v/>
      </c>
      <c r="T52" s="6" t="str">
        <f t="shared" si="23"/>
        <v/>
      </c>
      <c r="U52" s="6" t="str">
        <f t="shared" si="23"/>
        <v/>
      </c>
      <c r="V52" s="6" t="str">
        <f t="shared" si="23"/>
        <v/>
      </c>
      <c r="W52" s="6" t="str">
        <f t="shared" si="23"/>
        <v/>
      </c>
      <c r="X52" s="6" t="str">
        <f t="shared" si="23"/>
        <v/>
      </c>
      <c r="Y52" s="6" t="str">
        <f t="shared" si="23"/>
        <v/>
      </c>
      <c r="Z52" s="6" t="str">
        <f t="shared" si="23"/>
        <v/>
      </c>
      <c r="AA52" s="6" t="str">
        <f t="shared" si="23"/>
        <v/>
      </c>
      <c r="AB52" s="6" t="str">
        <f t="shared" si="23"/>
        <v/>
      </c>
      <c r="AC52" s="6" t="str">
        <f t="shared" si="23"/>
        <v/>
      </c>
      <c r="AD52" s="6" t="str">
        <f t="shared" si="23"/>
        <v/>
      </c>
      <c r="AE52" s="6" t="str">
        <f t="shared" si="23"/>
        <v/>
      </c>
      <c r="AF52" s="6" t="str">
        <f t="shared" si="23"/>
        <v/>
      </c>
      <c r="AG52" s="6" t="str">
        <f t="shared" si="23"/>
        <v/>
      </c>
      <c r="AH52" s="6" t="str">
        <f t="shared" si="23"/>
        <v/>
      </c>
      <c r="AI52" s="6" t="str">
        <f t="shared" si="23"/>
        <v/>
      </c>
      <c r="AJ52" s="6" t="str">
        <f t="shared" si="23"/>
        <v/>
      </c>
      <c r="AK52" s="6" t="str">
        <f t="shared" si="23"/>
        <v/>
      </c>
      <c r="AL52" s="6" t="str">
        <f t="shared" si="23"/>
        <v/>
      </c>
      <c r="AM52" s="166" t="str">
        <f t="shared" si="23"/>
        <v/>
      </c>
      <c r="AN52" s="166" t="str">
        <f t="shared" si="23"/>
        <v/>
      </c>
      <c r="AO52" s="6" t="str">
        <f t="shared" si="23"/>
        <v/>
      </c>
      <c r="AP52" s="6" t="str">
        <f t="shared" si="23"/>
        <v/>
      </c>
      <c r="AQ52" s="6" t="str">
        <f t="shared" si="23"/>
        <v/>
      </c>
      <c r="AR52" s="6" t="str">
        <f t="shared" si="23"/>
        <v/>
      </c>
      <c r="AS52" s="166" t="str">
        <f t="shared" si="23"/>
        <v/>
      </c>
      <c r="AT52" s="6" t="str">
        <f t="shared" si="23"/>
        <v/>
      </c>
      <c r="AU52" s="6" t="str">
        <f t="shared" si="23"/>
        <v/>
      </c>
      <c r="AV52" s="6" t="str">
        <f t="shared" si="23"/>
        <v/>
      </c>
      <c r="AW52" s="6" t="str">
        <f t="shared" si="23"/>
        <v/>
      </c>
      <c r="AX52" s="6" t="str">
        <f t="shared" si="23"/>
        <v/>
      </c>
      <c r="AY52" s="6" t="str">
        <f t="shared" si="23"/>
        <v/>
      </c>
      <c r="AZ52" s="166" t="str">
        <f t="shared" si="23"/>
        <v/>
      </c>
      <c r="BA52" s="6" t="str">
        <f t="shared" si="23"/>
        <v/>
      </c>
      <c r="BB52" s="6" t="str">
        <f t="shared" si="23"/>
        <v/>
      </c>
      <c r="BC52" s="6" t="str">
        <f t="shared" si="23"/>
        <v/>
      </c>
      <c r="BD52" s="6" t="str">
        <f t="shared" si="23"/>
        <v/>
      </c>
      <c r="BE52" s="6" t="str">
        <f t="shared" si="23"/>
        <v/>
      </c>
      <c r="BF52" s="6" t="str">
        <f t="shared" si="23"/>
        <v/>
      </c>
      <c r="BG52" s="166" t="str">
        <f t="shared" si="23"/>
        <v/>
      </c>
      <c r="BH52" s="6" t="str">
        <f t="shared" si="23"/>
        <v/>
      </c>
      <c r="BI52" s="6" t="str">
        <f t="shared" si="23"/>
        <v/>
      </c>
      <c r="BJ52" s="6" t="str">
        <f t="shared" si="23"/>
        <v/>
      </c>
      <c r="BK52" s="6" t="str">
        <f t="shared" si="23"/>
        <v/>
      </c>
      <c r="BL52" s="6" t="str">
        <f t="shared" si="23"/>
        <v/>
      </c>
      <c r="BM52" s="6" t="str">
        <f t="shared" si="23"/>
        <v/>
      </c>
      <c r="BN52" s="6" t="str">
        <f t="shared" si="23"/>
        <v/>
      </c>
      <c r="BO52" s="6" t="str">
        <f t="shared" ref="BO52:DZ52" si="24">IF(BO82=1,SUM(BO7:BO51),"")</f>
        <v/>
      </c>
      <c r="BP52" s="6" t="str">
        <f t="shared" si="24"/>
        <v/>
      </c>
      <c r="BQ52" s="6" t="str">
        <f t="shared" si="24"/>
        <v/>
      </c>
      <c r="BR52" s="6" t="str">
        <f t="shared" si="24"/>
        <v/>
      </c>
      <c r="BS52" s="6" t="str">
        <f t="shared" si="24"/>
        <v/>
      </c>
      <c r="BT52" s="6" t="str">
        <f t="shared" si="24"/>
        <v/>
      </c>
      <c r="BU52" s="6" t="str">
        <f t="shared" si="24"/>
        <v/>
      </c>
      <c r="BV52" s="6" t="str">
        <f t="shared" si="24"/>
        <v/>
      </c>
      <c r="BW52" s="6" t="str">
        <f t="shared" si="24"/>
        <v/>
      </c>
      <c r="BX52" s="6" t="str">
        <f t="shared" si="24"/>
        <v/>
      </c>
      <c r="BY52" s="6" t="str">
        <f t="shared" si="24"/>
        <v/>
      </c>
      <c r="BZ52" s="6" t="str">
        <f t="shared" si="24"/>
        <v/>
      </c>
      <c r="CA52" s="6" t="str">
        <f t="shared" si="24"/>
        <v/>
      </c>
      <c r="CB52" s="6" t="str">
        <f t="shared" si="24"/>
        <v/>
      </c>
      <c r="CC52" s="6" t="str">
        <f t="shared" si="24"/>
        <v/>
      </c>
      <c r="CD52" s="6" t="str">
        <f t="shared" si="24"/>
        <v/>
      </c>
      <c r="CE52" s="6" t="str">
        <f t="shared" si="24"/>
        <v/>
      </c>
      <c r="CF52" s="6" t="str">
        <f t="shared" si="24"/>
        <v/>
      </c>
      <c r="CG52" s="6" t="str">
        <f t="shared" si="24"/>
        <v/>
      </c>
      <c r="CH52" s="6" t="str">
        <f t="shared" si="24"/>
        <v/>
      </c>
      <c r="CI52" s="6" t="str">
        <f t="shared" si="24"/>
        <v/>
      </c>
      <c r="CJ52" s="6" t="str">
        <f t="shared" si="24"/>
        <v/>
      </c>
      <c r="CK52" s="6" t="str">
        <f t="shared" si="24"/>
        <v/>
      </c>
      <c r="CL52" s="6" t="str">
        <f t="shared" si="24"/>
        <v/>
      </c>
      <c r="CM52" s="6" t="str">
        <f t="shared" si="24"/>
        <v/>
      </c>
      <c r="CN52" s="6" t="str">
        <f t="shared" si="24"/>
        <v/>
      </c>
      <c r="CO52" s="6" t="str">
        <f t="shared" si="24"/>
        <v/>
      </c>
      <c r="CP52" s="6" t="str">
        <f t="shared" si="24"/>
        <v/>
      </c>
      <c r="CQ52" s="6" t="str">
        <f t="shared" si="24"/>
        <v/>
      </c>
      <c r="CR52" s="6" t="str">
        <f t="shared" si="24"/>
        <v/>
      </c>
      <c r="CS52" s="6" t="str">
        <f t="shared" si="24"/>
        <v/>
      </c>
      <c r="CT52" s="6" t="str">
        <f t="shared" si="24"/>
        <v/>
      </c>
      <c r="CU52" s="6" t="str">
        <f t="shared" si="24"/>
        <v/>
      </c>
      <c r="CV52" s="6" t="str">
        <f t="shared" si="24"/>
        <v/>
      </c>
      <c r="CW52" s="6" t="str">
        <f t="shared" si="24"/>
        <v/>
      </c>
      <c r="CX52" s="6" t="str">
        <f t="shared" si="24"/>
        <v/>
      </c>
      <c r="CY52" s="6" t="str">
        <f t="shared" si="24"/>
        <v/>
      </c>
      <c r="CZ52" s="6" t="str">
        <f t="shared" si="24"/>
        <v/>
      </c>
      <c r="DA52" s="6" t="str">
        <f t="shared" si="24"/>
        <v/>
      </c>
      <c r="DB52" s="6" t="str">
        <f t="shared" si="24"/>
        <v/>
      </c>
      <c r="DC52" s="6" t="str">
        <f t="shared" si="24"/>
        <v/>
      </c>
      <c r="DD52" s="6" t="str">
        <f t="shared" si="24"/>
        <v/>
      </c>
      <c r="DE52" s="6" t="str">
        <f t="shared" si="24"/>
        <v/>
      </c>
      <c r="DF52" s="6" t="str">
        <f t="shared" si="24"/>
        <v/>
      </c>
      <c r="DG52" s="6" t="str">
        <f t="shared" si="24"/>
        <v/>
      </c>
      <c r="DH52" s="6" t="str">
        <f t="shared" si="24"/>
        <v/>
      </c>
      <c r="DI52" s="6" t="str">
        <f t="shared" si="24"/>
        <v/>
      </c>
      <c r="DJ52" s="6" t="str">
        <f t="shared" si="24"/>
        <v/>
      </c>
      <c r="DK52" s="6" t="str">
        <f t="shared" si="24"/>
        <v/>
      </c>
      <c r="DL52" s="6" t="str">
        <f t="shared" si="24"/>
        <v/>
      </c>
      <c r="DM52" s="6" t="str">
        <f t="shared" si="24"/>
        <v/>
      </c>
      <c r="DN52" s="6" t="str">
        <f t="shared" si="24"/>
        <v/>
      </c>
      <c r="DO52" s="6" t="str">
        <f t="shared" si="24"/>
        <v/>
      </c>
      <c r="DP52" s="6" t="str">
        <f t="shared" si="24"/>
        <v/>
      </c>
      <c r="DQ52" s="6" t="str">
        <f t="shared" si="24"/>
        <v/>
      </c>
      <c r="DR52" s="6" t="str">
        <f t="shared" si="24"/>
        <v/>
      </c>
      <c r="DS52" s="6" t="str">
        <f t="shared" si="24"/>
        <v/>
      </c>
      <c r="DT52" s="6" t="str">
        <f t="shared" si="24"/>
        <v/>
      </c>
      <c r="DU52" s="6" t="str">
        <f t="shared" si="24"/>
        <v/>
      </c>
      <c r="DV52" s="6" t="str">
        <f t="shared" si="24"/>
        <v/>
      </c>
      <c r="DW52" s="6" t="str">
        <f t="shared" si="24"/>
        <v/>
      </c>
      <c r="DX52" s="6" t="str">
        <f t="shared" si="24"/>
        <v/>
      </c>
      <c r="DY52" s="6" t="str">
        <f t="shared" si="24"/>
        <v/>
      </c>
      <c r="DZ52" s="6" t="str">
        <f t="shared" si="24"/>
        <v/>
      </c>
      <c r="EA52" s="166" t="str">
        <f t="shared" ref="EA52:GL52" si="25">IF(EA82=1,SUM(EA7:EA51),"")</f>
        <v/>
      </c>
      <c r="EB52" s="166" t="str">
        <f t="shared" si="25"/>
        <v/>
      </c>
      <c r="EC52" s="6" t="str">
        <f t="shared" si="25"/>
        <v/>
      </c>
      <c r="ED52" s="6" t="str">
        <f t="shared" si="25"/>
        <v/>
      </c>
      <c r="EE52" s="6" t="str">
        <f t="shared" si="25"/>
        <v/>
      </c>
      <c r="EF52" s="6" t="str">
        <f t="shared" si="25"/>
        <v/>
      </c>
      <c r="EG52" s="6" t="str">
        <f t="shared" si="25"/>
        <v/>
      </c>
      <c r="EH52" s="166" t="str">
        <f t="shared" si="25"/>
        <v/>
      </c>
      <c r="EI52" s="166" t="str">
        <f t="shared" si="25"/>
        <v/>
      </c>
      <c r="EJ52" s="166" t="str">
        <f t="shared" si="25"/>
        <v/>
      </c>
      <c r="EK52" s="166" t="str">
        <f t="shared" si="25"/>
        <v/>
      </c>
      <c r="EL52" s="166" t="str">
        <f t="shared" si="25"/>
        <v/>
      </c>
      <c r="EM52" s="166" t="str">
        <f t="shared" si="25"/>
        <v/>
      </c>
      <c r="EN52" s="166" t="str">
        <f t="shared" si="25"/>
        <v/>
      </c>
      <c r="EO52" s="166" t="str">
        <f t="shared" si="25"/>
        <v/>
      </c>
      <c r="EP52" s="166" t="str">
        <f t="shared" si="25"/>
        <v/>
      </c>
      <c r="EQ52" s="166" t="str">
        <f t="shared" si="25"/>
        <v/>
      </c>
      <c r="ER52" s="166" t="str">
        <f t="shared" si="25"/>
        <v/>
      </c>
      <c r="ES52" s="166" t="str">
        <f t="shared" si="25"/>
        <v/>
      </c>
      <c r="ET52" s="166" t="str">
        <f t="shared" si="25"/>
        <v/>
      </c>
      <c r="EU52" s="166" t="str">
        <f t="shared" si="25"/>
        <v/>
      </c>
      <c r="EV52" s="166" t="str">
        <f t="shared" si="25"/>
        <v/>
      </c>
      <c r="EW52" s="166" t="str">
        <f t="shared" si="25"/>
        <v/>
      </c>
      <c r="EX52" s="166" t="str">
        <f t="shared" si="25"/>
        <v/>
      </c>
      <c r="EY52" s="166" t="str">
        <f t="shared" si="25"/>
        <v/>
      </c>
      <c r="EZ52" s="166" t="str">
        <f t="shared" si="25"/>
        <v/>
      </c>
      <c r="FA52" s="166" t="str">
        <f t="shared" si="25"/>
        <v/>
      </c>
      <c r="FB52" s="166" t="str">
        <f t="shared" si="25"/>
        <v/>
      </c>
      <c r="FC52" s="166" t="str">
        <f t="shared" si="25"/>
        <v/>
      </c>
      <c r="FD52" s="166" t="str">
        <f t="shared" si="25"/>
        <v/>
      </c>
      <c r="FE52" s="166" t="str">
        <f t="shared" si="25"/>
        <v/>
      </c>
      <c r="FF52" s="166" t="str">
        <f t="shared" si="25"/>
        <v/>
      </c>
      <c r="FG52" s="166" t="str">
        <f t="shared" si="25"/>
        <v/>
      </c>
      <c r="FH52" s="166" t="str">
        <f t="shared" si="25"/>
        <v/>
      </c>
      <c r="FI52" s="166" t="str">
        <f t="shared" si="25"/>
        <v/>
      </c>
      <c r="FJ52" s="166" t="str">
        <f t="shared" si="25"/>
        <v/>
      </c>
      <c r="FK52" s="166" t="str">
        <f t="shared" si="25"/>
        <v/>
      </c>
      <c r="FL52" s="166" t="str">
        <f t="shared" si="25"/>
        <v/>
      </c>
      <c r="FM52" s="166" t="str">
        <f t="shared" si="25"/>
        <v/>
      </c>
      <c r="FN52" s="166" t="str">
        <f t="shared" si="25"/>
        <v/>
      </c>
      <c r="FO52" s="166" t="str">
        <f t="shared" si="25"/>
        <v/>
      </c>
      <c r="FP52" s="166" t="str">
        <f t="shared" si="25"/>
        <v/>
      </c>
      <c r="FQ52" s="166" t="str">
        <f t="shared" si="25"/>
        <v/>
      </c>
      <c r="FR52" s="166" t="str">
        <f t="shared" si="25"/>
        <v/>
      </c>
      <c r="FS52" s="166" t="str">
        <f t="shared" si="25"/>
        <v/>
      </c>
      <c r="FT52" s="166" t="str">
        <f t="shared" si="25"/>
        <v/>
      </c>
      <c r="FU52" s="166" t="str">
        <f t="shared" si="25"/>
        <v/>
      </c>
      <c r="FV52" s="166" t="str">
        <f t="shared" si="25"/>
        <v/>
      </c>
      <c r="FW52" s="166" t="str">
        <f t="shared" si="25"/>
        <v/>
      </c>
      <c r="FX52" s="166" t="str">
        <f t="shared" si="25"/>
        <v/>
      </c>
      <c r="FY52" s="166" t="str">
        <f t="shared" si="25"/>
        <v/>
      </c>
      <c r="FZ52" s="166" t="str">
        <f t="shared" si="25"/>
        <v/>
      </c>
      <c r="GA52" s="166" t="str">
        <f t="shared" si="25"/>
        <v/>
      </c>
      <c r="GB52" s="166" t="str">
        <f t="shared" si="25"/>
        <v/>
      </c>
      <c r="GC52" s="166" t="str">
        <f t="shared" si="25"/>
        <v/>
      </c>
      <c r="GD52" s="166" t="str">
        <f t="shared" si="25"/>
        <v/>
      </c>
      <c r="GE52" s="166" t="str">
        <f t="shared" si="25"/>
        <v/>
      </c>
      <c r="GF52" s="166" t="str">
        <f t="shared" si="25"/>
        <v/>
      </c>
      <c r="GG52" s="166" t="str">
        <f t="shared" si="25"/>
        <v/>
      </c>
      <c r="GH52" s="166" t="str">
        <f t="shared" si="25"/>
        <v/>
      </c>
      <c r="GI52" s="166" t="str">
        <f t="shared" si="25"/>
        <v/>
      </c>
      <c r="GJ52" s="166" t="str">
        <f t="shared" si="25"/>
        <v/>
      </c>
      <c r="GK52" s="166" t="str">
        <f t="shared" si="25"/>
        <v/>
      </c>
      <c r="GL52" s="166" t="str">
        <f t="shared" si="25"/>
        <v/>
      </c>
      <c r="GM52" s="166" t="str">
        <f t="shared" ref="GM52:IK52" si="26">IF(GM82=1,SUM(GM7:GM51),"")</f>
        <v/>
      </c>
      <c r="GN52" s="166" t="str">
        <f t="shared" si="26"/>
        <v/>
      </c>
      <c r="GO52" s="166" t="str">
        <f t="shared" si="26"/>
        <v/>
      </c>
      <c r="GP52" s="166" t="str">
        <f t="shared" si="26"/>
        <v/>
      </c>
      <c r="GQ52" s="166" t="str">
        <f t="shared" si="26"/>
        <v/>
      </c>
      <c r="GR52" s="166" t="str">
        <f t="shared" si="26"/>
        <v/>
      </c>
      <c r="GS52" s="166" t="str">
        <f t="shared" si="26"/>
        <v/>
      </c>
      <c r="GT52" s="166" t="str">
        <f t="shared" si="26"/>
        <v/>
      </c>
      <c r="GU52" s="166" t="str">
        <f t="shared" si="26"/>
        <v/>
      </c>
      <c r="GV52" s="166" t="str">
        <f t="shared" si="26"/>
        <v/>
      </c>
      <c r="GW52" s="166" t="str">
        <f t="shared" si="26"/>
        <v/>
      </c>
      <c r="GX52" s="166" t="str">
        <f t="shared" si="26"/>
        <v/>
      </c>
      <c r="GY52" s="166" t="str">
        <f t="shared" si="26"/>
        <v/>
      </c>
      <c r="GZ52" s="166" t="str">
        <f t="shared" si="26"/>
        <v/>
      </c>
      <c r="HA52" s="166" t="str">
        <f t="shared" si="26"/>
        <v/>
      </c>
      <c r="HB52" s="166" t="str">
        <f t="shared" si="26"/>
        <v/>
      </c>
      <c r="HC52" s="166" t="str">
        <f t="shared" si="26"/>
        <v/>
      </c>
      <c r="HD52" s="166" t="str">
        <f t="shared" si="26"/>
        <v/>
      </c>
      <c r="HE52" s="166" t="str">
        <f t="shared" si="26"/>
        <v/>
      </c>
      <c r="HF52" s="166" t="str">
        <f t="shared" si="26"/>
        <v/>
      </c>
      <c r="HG52" s="166" t="str">
        <f t="shared" si="26"/>
        <v/>
      </c>
      <c r="HH52" s="166" t="str">
        <f t="shared" si="26"/>
        <v/>
      </c>
      <c r="HI52" s="166" t="str">
        <f t="shared" si="26"/>
        <v/>
      </c>
      <c r="HJ52" s="166" t="str">
        <f t="shared" si="26"/>
        <v/>
      </c>
      <c r="HK52" s="166" t="str">
        <f t="shared" si="26"/>
        <v/>
      </c>
      <c r="HL52" s="166" t="str">
        <f t="shared" si="26"/>
        <v/>
      </c>
      <c r="HM52" s="166" t="str">
        <f t="shared" si="26"/>
        <v/>
      </c>
      <c r="HN52" s="166" t="str">
        <f t="shared" si="26"/>
        <v/>
      </c>
      <c r="HO52" s="166" t="str">
        <f t="shared" si="26"/>
        <v/>
      </c>
      <c r="HP52" s="166" t="str">
        <f t="shared" si="26"/>
        <v/>
      </c>
      <c r="HQ52" s="166" t="str">
        <f t="shared" si="26"/>
        <v/>
      </c>
      <c r="HR52" s="166" t="str">
        <f t="shared" si="26"/>
        <v/>
      </c>
      <c r="HS52" s="166" t="str">
        <f t="shared" si="26"/>
        <v/>
      </c>
      <c r="HT52" s="166" t="str">
        <f t="shared" si="26"/>
        <v/>
      </c>
      <c r="HU52" s="166" t="str">
        <f t="shared" si="26"/>
        <v/>
      </c>
      <c r="HV52" s="166" t="str">
        <f t="shared" si="26"/>
        <v/>
      </c>
      <c r="HW52" s="166" t="str">
        <f t="shared" si="26"/>
        <v/>
      </c>
      <c r="HX52" s="166" t="str">
        <f t="shared" si="26"/>
        <v/>
      </c>
      <c r="HY52" s="166" t="str">
        <f t="shared" si="26"/>
        <v/>
      </c>
      <c r="HZ52" s="166" t="str">
        <f t="shared" si="26"/>
        <v/>
      </c>
      <c r="IA52" s="166" t="str">
        <f t="shared" si="26"/>
        <v/>
      </c>
      <c r="IB52" s="166" t="str">
        <f t="shared" si="26"/>
        <v/>
      </c>
      <c r="IC52" s="166" t="str">
        <f t="shared" si="26"/>
        <v/>
      </c>
      <c r="ID52" s="166" t="str">
        <f t="shared" si="26"/>
        <v/>
      </c>
      <c r="IE52" s="166" t="str">
        <f t="shared" si="26"/>
        <v/>
      </c>
      <c r="IF52" s="166" t="str">
        <f t="shared" si="26"/>
        <v/>
      </c>
      <c r="IG52" s="166" t="str">
        <f t="shared" si="26"/>
        <v/>
      </c>
      <c r="IH52" s="166" t="str">
        <f t="shared" si="26"/>
        <v/>
      </c>
      <c r="II52" s="166" t="str">
        <f t="shared" si="26"/>
        <v/>
      </c>
      <c r="IJ52" s="166" t="str">
        <f t="shared" si="26"/>
        <v/>
      </c>
      <c r="IK52" s="166" t="str">
        <f t="shared" si="26"/>
        <v/>
      </c>
    </row>
    <row r="53" spans="1:245" x14ac:dyDescent="0.2">
      <c r="A53" s="132">
        <v>1</v>
      </c>
      <c r="B53" s="130" t="s">
        <v>75</v>
      </c>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130"/>
      <c r="EK53" s="130"/>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row>
    <row r="54" spans="1:245" x14ac:dyDescent="0.2">
      <c r="A54" s="133">
        <v>2</v>
      </c>
      <c r="B54" s="2" t="s">
        <v>77</v>
      </c>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row>
    <row r="55" spans="1:245" x14ac:dyDescent="0.2">
      <c r="A55" s="133">
        <v>3</v>
      </c>
      <c r="B55" s="2" t="s">
        <v>67</v>
      </c>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row>
    <row r="56" spans="1:245" x14ac:dyDescent="0.2">
      <c r="A56" s="133">
        <v>4</v>
      </c>
      <c r="B56" s="2" t="s">
        <v>35</v>
      </c>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row>
    <row r="57" spans="1:245" x14ac:dyDescent="0.2">
      <c r="A57" s="133">
        <v>5</v>
      </c>
      <c r="B57" s="2" t="s">
        <v>29</v>
      </c>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row>
    <row r="58" spans="1:245" x14ac:dyDescent="0.2">
      <c r="A58" s="133">
        <v>6</v>
      </c>
      <c r="B58" s="2" t="s">
        <v>24</v>
      </c>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row>
    <row r="59" spans="1:245" x14ac:dyDescent="0.2">
      <c r="A59" s="133">
        <v>7</v>
      </c>
      <c r="B59" s="2" t="s">
        <v>48</v>
      </c>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row>
    <row r="60" spans="1:245" x14ac:dyDescent="0.2">
      <c r="A60" s="133">
        <v>8</v>
      </c>
      <c r="B60" s="2" t="s">
        <v>97</v>
      </c>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row>
    <row r="61" spans="1:245" x14ac:dyDescent="0.2">
      <c r="A61" s="133">
        <v>9</v>
      </c>
      <c r="B61" s="2" t="s">
        <v>73</v>
      </c>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row>
    <row r="62" spans="1:245" x14ac:dyDescent="0.2">
      <c r="A62" s="323">
        <v>10</v>
      </c>
      <c r="B62" s="2" t="s">
        <v>85</v>
      </c>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row>
    <row r="63" spans="1:245" x14ac:dyDescent="0.2">
      <c r="A63" s="324"/>
      <c r="B63" s="2" t="s">
        <v>254</v>
      </c>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row>
    <row r="64" spans="1:245" x14ac:dyDescent="0.2">
      <c r="A64" s="323">
        <v>11</v>
      </c>
      <c r="B64" s="2" t="s">
        <v>62</v>
      </c>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row>
    <row r="65" spans="1:245" x14ac:dyDescent="0.2">
      <c r="A65" s="324"/>
      <c r="B65" s="2" t="s">
        <v>254</v>
      </c>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row>
    <row r="66" spans="1:245" x14ac:dyDescent="0.2">
      <c r="A66" s="133">
        <v>12</v>
      </c>
      <c r="B66" s="2" t="s">
        <v>26</v>
      </c>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row>
    <row r="67" spans="1:245" x14ac:dyDescent="0.2">
      <c r="A67" s="133">
        <v>13</v>
      </c>
      <c r="B67" s="2" t="s">
        <v>52</v>
      </c>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row>
    <row r="68" spans="1:245" x14ac:dyDescent="0.2">
      <c r="A68" s="133">
        <v>14</v>
      </c>
      <c r="B68" s="2" t="s">
        <v>60</v>
      </c>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row>
    <row r="69" spans="1:245" x14ac:dyDescent="0.2">
      <c r="A69" s="133">
        <v>15</v>
      </c>
      <c r="B69" s="2" t="s">
        <v>87</v>
      </c>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row>
    <row r="70" spans="1:245" x14ac:dyDescent="0.2">
      <c r="A70" s="133">
        <v>16</v>
      </c>
      <c r="B70" s="2" t="s">
        <v>109</v>
      </c>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row>
    <row r="71" spans="1:245" x14ac:dyDescent="0.2">
      <c r="A71" s="133">
        <v>17</v>
      </c>
      <c r="B71" s="2" t="s">
        <v>101</v>
      </c>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row>
    <row r="72" spans="1:245" x14ac:dyDescent="0.2">
      <c r="A72" s="133">
        <v>18</v>
      </c>
      <c r="B72" s="2" t="s">
        <v>46</v>
      </c>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row>
    <row r="73" spans="1:245" ht="13.5" thickBot="1" x14ac:dyDescent="0.25">
      <c r="A73" s="133">
        <v>19</v>
      </c>
      <c r="B73" s="131" t="s">
        <v>104</v>
      </c>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row>
    <row r="74" spans="1:245" ht="13.5" thickBot="1" x14ac:dyDescent="0.25">
      <c r="A74" s="14" t="s">
        <v>108</v>
      </c>
      <c r="B74" s="15" t="s">
        <v>126</v>
      </c>
      <c r="C74" s="7" t="str">
        <f t="shared" ref="C74:BN74" si="27">IF(C82=1,SUM(C53:C73),"")</f>
        <v/>
      </c>
      <c r="D74" s="7" t="str">
        <f t="shared" si="27"/>
        <v/>
      </c>
      <c r="E74" s="7" t="str">
        <f t="shared" si="27"/>
        <v/>
      </c>
      <c r="F74" s="7" t="str">
        <f t="shared" si="27"/>
        <v/>
      </c>
      <c r="G74" s="7" t="str">
        <f t="shared" si="27"/>
        <v/>
      </c>
      <c r="H74" s="7" t="str">
        <f t="shared" si="27"/>
        <v/>
      </c>
      <c r="I74" s="7" t="str">
        <f t="shared" si="27"/>
        <v/>
      </c>
      <c r="J74" s="7" t="str">
        <f t="shared" si="27"/>
        <v/>
      </c>
      <c r="K74" s="7" t="str">
        <f t="shared" si="27"/>
        <v/>
      </c>
      <c r="L74" s="7" t="str">
        <f t="shared" si="27"/>
        <v/>
      </c>
      <c r="M74" s="7" t="str">
        <f t="shared" si="27"/>
        <v/>
      </c>
      <c r="N74" s="7" t="str">
        <f t="shared" si="27"/>
        <v/>
      </c>
      <c r="O74" s="7" t="str">
        <f t="shared" si="27"/>
        <v/>
      </c>
      <c r="P74" s="7" t="str">
        <f t="shared" si="27"/>
        <v/>
      </c>
      <c r="Q74" s="7" t="str">
        <f t="shared" si="27"/>
        <v/>
      </c>
      <c r="R74" s="7" t="str">
        <f t="shared" si="27"/>
        <v/>
      </c>
      <c r="S74" s="7" t="str">
        <f t="shared" si="27"/>
        <v/>
      </c>
      <c r="T74" s="7" t="str">
        <f t="shared" si="27"/>
        <v/>
      </c>
      <c r="U74" s="7" t="str">
        <f t="shared" si="27"/>
        <v/>
      </c>
      <c r="V74" s="7" t="str">
        <f t="shared" si="27"/>
        <v/>
      </c>
      <c r="W74" s="7" t="str">
        <f t="shared" si="27"/>
        <v/>
      </c>
      <c r="X74" s="7" t="str">
        <f t="shared" si="27"/>
        <v/>
      </c>
      <c r="Y74" s="7" t="str">
        <f t="shared" si="27"/>
        <v/>
      </c>
      <c r="Z74" s="7" t="str">
        <f t="shared" si="27"/>
        <v/>
      </c>
      <c r="AA74" s="7" t="str">
        <f t="shared" si="27"/>
        <v/>
      </c>
      <c r="AB74" s="7" t="str">
        <f t="shared" si="27"/>
        <v/>
      </c>
      <c r="AC74" s="7" t="str">
        <f t="shared" si="27"/>
        <v/>
      </c>
      <c r="AD74" s="7" t="str">
        <f t="shared" si="27"/>
        <v/>
      </c>
      <c r="AE74" s="7" t="str">
        <f t="shared" si="27"/>
        <v/>
      </c>
      <c r="AF74" s="7" t="str">
        <f t="shared" si="27"/>
        <v/>
      </c>
      <c r="AG74" s="7" t="str">
        <f t="shared" si="27"/>
        <v/>
      </c>
      <c r="AH74" s="7" t="str">
        <f t="shared" si="27"/>
        <v/>
      </c>
      <c r="AI74" s="7" t="str">
        <f t="shared" si="27"/>
        <v/>
      </c>
      <c r="AJ74" s="7" t="str">
        <f t="shared" si="27"/>
        <v/>
      </c>
      <c r="AK74" s="7" t="str">
        <f t="shared" si="27"/>
        <v/>
      </c>
      <c r="AL74" s="7" t="str">
        <f t="shared" si="27"/>
        <v/>
      </c>
      <c r="AM74" s="7" t="str">
        <f t="shared" si="27"/>
        <v/>
      </c>
      <c r="AN74" s="7" t="str">
        <f t="shared" si="27"/>
        <v/>
      </c>
      <c r="AO74" s="7" t="str">
        <f t="shared" si="27"/>
        <v/>
      </c>
      <c r="AP74" s="7" t="str">
        <f t="shared" si="27"/>
        <v/>
      </c>
      <c r="AQ74" s="7" t="str">
        <f t="shared" si="27"/>
        <v/>
      </c>
      <c r="AR74" s="7" t="str">
        <f t="shared" si="27"/>
        <v/>
      </c>
      <c r="AS74" s="7" t="str">
        <f t="shared" si="27"/>
        <v/>
      </c>
      <c r="AT74" s="7" t="str">
        <f t="shared" si="27"/>
        <v/>
      </c>
      <c r="AU74" s="7" t="str">
        <f t="shared" si="27"/>
        <v/>
      </c>
      <c r="AV74" s="7" t="str">
        <f t="shared" si="27"/>
        <v/>
      </c>
      <c r="AW74" s="7" t="str">
        <f t="shared" si="27"/>
        <v/>
      </c>
      <c r="AX74" s="7" t="str">
        <f t="shared" si="27"/>
        <v/>
      </c>
      <c r="AY74" s="7" t="str">
        <f t="shared" si="27"/>
        <v/>
      </c>
      <c r="AZ74" s="7" t="str">
        <f t="shared" si="27"/>
        <v/>
      </c>
      <c r="BA74" s="7" t="str">
        <f t="shared" si="27"/>
        <v/>
      </c>
      <c r="BB74" s="7" t="str">
        <f t="shared" si="27"/>
        <v/>
      </c>
      <c r="BC74" s="7" t="str">
        <f t="shared" si="27"/>
        <v/>
      </c>
      <c r="BD74" s="7" t="str">
        <f t="shared" si="27"/>
        <v/>
      </c>
      <c r="BE74" s="7" t="str">
        <f t="shared" si="27"/>
        <v/>
      </c>
      <c r="BF74" s="7" t="str">
        <f t="shared" si="27"/>
        <v/>
      </c>
      <c r="BG74" s="7" t="str">
        <f t="shared" si="27"/>
        <v/>
      </c>
      <c r="BH74" s="7" t="str">
        <f t="shared" si="27"/>
        <v/>
      </c>
      <c r="BI74" s="7" t="str">
        <f t="shared" si="27"/>
        <v/>
      </c>
      <c r="BJ74" s="7" t="str">
        <f t="shared" si="27"/>
        <v/>
      </c>
      <c r="BK74" s="7" t="str">
        <f t="shared" si="27"/>
        <v/>
      </c>
      <c r="BL74" s="7" t="str">
        <f t="shared" si="27"/>
        <v/>
      </c>
      <c r="BM74" s="7" t="str">
        <f t="shared" si="27"/>
        <v/>
      </c>
      <c r="BN74" s="7" t="str">
        <f t="shared" si="27"/>
        <v/>
      </c>
      <c r="BO74" s="7" t="str">
        <f t="shared" ref="BO74:EA74" si="28">IF(BO82=1,SUM(BO53:BO73),"")</f>
        <v/>
      </c>
      <c r="BP74" s="7" t="str">
        <f t="shared" si="28"/>
        <v/>
      </c>
      <c r="BQ74" s="7" t="str">
        <f t="shared" si="28"/>
        <v/>
      </c>
      <c r="BR74" s="7" t="str">
        <f t="shared" si="28"/>
        <v/>
      </c>
      <c r="BS74" s="7" t="str">
        <f t="shared" si="28"/>
        <v/>
      </c>
      <c r="BT74" s="7" t="str">
        <f t="shared" si="28"/>
        <v/>
      </c>
      <c r="BU74" s="7" t="str">
        <f t="shared" si="28"/>
        <v/>
      </c>
      <c r="BV74" s="7" t="str">
        <f t="shared" si="28"/>
        <v/>
      </c>
      <c r="BW74" s="7" t="str">
        <f t="shared" si="28"/>
        <v/>
      </c>
      <c r="BX74" s="7" t="str">
        <f t="shared" si="28"/>
        <v/>
      </c>
      <c r="BY74" s="7" t="str">
        <f t="shared" si="28"/>
        <v/>
      </c>
      <c r="BZ74" s="7" t="str">
        <f t="shared" si="28"/>
        <v/>
      </c>
      <c r="CA74" s="7" t="str">
        <f t="shared" si="28"/>
        <v/>
      </c>
      <c r="CB74" s="7" t="str">
        <f t="shared" si="28"/>
        <v/>
      </c>
      <c r="CC74" s="7" t="str">
        <f t="shared" si="28"/>
        <v/>
      </c>
      <c r="CD74" s="7" t="str">
        <f t="shared" si="28"/>
        <v/>
      </c>
      <c r="CE74" s="7" t="str">
        <f t="shared" si="28"/>
        <v/>
      </c>
      <c r="CF74" s="7" t="str">
        <f t="shared" si="28"/>
        <v/>
      </c>
      <c r="CG74" s="7" t="str">
        <f t="shared" si="28"/>
        <v/>
      </c>
      <c r="CH74" s="7" t="str">
        <f t="shared" si="28"/>
        <v/>
      </c>
      <c r="CI74" s="7" t="str">
        <f t="shared" si="28"/>
        <v/>
      </c>
      <c r="CJ74" s="7" t="str">
        <f t="shared" si="28"/>
        <v/>
      </c>
      <c r="CK74" s="7" t="str">
        <f t="shared" si="28"/>
        <v/>
      </c>
      <c r="CL74" s="7" t="str">
        <f t="shared" si="28"/>
        <v/>
      </c>
      <c r="CM74" s="7" t="str">
        <f t="shared" si="28"/>
        <v/>
      </c>
      <c r="CN74" s="7" t="str">
        <f t="shared" si="28"/>
        <v/>
      </c>
      <c r="CO74" s="7" t="str">
        <f t="shared" si="28"/>
        <v/>
      </c>
      <c r="CP74" s="7" t="str">
        <f t="shared" si="28"/>
        <v/>
      </c>
      <c r="CQ74" s="7" t="str">
        <f t="shared" ref="CQ74" si="29">IF(CQ82=1,SUM(CQ53:CQ73),"")</f>
        <v/>
      </c>
      <c r="CR74" s="7" t="str">
        <f t="shared" si="28"/>
        <v/>
      </c>
      <c r="CS74" s="7" t="str">
        <f t="shared" si="28"/>
        <v/>
      </c>
      <c r="CT74" s="7" t="str">
        <f t="shared" si="28"/>
        <v/>
      </c>
      <c r="CU74" s="7" t="str">
        <f t="shared" si="28"/>
        <v/>
      </c>
      <c r="CV74" s="7" t="str">
        <f t="shared" si="28"/>
        <v/>
      </c>
      <c r="CW74" s="7" t="str">
        <f t="shared" si="28"/>
        <v/>
      </c>
      <c r="CX74" s="7" t="str">
        <f t="shared" si="28"/>
        <v/>
      </c>
      <c r="CY74" s="7" t="str">
        <f t="shared" si="28"/>
        <v/>
      </c>
      <c r="CZ74" s="7" t="str">
        <f t="shared" si="28"/>
        <v/>
      </c>
      <c r="DA74" s="7" t="str">
        <f t="shared" si="28"/>
        <v/>
      </c>
      <c r="DB74" s="7" t="str">
        <f t="shared" si="28"/>
        <v/>
      </c>
      <c r="DC74" s="7" t="str">
        <f t="shared" si="28"/>
        <v/>
      </c>
      <c r="DD74" s="7" t="str">
        <f t="shared" si="28"/>
        <v/>
      </c>
      <c r="DE74" s="7" t="str">
        <f t="shared" si="28"/>
        <v/>
      </c>
      <c r="DF74" s="7" t="str">
        <f t="shared" si="28"/>
        <v/>
      </c>
      <c r="DG74" s="7" t="str">
        <f t="shared" si="28"/>
        <v/>
      </c>
      <c r="DH74" s="7" t="str">
        <f t="shared" si="28"/>
        <v/>
      </c>
      <c r="DI74" s="7" t="str">
        <f t="shared" si="28"/>
        <v/>
      </c>
      <c r="DJ74" s="7" t="str">
        <f t="shared" si="28"/>
        <v/>
      </c>
      <c r="DK74" s="7" t="str">
        <f t="shared" si="28"/>
        <v/>
      </c>
      <c r="DL74" s="7" t="str">
        <f t="shared" si="28"/>
        <v/>
      </c>
      <c r="DM74" s="7" t="str">
        <f t="shared" si="28"/>
        <v/>
      </c>
      <c r="DN74" s="7" t="str">
        <f t="shared" si="28"/>
        <v/>
      </c>
      <c r="DO74" s="7" t="str">
        <f t="shared" si="28"/>
        <v/>
      </c>
      <c r="DP74" s="7" t="str">
        <f t="shared" si="28"/>
        <v/>
      </c>
      <c r="DQ74" s="7" t="str">
        <f t="shared" si="28"/>
        <v/>
      </c>
      <c r="DR74" s="7" t="str">
        <f t="shared" si="28"/>
        <v/>
      </c>
      <c r="DS74" s="7" t="str">
        <f t="shared" si="28"/>
        <v/>
      </c>
      <c r="DT74" s="7" t="str">
        <f t="shared" si="28"/>
        <v/>
      </c>
      <c r="DU74" s="7" t="str">
        <f t="shared" si="28"/>
        <v/>
      </c>
      <c r="DV74" s="7" t="str">
        <f t="shared" si="28"/>
        <v/>
      </c>
      <c r="DW74" s="7" t="str">
        <f t="shared" si="28"/>
        <v/>
      </c>
      <c r="DX74" s="7" t="str">
        <f t="shared" si="28"/>
        <v/>
      </c>
      <c r="DY74" s="7" t="str">
        <f t="shared" si="28"/>
        <v/>
      </c>
      <c r="DZ74" s="7" t="str">
        <f t="shared" si="28"/>
        <v/>
      </c>
      <c r="EA74" s="7" t="str">
        <f t="shared" si="28"/>
        <v/>
      </c>
      <c r="EB74" s="7" t="str">
        <f t="shared" ref="EB74:GL74" si="30">IF(EB82=1,SUM(EB53:EB73),"")</f>
        <v/>
      </c>
      <c r="EC74" s="7" t="str">
        <f t="shared" si="30"/>
        <v/>
      </c>
      <c r="ED74" s="7" t="str">
        <f t="shared" si="30"/>
        <v/>
      </c>
      <c r="EE74" s="7" t="str">
        <f t="shared" si="30"/>
        <v/>
      </c>
      <c r="EF74" s="7" t="str">
        <f t="shared" si="30"/>
        <v/>
      </c>
      <c r="EG74" s="7" t="str">
        <f t="shared" si="30"/>
        <v/>
      </c>
      <c r="EH74" s="7" t="str">
        <f t="shared" si="30"/>
        <v/>
      </c>
      <c r="EI74" s="7" t="str">
        <f t="shared" si="30"/>
        <v/>
      </c>
      <c r="EJ74" s="7" t="str">
        <f t="shared" si="30"/>
        <v/>
      </c>
      <c r="EK74" s="7" t="str">
        <f t="shared" si="30"/>
        <v/>
      </c>
      <c r="EL74" s="7" t="str">
        <f t="shared" si="30"/>
        <v/>
      </c>
      <c r="EM74" s="7" t="str">
        <f t="shared" si="30"/>
        <v/>
      </c>
      <c r="EN74" s="7" t="str">
        <f t="shared" si="30"/>
        <v/>
      </c>
      <c r="EO74" s="7" t="str">
        <f t="shared" si="30"/>
        <v/>
      </c>
      <c r="EP74" s="7" t="str">
        <f t="shared" si="30"/>
        <v/>
      </c>
      <c r="EQ74" s="7" t="str">
        <f t="shared" si="30"/>
        <v/>
      </c>
      <c r="ER74" s="7" t="str">
        <f t="shared" si="30"/>
        <v/>
      </c>
      <c r="ES74" s="7" t="str">
        <f t="shared" si="30"/>
        <v/>
      </c>
      <c r="ET74" s="7" t="str">
        <f t="shared" si="30"/>
        <v/>
      </c>
      <c r="EU74" s="7" t="str">
        <f t="shared" si="30"/>
        <v/>
      </c>
      <c r="EV74" s="7" t="str">
        <f t="shared" si="30"/>
        <v/>
      </c>
      <c r="EW74" s="7" t="str">
        <f t="shared" si="30"/>
        <v/>
      </c>
      <c r="EX74" s="7" t="str">
        <f t="shared" si="30"/>
        <v/>
      </c>
      <c r="EY74" s="7" t="str">
        <f t="shared" si="30"/>
        <v/>
      </c>
      <c r="EZ74" s="7" t="str">
        <f t="shared" si="30"/>
        <v/>
      </c>
      <c r="FA74" s="7" t="str">
        <f t="shared" si="30"/>
        <v/>
      </c>
      <c r="FB74" s="7" t="str">
        <f t="shared" si="30"/>
        <v/>
      </c>
      <c r="FC74" s="7" t="str">
        <f t="shared" si="30"/>
        <v/>
      </c>
      <c r="FD74" s="7" t="str">
        <f t="shared" si="30"/>
        <v/>
      </c>
      <c r="FE74" s="7" t="str">
        <f t="shared" si="30"/>
        <v/>
      </c>
      <c r="FF74" s="7" t="str">
        <f t="shared" si="30"/>
        <v/>
      </c>
      <c r="FG74" s="7" t="str">
        <f t="shared" si="30"/>
        <v/>
      </c>
      <c r="FH74" s="7" t="str">
        <f t="shared" si="30"/>
        <v/>
      </c>
      <c r="FI74" s="7" t="str">
        <f t="shared" si="30"/>
        <v/>
      </c>
      <c r="FJ74" s="7" t="str">
        <f t="shared" si="30"/>
        <v/>
      </c>
      <c r="FK74" s="7" t="str">
        <f t="shared" si="30"/>
        <v/>
      </c>
      <c r="FL74" s="7" t="str">
        <f t="shared" si="30"/>
        <v/>
      </c>
      <c r="FM74" s="7" t="str">
        <f t="shared" si="30"/>
        <v/>
      </c>
      <c r="FN74" s="7" t="str">
        <f t="shared" si="30"/>
        <v/>
      </c>
      <c r="FO74" s="7" t="str">
        <f t="shared" si="30"/>
        <v/>
      </c>
      <c r="FP74" s="7" t="str">
        <f t="shared" si="30"/>
        <v/>
      </c>
      <c r="FQ74" s="7" t="str">
        <f t="shared" si="30"/>
        <v/>
      </c>
      <c r="FR74" s="7" t="str">
        <f t="shared" si="30"/>
        <v/>
      </c>
      <c r="FS74" s="7" t="str">
        <f t="shared" si="30"/>
        <v/>
      </c>
      <c r="FT74" s="7" t="str">
        <f t="shared" si="30"/>
        <v/>
      </c>
      <c r="FU74" s="7" t="str">
        <f t="shared" si="30"/>
        <v/>
      </c>
      <c r="FV74" s="7" t="str">
        <f t="shared" si="30"/>
        <v/>
      </c>
      <c r="FW74" s="7" t="str">
        <f t="shared" si="30"/>
        <v/>
      </c>
      <c r="FX74" s="7" t="str">
        <f t="shared" si="30"/>
        <v/>
      </c>
      <c r="FY74" s="7" t="str">
        <f t="shared" si="30"/>
        <v/>
      </c>
      <c r="FZ74" s="7" t="str">
        <f t="shared" si="30"/>
        <v/>
      </c>
      <c r="GA74" s="7" t="str">
        <f t="shared" si="30"/>
        <v/>
      </c>
      <c r="GB74" s="7" t="str">
        <f t="shared" si="30"/>
        <v/>
      </c>
      <c r="GC74" s="7" t="str">
        <f t="shared" si="30"/>
        <v/>
      </c>
      <c r="GD74" s="7" t="str">
        <f t="shared" si="30"/>
        <v/>
      </c>
      <c r="GE74" s="7" t="str">
        <f t="shared" si="30"/>
        <v/>
      </c>
      <c r="GF74" s="7" t="str">
        <f t="shared" si="30"/>
        <v/>
      </c>
      <c r="GG74" s="7" t="str">
        <f t="shared" si="30"/>
        <v/>
      </c>
      <c r="GH74" s="7" t="str">
        <f t="shared" si="30"/>
        <v/>
      </c>
      <c r="GI74" s="7" t="str">
        <f t="shared" si="30"/>
        <v/>
      </c>
      <c r="GJ74" s="7" t="str">
        <f t="shared" si="30"/>
        <v/>
      </c>
      <c r="GK74" s="7" t="str">
        <f t="shared" si="30"/>
        <v/>
      </c>
      <c r="GL74" s="7" t="str">
        <f t="shared" si="30"/>
        <v/>
      </c>
      <c r="GM74" s="7" t="str">
        <f t="shared" ref="GM74:IK74" si="31">IF(GM82=1,SUM(GM53:GM73),"")</f>
        <v/>
      </c>
      <c r="GN74" s="7" t="str">
        <f t="shared" si="31"/>
        <v/>
      </c>
      <c r="GO74" s="7" t="str">
        <f t="shared" si="31"/>
        <v/>
      </c>
      <c r="GP74" s="7" t="str">
        <f t="shared" si="31"/>
        <v/>
      </c>
      <c r="GQ74" s="7" t="str">
        <f t="shared" si="31"/>
        <v/>
      </c>
      <c r="GR74" s="7" t="str">
        <f t="shared" si="31"/>
        <v/>
      </c>
      <c r="GS74" s="7" t="str">
        <f t="shared" si="31"/>
        <v/>
      </c>
      <c r="GT74" s="7" t="str">
        <f t="shared" si="31"/>
        <v/>
      </c>
      <c r="GU74" s="7" t="str">
        <f t="shared" si="31"/>
        <v/>
      </c>
      <c r="GV74" s="7" t="str">
        <f t="shared" si="31"/>
        <v/>
      </c>
      <c r="GW74" s="7" t="str">
        <f t="shared" si="31"/>
        <v/>
      </c>
      <c r="GX74" s="7" t="str">
        <f t="shared" si="31"/>
        <v/>
      </c>
      <c r="GY74" s="7" t="str">
        <f t="shared" si="31"/>
        <v/>
      </c>
      <c r="GZ74" s="7" t="str">
        <f t="shared" si="31"/>
        <v/>
      </c>
      <c r="HA74" s="7" t="str">
        <f t="shared" si="31"/>
        <v/>
      </c>
      <c r="HB74" s="7" t="str">
        <f t="shared" si="31"/>
        <v/>
      </c>
      <c r="HC74" s="7" t="str">
        <f t="shared" si="31"/>
        <v/>
      </c>
      <c r="HD74" s="7" t="str">
        <f t="shared" si="31"/>
        <v/>
      </c>
      <c r="HE74" s="7" t="str">
        <f t="shared" si="31"/>
        <v/>
      </c>
      <c r="HF74" s="7" t="str">
        <f t="shared" si="31"/>
        <v/>
      </c>
      <c r="HG74" s="7" t="str">
        <f t="shared" si="31"/>
        <v/>
      </c>
      <c r="HH74" s="7" t="str">
        <f t="shared" si="31"/>
        <v/>
      </c>
      <c r="HI74" s="7" t="str">
        <f t="shared" si="31"/>
        <v/>
      </c>
      <c r="HJ74" s="7" t="str">
        <f t="shared" si="31"/>
        <v/>
      </c>
      <c r="HK74" s="7" t="str">
        <f t="shared" si="31"/>
        <v/>
      </c>
      <c r="HL74" s="7" t="str">
        <f t="shared" si="31"/>
        <v/>
      </c>
      <c r="HM74" s="7" t="str">
        <f t="shared" si="31"/>
        <v/>
      </c>
      <c r="HN74" s="7" t="str">
        <f t="shared" si="31"/>
        <v/>
      </c>
      <c r="HO74" s="7" t="str">
        <f t="shared" si="31"/>
        <v/>
      </c>
      <c r="HP74" s="7" t="str">
        <f t="shared" si="31"/>
        <v/>
      </c>
      <c r="HQ74" s="7" t="str">
        <f t="shared" si="31"/>
        <v/>
      </c>
      <c r="HR74" s="7" t="str">
        <f t="shared" si="31"/>
        <v/>
      </c>
      <c r="HS74" s="7" t="str">
        <f t="shared" si="31"/>
        <v/>
      </c>
      <c r="HT74" s="7" t="str">
        <f t="shared" si="31"/>
        <v/>
      </c>
      <c r="HU74" s="7" t="str">
        <f t="shared" si="31"/>
        <v/>
      </c>
      <c r="HV74" s="7" t="str">
        <f t="shared" si="31"/>
        <v/>
      </c>
      <c r="HW74" s="7" t="str">
        <f t="shared" si="31"/>
        <v/>
      </c>
      <c r="HX74" s="7" t="str">
        <f t="shared" si="31"/>
        <v/>
      </c>
      <c r="HY74" s="7" t="str">
        <f t="shared" si="31"/>
        <v/>
      </c>
      <c r="HZ74" s="7" t="str">
        <f t="shared" si="31"/>
        <v/>
      </c>
      <c r="IA74" s="7" t="str">
        <f t="shared" si="31"/>
        <v/>
      </c>
      <c r="IB74" s="7" t="str">
        <f t="shared" si="31"/>
        <v/>
      </c>
      <c r="IC74" s="7" t="str">
        <f t="shared" si="31"/>
        <v/>
      </c>
      <c r="ID74" s="7" t="str">
        <f t="shared" si="31"/>
        <v/>
      </c>
      <c r="IE74" s="7" t="str">
        <f t="shared" si="31"/>
        <v/>
      </c>
      <c r="IF74" s="7" t="str">
        <f t="shared" si="31"/>
        <v/>
      </c>
      <c r="IG74" s="7" t="str">
        <f t="shared" si="31"/>
        <v/>
      </c>
      <c r="IH74" s="7" t="str">
        <f t="shared" si="31"/>
        <v/>
      </c>
      <c r="II74" s="7" t="str">
        <f t="shared" si="31"/>
        <v/>
      </c>
      <c r="IJ74" s="7" t="str">
        <f t="shared" si="31"/>
        <v/>
      </c>
      <c r="IK74" s="7" t="str">
        <f t="shared" si="31"/>
        <v/>
      </c>
    </row>
    <row r="75" spans="1:245" ht="13.5" thickBot="1" x14ac:dyDescent="0.25">
      <c r="A75" s="14" t="s">
        <v>110</v>
      </c>
      <c r="B75" s="161" t="s">
        <v>122</v>
      </c>
      <c r="C75" s="161" t="str">
        <f t="shared" ref="C75:BN75" si="32">IF(C82=1,SUBTOTAL(9,C7:C51,C53:C73),"")</f>
        <v/>
      </c>
      <c r="D75" s="161" t="str">
        <f t="shared" si="32"/>
        <v/>
      </c>
      <c r="E75" s="161" t="str">
        <f t="shared" si="32"/>
        <v/>
      </c>
      <c r="F75" s="161" t="str">
        <f t="shared" si="32"/>
        <v/>
      </c>
      <c r="G75" s="161" t="str">
        <f t="shared" si="32"/>
        <v/>
      </c>
      <c r="H75" s="161" t="str">
        <f t="shared" si="32"/>
        <v/>
      </c>
      <c r="I75" s="161" t="str">
        <f t="shared" si="32"/>
        <v/>
      </c>
      <c r="J75" s="161" t="str">
        <f t="shared" si="32"/>
        <v/>
      </c>
      <c r="K75" s="161" t="str">
        <f t="shared" si="32"/>
        <v/>
      </c>
      <c r="L75" s="161" t="str">
        <f t="shared" si="32"/>
        <v/>
      </c>
      <c r="M75" s="161" t="str">
        <f t="shared" si="32"/>
        <v/>
      </c>
      <c r="N75" s="161" t="str">
        <f t="shared" si="32"/>
        <v/>
      </c>
      <c r="O75" s="161" t="str">
        <f t="shared" si="32"/>
        <v/>
      </c>
      <c r="P75" s="161" t="str">
        <f t="shared" si="32"/>
        <v/>
      </c>
      <c r="Q75" s="161" t="str">
        <f t="shared" si="32"/>
        <v/>
      </c>
      <c r="R75" s="161" t="str">
        <f t="shared" si="32"/>
        <v/>
      </c>
      <c r="S75" s="161" t="str">
        <f t="shared" si="32"/>
        <v/>
      </c>
      <c r="T75" s="161" t="str">
        <f t="shared" si="32"/>
        <v/>
      </c>
      <c r="U75" s="161" t="str">
        <f t="shared" si="32"/>
        <v/>
      </c>
      <c r="V75" s="161" t="str">
        <f t="shared" si="32"/>
        <v/>
      </c>
      <c r="W75" s="161" t="str">
        <f t="shared" si="32"/>
        <v/>
      </c>
      <c r="X75" s="161" t="str">
        <f t="shared" si="32"/>
        <v/>
      </c>
      <c r="Y75" s="161" t="str">
        <f t="shared" si="32"/>
        <v/>
      </c>
      <c r="Z75" s="161" t="str">
        <f t="shared" si="32"/>
        <v/>
      </c>
      <c r="AA75" s="161" t="str">
        <f t="shared" si="32"/>
        <v/>
      </c>
      <c r="AB75" s="161" t="str">
        <f t="shared" si="32"/>
        <v/>
      </c>
      <c r="AC75" s="161" t="str">
        <f t="shared" si="32"/>
        <v/>
      </c>
      <c r="AD75" s="161" t="str">
        <f t="shared" si="32"/>
        <v/>
      </c>
      <c r="AE75" s="161" t="str">
        <f t="shared" si="32"/>
        <v/>
      </c>
      <c r="AF75" s="161" t="str">
        <f t="shared" si="32"/>
        <v/>
      </c>
      <c r="AG75" s="161" t="str">
        <f t="shared" si="32"/>
        <v/>
      </c>
      <c r="AH75" s="161" t="str">
        <f t="shared" si="32"/>
        <v/>
      </c>
      <c r="AI75" s="161" t="str">
        <f t="shared" si="32"/>
        <v/>
      </c>
      <c r="AJ75" s="161" t="str">
        <f t="shared" si="32"/>
        <v/>
      </c>
      <c r="AK75" s="161" t="str">
        <f t="shared" si="32"/>
        <v/>
      </c>
      <c r="AL75" s="161" t="str">
        <f t="shared" si="32"/>
        <v/>
      </c>
      <c r="AM75" s="161" t="str">
        <f t="shared" si="32"/>
        <v/>
      </c>
      <c r="AN75" s="161" t="str">
        <f t="shared" si="32"/>
        <v/>
      </c>
      <c r="AO75" s="161" t="str">
        <f t="shared" si="32"/>
        <v/>
      </c>
      <c r="AP75" s="161" t="str">
        <f t="shared" si="32"/>
        <v/>
      </c>
      <c r="AQ75" s="161" t="str">
        <f t="shared" si="32"/>
        <v/>
      </c>
      <c r="AR75" s="161" t="str">
        <f t="shared" si="32"/>
        <v/>
      </c>
      <c r="AS75" s="161" t="str">
        <f t="shared" si="32"/>
        <v/>
      </c>
      <c r="AT75" s="161" t="str">
        <f t="shared" si="32"/>
        <v/>
      </c>
      <c r="AU75" s="161" t="str">
        <f t="shared" si="32"/>
        <v/>
      </c>
      <c r="AV75" s="161" t="str">
        <f t="shared" si="32"/>
        <v/>
      </c>
      <c r="AW75" s="161" t="str">
        <f t="shared" si="32"/>
        <v/>
      </c>
      <c r="AX75" s="161" t="str">
        <f t="shared" si="32"/>
        <v/>
      </c>
      <c r="AY75" s="161" t="str">
        <f t="shared" si="32"/>
        <v/>
      </c>
      <c r="AZ75" s="161" t="str">
        <f t="shared" si="32"/>
        <v/>
      </c>
      <c r="BA75" s="161" t="str">
        <f t="shared" si="32"/>
        <v/>
      </c>
      <c r="BB75" s="161" t="str">
        <f t="shared" si="32"/>
        <v/>
      </c>
      <c r="BC75" s="161" t="str">
        <f t="shared" si="32"/>
        <v/>
      </c>
      <c r="BD75" s="161" t="str">
        <f t="shared" si="32"/>
        <v/>
      </c>
      <c r="BE75" s="161" t="str">
        <f t="shared" si="32"/>
        <v/>
      </c>
      <c r="BF75" s="161" t="str">
        <f t="shared" si="32"/>
        <v/>
      </c>
      <c r="BG75" s="161" t="str">
        <f t="shared" si="32"/>
        <v/>
      </c>
      <c r="BH75" s="161" t="str">
        <f t="shared" si="32"/>
        <v/>
      </c>
      <c r="BI75" s="161" t="str">
        <f t="shared" si="32"/>
        <v/>
      </c>
      <c r="BJ75" s="161" t="str">
        <f t="shared" si="32"/>
        <v/>
      </c>
      <c r="BK75" s="161" t="str">
        <f t="shared" si="32"/>
        <v/>
      </c>
      <c r="BL75" s="161" t="str">
        <f t="shared" si="32"/>
        <v/>
      </c>
      <c r="BM75" s="161" t="str">
        <f t="shared" si="32"/>
        <v/>
      </c>
      <c r="BN75" s="161" t="str">
        <f t="shared" si="32"/>
        <v/>
      </c>
      <c r="BO75" s="161" t="str">
        <f t="shared" ref="BO75:DZ75" si="33">IF(BO82=1,SUBTOTAL(9,BO7:BO51,BO53:BO73),"")</f>
        <v/>
      </c>
      <c r="BP75" s="161" t="str">
        <f t="shared" si="33"/>
        <v/>
      </c>
      <c r="BQ75" s="161" t="str">
        <f t="shared" si="33"/>
        <v/>
      </c>
      <c r="BR75" s="161" t="str">
        <f t="shared" si="33"/>
        <v/>
      </c>
      <c r="BS75" s="161" t="str">
        <f t="shared" si="33"/>
        <v/>
      </c>
      <c r="BT75" s="161" t="str">
        <f t="shared" si="33"/>
        <v/>
      </c>
      <c r="BU75" s="161" t="str">
        <f t="shared" si="33"/>
        <v/>
      </c>
      <c r="BV75" s="161" t="str">
        <f t="shared" si="33"/>
        <v/>
      </c>
      <c r="BW75" s="161" t="str">
        <f t="shared" si="33"/>
        <v/>
      </c>
      <c r="BX75" s="161" t="str">
        <f t="shared" si="33"/>
        <v/>
      </c>
      <c r="BY75" s="161" t="str">
        <f t="shared" si="33"/>
        <v/>
      </c>
      <c r="BZ75" s="161" t="str">
        <f t="shared" si="33"/>
        <v/>
      </c>
      <c r="CA75" s="161" t="str">
        <f t="shared" si="33"/>
        <v/>
      </c>
      <c r="CB75" s="161" t="str">
        <f t="shared" si="33"/>
        <v/>
      </c>
      <c r="CC75" s="161" t="str">
        <f t="shared" si="33"/>
        <v/>
      </c>
      <c r="CD75" s="161" t="str">
        <f t="shared" si="33"/>
        <v/>
      </c>
      <c r="CE75" s="161" t="str">
        <f t="shared" si="33"/>
        <v/>
      </c>
      <c r="CF75" s="161" t="str">
        <f t="shared" si="33"/>
        <v/>
      </c>
      <c r="CG75" s="161" t="str">
        <f t="shared" si="33"/>
        <v/>
      </c>
      <c r="CH75" s="161" t="str">
        <f t="shared" si="33"/>
        <v/>
      </c>
      <c r="CI75" s="161" t="str">
        <f t="shared" si="33"/>
        <v/>
      </c>
      <c r="CJ75" s="161" t="str">
        <f t="shared" si="33"/>
        <v/>
      </c>
      <c r="CK75" s="161" t="str">
        <f t="shared" si="33"/>
        <v/>
      </c>
      <c r="CL75" s="161" t="str">
        <f t="shared" si="33"/>
        <v/>
      </c>
      <c r="CM75" s="161" t="str">
        <f t="shared" si="33"/>
        <v/>
      </c>
      <c r="CN75" s="161" t="str">
        <f t="shared" si="33"/>
        <v/>
      </c>
      <c r="CO75" s="161" t="str">
        <f t="shared" si="33"/>
        <v/>
      </c>
      <c r="CP75" s="161" t="str">
        <f t="shared" si="33"/>
        <v/>
      </c>
      <c r="CQ75" s="161" t="str">
        <f t="shared" si="33"/>
        <v/>
      </c>
      <c r="CR75" s="161" t="str">
        <f t="shared" si="33"/>
        <v/>
      </c>
      <c r="CS75" s="161" t="str">
        <f t="shared" si="33"/>
        <v/>
      </c>
      <c r="CT75" s="161" t="str">
        <f t="shared" si="33"/>
        <v/>
      </c>
      <c r="CU75" s="161" t="str">
        <f t="shared" si="33"/>
        <v/>
      </c>
      <c r="CV75" s="161" t="str">
        <f t="shared" si="33"/>
        <v/>
      </c>
      <c r="CW75" s="161" t="str">
        <f t="shared" si="33"/>
        <v/>
      </c>
      <c r="CX75" s="161" t="str">
        <f t="shared" si="33"/>
        <v/>
      </c>
      <c r="CY75" s="161" t="str">
        <f t="shared" si="33"/>
        <v/>
      </c>
      <c r="CZ75" s="161" t="str">
        <f t="shared" si="33"/>
        <v/>
      </c>
      <c r="DA75" s="161" t="str">
        <f t="shared" si="33"/>
        <v/>
      </c>
      <c r="DB75" s="161" t="str">
        <f t="shared" si="33"/>
        <v/>
      </c>
      <c r="DC75" s="161" t="str">
        <f t="shared" si="33"/>
        <v/>
      </c>
      <c r="DD75" s="161" t="str">
        <f t="shared" si="33"/>
        <v/>
      </c>
      <c r="DE75" s="161" t="str">
        <f t="shared" si="33"/>
        <v/>
      </c>
      <c r="DF75" s="161" t="str">
        <f t="shared" si="33"/>
        <v/>
      </c>
      <c r="DG75" s="161" t="str">
        <f t="shared" si="33"/>
        <v/>
      </c>
      <c r="DH75" s="161" t="str">
        <f t="shared" si="33"/>
        <v/>
      </c>
      <c r="DI75" s="161" t="str">
        <f t="shared" si="33"/>
        <v/>
      </c>
      <c r="DJ75" s="161" t="str">
        <f t="shared" si="33"/>
        <v/>
      </c>
      <c r="DK75" s="161" t="str">
        <f t="shared" si="33"/>
        <v/>
      </c>
      <c r="DL75" s="161" t="str">
        <f t="shared" si="33"/>
        <v/>
      </c>
      <c r="DM75" s="161" t="str">
        <f t="shared" si="33"/>
        <v/>
      </c>
      <c r="DN75" s="161" t="str">
        <f t="shared" si="33"/>
        <v/>
      </c>
      <c r="DO75" s="161" t="str">
        <f t="shared" si="33"/>
        <v/>
      </c>
      <c r="DP75" s="161" t="str">
        <f t="shared" si="33"/>
        <v/>
      </c>
      <c r="DQ75" s="161" t="str">
        <f t="shared" si="33"/>
        <v/>
      </c>
      <c r="DR75" s="161" t="str">
        <f t="shared" si="33"/>
        <v/>
      </c>
      <c r="DS75" s="161" t="str">
        <f t="shared" si="33"/>
        <v/>
      </c>
      <c r="DT75" s="161" t="str">
        <f t="shared" si="33"/>
        <v/>
      </c>
      <c r="DU75" s="161" t="str">
        <f t="shared" si="33"/>
        <v/>
      </c>
      <c r="DV75" s="161" t="str">
        <f t="shared" si="33"/>
        <v/>
      </c>
      <c r="DW75" s="161" t="str">
        <f t="shared" si="33"/>
        <v/>
      </c>
      <c r="DX75" s="161" t="str">
        <f t="shared" si="33"/>
        <v/>
      </c>
      <c r="DY75" s="161" t="str">
        <f t="shared" si="33"/>
        <v/>
      </c>
      <c r="DZ75" s="161" t="str">
        <f t="shared" si="33"/>
        <v/>
      </c>
      <c r="EA75" s="161" t="str">
        <f t="shared" ref="EA75:GL75" si="34">IF(EA82=1,SUBTOTAL(9,EA7:EA51,EA53:EA73),"")</f>
        <v/>
      </c>
      <c r="EB75" s="161" t="str">
        <f t="shared" si="34"/>
        <v/>
      </c>
      <c r="EC75" s="161" t="str">
        <f t="shared" si="34"/>
        <v/>
      </c>
      <c r="ED75" s="161" t="str">
        <f t="shared" si="34"/>
        <v/>
      </c>
      <c r="EE75" s="161" t="str">
        <f t="shared" si="34"/>
        <v/>
      </c>
      <c r="EF75" s="161" t="str">
        <f t="shared" si="34"/>
        <v/>
      </c>
      <c r="EG75" s="161" t="str">
        <f t="shared" si="34"/>
        <v/>
      </c>
      <c r="EH75" s="161" t="str">
        <f t="shared" si="34"/>
        <v/>
      </c>
      <c r="EI75" s="161" t="str">
        <f t="shared" si="34"/>
        <v/>
      </c>
      <c r="EJ75" s="161" t="str">
        <f t="shared" si="34"/>
        <v/>
      </c>
      <c r="EK75" s="161" t="str">
        <f t="shared" si="34"/>
        <v/>
      </c>
      <c r="EL75" s="161" t="str">
        <f t="shared" si="34"/>
        <v/>
      </c>
      <c r="EM75" s="161" t="str">
        <f t="shared" si="34"/>
        <v/>
      </c>
      <c r="EN75" s="161" t="str">
        <f t="shared" si="34"/>
        <v/>
      </c>
      <c r="EO75" s="161" t="str">
        <f t="shared" si="34"/>
        <v/>
      </c>
      <c r="EP75" s="161" t="str">
        <f t="shared" si="34"/>
        <v/>
      </c>
      <c r="EQ75" s="161" t="str">
        <f t="shared" si="34"/>
        <v/>
      </c>
      <c r="ER75" s="161" t="str">
        <f t="shared" si="34"/>
        <v/>
      </c>
      <c r="ES75" s="161" t="str">
        <f t="shared" si="34"/>
        <v/>
      </c>
      <c r="ET75" s="161" t="str">
        <f t="shared" si="34"/>
        <v/>
      </c>
      <c r="EU75" s="161" t="str">
        <f t="shared" si="34"/>
        <v/>
      </c>
      <c r="EV75" s="161" t="str">
        <f t="shared" si="34"/>
        <v/>
      </c>
      <c r="EW75" s="161" t="str">
        <f t="shared" si="34"/>
        <v/>
      </c>
      <c r="EX75" s="161" t="str">
        <f t="shared" si="34"/>
        <v/>
      </c>
      <c r="EY75" s="161" t="str">
        <f t="shared" si="34"/>
        <v/>
      </c>
      <c r="EZ75" s="161" t="str">
        <f t="shared" si="34"/>
        <v/>
      </c>
      <c r="FA75" s="161" t="str">
        <f t="shared" si="34"/>
        <v/>
      </c>
      <c r="FB75" s="161" t="str">
        <f t="shared" si="34"/>
        <v/>
      </c>
      <c r="FC75" s="161" t="str">
        <f t="shared" si="34"/>
        <v/>
      </c>
      <c r="FD75" s="161" t="str">
        <f t="shared" si="34"/>
        <v/>
      </c>
      <c r="FE75" s="161" t="str">
        <f t="shared" si="34"/>
        <v/>
      </c>
      <c r="FF75" s="161" t="str">
        <f t="shared" si="34"/>
        <v/>
      </c>
      <c r="FG75" s="161" t="str">
        <f t="shared" si="34"/>
        <v/>
      </c>
      <c r="FH75" s="161" t="str">
        <f t="shared" si="34"/>
        <v/>
      </c>
      <c r="FI75" s="161" t="str">
        <f t="shared" si="34"/>
        <v/>
      </c>
      <c r="FJ75" s="161" t="str">
        <f t="shared" si="34"/>
        <v/>
      </c>
      <c r="FK75" s="161" t="str">
        <f t="shared" si="34"/>
        <v/>
      </c>
      <c r="FL75" s="161" t="str">
        <f t="shared" si="34"/>
        <v/>
      </c>
      <c r="FM75" s="161" t="str">
        <f t="shared" si="34"/>
        <v/>
      </c>
      <c r="FN75" s="161" t="str">
        <f t="shared" si="34"/>
        <v/>
      </c>
      <c r="FO75" s="161" t="str">
        <f t="shared" si="34"/>
        <v/>
      </c>
      <c r="FP75" s="161" t="str">
        <f t="shared" si="34"/>
        <v/>
      </c>
      <c r="FQ75" s="161" t="str">
        <f t="shared" si="34"/>
        <v/>
      </c>
      <c r="FR75" s="161" t="str">
        <f t="shared" si="34"/>
        <v/>
      </c>
      <c r="FS75" s="161" t="str">
        <f t="shared" si="34"/>
        <v/>
      </c>
      <c r="FT75" s="161" t="str">
        <f t="shared" si="34"/>
        <v/>
      </c>
      <c r="FU75" s="161" t="str">
        <f t="shared" si="34"/>
        <v/>
      </c>
      <c r="FV75" s="161" t="str">
        <f t="shared" si="34"/>
        <v/>
      </c>
      <c r="FW75" s="161" t="str">
        <f t="shared" si="34"/>
        <v/>
      </c>
      <c r="FX75" s="161" t="str">
        <f t="shared" si="34"/>
        <v/>
      </c>
      <c r="FY75" s="161" t="str">
        <f t="shared" si="34"/>
        <v/>
      </c>
      <c r="FZ75" s="161" t="str">
        <f t="shared" si="34"/>
        <v/>
      </c>
      <c r="GA75" s="161" t="str">
        <f t="shared" si="34"/>
        <v/>
      </c>
      <c r="GB75" s="161" t="str">
        <f t="shared" si="34"/>
        <v/>
      </c>
      <c r="GC75" s="161" t="str">
        <f t="shared" si="34"/>
        <v/>
      </c>
      <c r="GD75" s="161" t="str">
        <f t="shared" si="34"/>
        <v/>
      </c>
      <c r="GE75" s="161" t="str">
        <f t="shared" si="34"/>
        <v/>
      </c>
      <c r="GF75" s="161" t="str">
        <f t="shared" si="34"/>
        <v/>
      </c>
      <c r="GG75" s="161" t="str">
        <f t="shared" si="34"/>
        <v/>
      </c>
      <c r="GH75" s="161" t="str">
        <f t="shared" si="34"/>
        <v/>
      </c>
      <c r="GI75" s="161" t="str">
        <f t="shared" si="34"/>
        <v/>
      </c>
      <c r="GJ75" s="161" t="str">
        <f t="shared" si="34"/>
        <v/>
      </c>
      <c r="GK75" s="161" t="str">
        <f t="shared" si="34"/>
        <v/>
      </c>
      <c r="GL75" s="161" t="str">
        <f t="shared" si="34"/>
        <v/>
      </c>
      <c r="GM75" s="161" t="str">
        <f t="shared" ref="GM75:IK75" si="35">IF(GM82=1,SUBTOTAL(9,GM7:GM51,GM53:GM73),"")</f>
        <v/>
      </c>
      <c r="GN75" s="161" t="str">
        <f t="shared" si="35"/>
        <v/>
      </c>
      <c r="GO75" s="161" t="str">
        <f t="shared" si="35"/>
        <v/>
      </c>
      <c r="GP75" s="161" t="str">
        <f t="shared" si="35"/>
        <v/>
      </c>
      <c r="GQ75" s="161" t="str">
        <f t="shared" si="35"/>
        <v/>
      </c>
      <c r="GR75" s="161" t="str">
        <f t="shared" si="35"/>
        <v/>
      </c>
      <c r="GS75" s="161" t="str">
        <f t="shared" si="35"/>
        <v/>
      </c>
      <c r="GT75" s="161" t="str">
        <f t="shared" si="35"/>
        <v/>
      </c>
      <c r="GU75" s="161" t="str">
        <f t="shared" si="35"/>
        <v/>
      </c>
      <c r="GV75" s="161" t="str">
        <f t="shared" si="35"/>
        <v/>
      </c>
      <c r="GW75" s="161" t="str">
        <f t="shared" si="35"/>
        <v/>
      </c>
      <c r="GX75" s="161" t="str">
        <f t="shared" si="35"/>
        <v/>
      </c>
      <c r="GY75" s="161" t="str">
        <f t="shared" si="35"/>
        <v/>
      </c>
      <c r="GZ75" s="161" t="str">
        <f t="shared" si="35"/>
        <v/>
      </c>
      <c r="HA75" s="161" t="str">
        <f t="shared" si="35"/>
        <v/>
      </c>
      <c r="HB75" s="161" t="str">
        <f t="shared" si="35"/>
        <v/>
      </c>
      <c r="HC75" s="161" t="str">
        <f t="shared" si="35"/>
        <v/>
      </c>
      <c r="HD75" s="161" t="str">
        <f t="shared" si="35"/>
        <v/>
      </c>
      <c r="HE75" s="161" t="str">
        <f t="shared" si="35"/>
        <v/>
      </c>
      <c r="HF75" s="161" t="str">
        <f t="shared" si="35"/>
        <v/>
      </c>
      <c r="HG75" s="161" t="str">
        <f t="shared" si="35"/>
        <v/>
      </c>
      <c r="HH75" s="161" t="str">
        <f t="shared" si="35"/>
        <v/>
      </c>
      <c r="HI75" s="161" t="str">
        <f t="shared" si="35"/>
        <v/>
      </c>
      <c r="HJ75" s="161" t="str">
        <f t="shared" si="35"/>
        <v/>
      </c>
      <c r="HK75" s="161" t="str">
        <f t="shared" si="35"/>
        <v/>
      </c>
      <c r="HL75" s="161" t="str">
        <f t="shared" si="35"/>
        <v/>
      </c>
      <c r="HM75" s="161" t="str">
        <f t="shared" si="35"/>
        <v/>
      </c>
      <c r="HN75" s="161" t="str">
        <f t="shared" si="35"/>
        <v/>
      </c>
      <c r="HO75" s="161" t="str">
        <f t="shared" si="35"/>
        <v/>
      </c>
      <c r="HP75" s="161" t="str">
        <f t="shared" si="35"/>
        <v/>
      </c>
      <c r="HQ75" s="161" t="str">
        <f t="shared" si="35"/>
        <v/>
      </c>
      <c r="HR75" s="161" t="str">
        <f t="shared" si="35"/>
        <v/>
      </c>
      <c r="HS75" s="161" t="str">
        <f t="shared" si="35"/>
        <v/>
      </c>
      <c r="HT75" s="161" t="str">
        <f t="shared" si="35"/>
        <v/>
      </c>
      <c r="HU75" s="161" t="str">
        <f t="shared" si="35"/>
        <v/>
      </c>
      <c r="HV75" s="161" t="str">
        <f t="shared" si="35"/>
        <v/>
      </c>
      <c r="HW75" s="161" t="str">
        <f t="shared" si="35"/>
        <v/>
      </c>
      <c r="HX75" s="161" t="str">
        <f t="shared" si="35"/>
        <v/>
      </c>
      <c r="HY75" s="161" t="str">
        <f t="shared" si="35"/>
        <v/>
      </c>
      <c r="HZ75" s="161" t="str">
        <f t="shared" si="35"/>
        <v/>
      </c>
      <c r="IA75" s="161" t="str">
        <f t="shared" si="35"/>
        <v/>
      </c>
      <c r="IB75" s="161" t="str">
        <f t="shared" si="35"/>
        <v/>
      </c>
      <c r="IC75" s="161" t="str">
        <f t="shared" si="35"/>
        <v/>
      </c>
      <c r="ID75" s="161" t="str">
        <f t="shared" si="35"/>
        <v/>
      </c>
      <c r="IE75" s="161" t="str">
        <f t="shared" si="35"/>
        <v/>
      </c>
      <c r="IF75" s="161" t="str">
        <f t="shared" si="35"/>
        <v/>
      </c>
      <c r="IG75" s="161" t="str">
        <f t="shared" si="35"/>
        <v/>
      </c>
      <c r="IH75" s="161" t="str">
        <f t="shared" si="35"/>
        <v/>
      </c>
      <c r="II75" s="161" t="str">
        <f t="shared" si="35"/>
        <v/>
      </c>
      <c r="IJ75" s="161" t="str">
        <f t="shared" si="35"/>
        <v/>
      </c>
      <c r="IK75" s="161" t="str">
        <f t="shared" si="35"/>
        <v/>
      </c>
    </row>
    <row r="76" spans="1:245" ht="13.5" thickBot="1" x14ac:dyDescent="0.25">
      <c r="A76" s="14" t="s">
        <v>111</v>
      </c>
      <c r="B76" s="161"/>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c r="EY76" s="7"/>
      <c r="EZ76" s="7"/>
      <c r="FA76" s="7"/>
      <c r="FB76" s="7"/>
      <c r="FC76" s="7"/>
      <c r="FD76" s="7"/>
      <c r="FE76" s="7"/>
      <c r="FF76" s="7"/>
      <c r="FG76" s="7"/>
      <c r="FH76" s="7"/>
      <c r="FI76" s="7"/>
      <c r="FJ76" s="7"/>
      <c r="FK76" s="7"/>
      <c r="FL76" s="7"/>
      <c r="FM76" s="7"/>
      <c r="FN76" s="7"/>
      <c r="FO76" s="7"/>
      <c r="FP76" s="7"/>
      <c r="FQ76" s="7"/>
      <c r="FR76" s="7"/>
      <c r="FS76" s="7"/>
      <c r="FT76" s="7"/>
      <c r="FU76" s="7"/>
      <c r="FV76" s="7"/>
      <c r="FW76" s="7"/>
      <c r="FX76" s="7"/>
      <c r="FY76" s="7"/>
      <c r="FZ76" s="7"/>
      <c r="GA76" s="7"/>
      <c r="GB76" s="7"/>
      <c r="GC76" s="7"/>
      <c r="GD76" s="7"/>
      <c r="GE76" s="7"/>
      <c r="GF76" s="7"/>
      <c r="GG76" s="7"/>
      <c r="GH76" s="7"/>
      <c r="GI76" s="7"/>
      <c r="GJ76" s="7"/>
      <c r="GK76" s="7"/>
      <c r="GL76" s="7"/>
      <c r="GM76" s="7"/>
      <c r="GN76" s="7"/>
      <c r="GO76" s="7"/>
      <c r="GP76" s="7"/>
      <c r="GQ76" s="7"/>
      <c r="GR76" s="7"/>
      <c r="GS76" s="7"/>
      <c r="GT76" s="7"/>
      <c r="GU76" s="7"/>
      <c r="GV76" s="7"/>
      <c r="GW76" s="7"/>
      <c r="GX76" s="7"/>
      <c r="GY76" s="7"/>
      <c r="GZ76" s="7"/>
      <c r="HA76" s="7"/>
      <c r="HB76" s="7"/>
      <c r="HC76" s="7"/>
      <c r="HD76" s="7"/>
      <c r="HE76" s="7"/>
      <c r="HF76" s="7"/>
      <c r="HG76" s="7"/>
      <c r="HH76" s="7"/>
      <c r="HI76" s="7"/>
      <c r="HJ76" s="7"/>
      <c r="HK76" s="7"/>
      <c r="HL76" s="7"/>
      <c r="HM76" s="7"/>
      <c r="HN76" s="7"/>
      <c r="HO76" s="7"/>
      <c r="HP76" s="7"/>
      <c r="HQ76" s="7"/>
      <c r="HR76" s="7"/>
      <c r="HS76" s="7"/>
      <c r="HT76" s="7"/>
      <c r="HU76" s="7"/>
      <c r="HV76" s="7"/>
      <c r="HW76" s="7"/>
      <c r="HX76" s="7"/>
      <c r="HY76" s="7"/>
      <c r="HZ76" s="7"/>
      <c r="IA76" s="7"/>
      <c r="IB76" s="7"/>
      <c r="IC76" s="7"/>
      <c r="ID76" s="7"/>
      <c r="IE76" s="7"/>
      <c r="IF76" s="7"/>
      <c r="IG76" s="7"/>
      <c r="IH76" s="7"/>
      <c r="II76" s="7"/>
      <c r="IJ76" s="7"/>
      <c r="IK76" s="7"/>
    </row>
    <row r="77" spans="1:245" x14ac:dyDescent="0.2">
      <c r="A77" s="10"/>
      <c r="B77" s="9" t="s">
        <v>128</v>
      </c>
      <c r="C77" s="10"/>
      <c r="D77" s="10"/>
      <c r="E77" s="10"/>
      <c r="F77" s="8"/>
      <c r="G77" s="10"/>
      <c r="H77" s="10"/>
      <c r="I77" s="10"/>
      <c r="J77" s="10"/>
      <c r="K77" s="10"/>
      <c r="L77" s="10"/>
      <c r="M77" s="10"/>
      <c r="N77" s="10"/>
      <c r="O77" s="10"/>
      <c r="P77" s="10"/>
      <c r="Q77" s="10"/>
      <c r="R77" s="10"/>
      <c r="S77" s="10"/>
      <c r="T77" s="10"/>
      <c r="U77" s="10"/>
      <c r="V77" s="8"/>
      <c r="W77" s="8"/>
      <c r="X77" s="8"/>
      <c r="Y77" s="8"/>
      <c r="Z77" s="8"/>
      <c r="AA77" s="8"/>
      <c r="AB77" s="8"/>
      <c r="AC77" s="8"/>
      <c r="AD77" s="8"/>
      <c r="AE77" s="8"/>
      <c r="AF77" s="8"/>
      <c r="AG77" s="8"/>
    </row>
    <row r="78" spans="1:245" hidden="1" x14ac:dyDescent="0.2">
      <c r="C78" s="4">
        <f t="shared" ref="C78:H78" si="36">COUNTA(C7:C73)</f>
        <v>1</v>
      </c>
      <c r="D78" s="4">
        <f t="shared" si="36"/>
        <v>1</v>
      </c>
      <c r="E78" s="4">
        <f t="shared" si="36"/>
        <v>1</v>
      </c>
      <c r="F78" s="4">
        <f t="shared" si="36"/>
        <v>1</v>
      </c>
      <c r="G78" s="4">
        <f t="shared" si="36"/>
        <v>1</v>
      </c>
      <c r="H78" s="4">
        <f t="shared" si="36"/>
        <v>1</v>
      </c>
    </row>
    <row r="79" spans="1:245" x14ac:dyDescent="0.2">
      <c r="B79" s="4" t="s">
        <v>132</v>
      </c>
      <c r="C79" s="4" t="str">
        <f t="shared" ref="C79:AG79" si="37">IF(C82=1,C80+C81,"")</f>
        <v/>
      </c>
      <c r="D79" s="4" t="str">
        <f t="shared" si="37"/>
        <v/>
      </c>
      <c r="E79" s="4" t="str">
        <f t="shared" si="37"/>
        <v/>
      </c>
      <c r="F79" s="4" t="str">
        <f t="shared" si="37"/>
        <v/>
      </c>
      <c r="G79" s="4" t="str">
        <f t="shared" si="37"/>
        <v/>
      </c>
      <c r="H79" s="4" t="str">
        <f t="shared" si="37"/>
        <v/>
      </c>
      <c r="I79" s="4" t="str">
        <f t="shared" si="37"/>
        <v/>
      </c>
      <c r="J79" s="4" t="str">
        <f t="shared" si="37"/>
        <v/>
      </c>
      <c r="K79" s="4" t="str">
        <f t="shared" si="37"/>
        <v/>
      </c>
      <c r="L79" s="4" t="str">
        <f t="shared" si="37"/>
        <v/>
      </c>
      <c r="M79" s="4" t="str">
        <f t="shared" si="37"/>
        <v/>
      </c>
      <c r="N79" s="4" t="str">
        <f t="shared" si="37"/>
        <v/>
      </c>
      <c r="O79" s="4" t="str">
        <f t="shared" si="37"/>
        <v/>
      </c>
      <c r="P79" s="4" t="str">
        <f t="shared" si="37"/>
        <v/>
      </c>
      <c r="Q79" s="4" t="str">
        <f t="shared" si="37"/>
        <v/>
      </c>
      <c r="R79" s="4" t="str">
        <f t="shared" si="37"/>
        <v/>
      </c>
      <c r="S79" s="4" t="str">
        <f t="shared" si="37"/>
        <v/>
      </c>
      <c r="T79" s="4" t="str">
        <f t="shared" si="37"/>
        <v/>
      </c>
      <c r="U79" s="4" t="str">
        <f t="shared" si="37"/>
        <v/>
      </c>
      <c r="V79" s="4" t="str">
        <f t="shared" si="37"/>
        <v/>
      </c>
      <c r="W79" s="4" t="str">
        <f t="shared" si="37"/>
        <v/>
      </c>
      <c r="X79" s="4" t="str">
        <f t="shared" si="37"/>
        <v/>
      </c>
      <c r="Y79" s="4" t="str">
        <f t="shared" si="37"/>
        <v/>
      </c>
      <c r="Z79" s="4" t="str">
        <f t="shared" si="37"/>
        <v/>
      </c>
      <c r="AA79" s="4" t="str">
        <f t="shared" si="37"/>
        <v/>
      </c>
      <c r="AB79" s="4" t="str">
        <f t="shared" si="37"/>
        <v/>
      </c>
      <c r="AC79" s="4" t="str">
        <f t="shared" si="37"/>
        <v/>
      </c>
      <c r="AD79" s="4" t="str">
        <f t="shared" si="37"/>
        <v/>
      </c>
      <c r="AE79" s="4" t="str">
        <f t="shared" si="37"/>
        <v/>
      </c>
      <c r="AF79" s="4" t="str">
        <f t="shared" si="37"/>
        <v/>
      </c>
      <c r="AG79" s="4" t="str">
        <f t="shared" si="37"/>
        <v/>
      </c>
      <c r="AH79" s="4" t="str">
        <f t="shared" ref="AH79:AX79" si="38">IF(AH82=1,AH80+AH81,"")</f>
        <v/>
      </c>
      <c r="AI79" s="4" t="str">
        <f t="shared" si="38"/>
        <v/>
      </c>
      <c r="AJ79" s="4" t="str">
        <f t="shared" si="38"/>
        <v/>
      </c>
      <c r="AK79" s="4" t="str">
        <f t="shared" si="38"/>
        <v/>
      </c>
      <c r="AL79" s="4" t="str">
        <f t="shared" si="38"/>
        <v/>
      </c>
      <c r="AM79" s="4" t="str">
        <f t="shared" si="38"/>
        <v/>
      </c>
      <c r="AN79" s="4" t="str">
        <f t="shared" si="38"/>
        <v/>
      </c>
      <c r="AO79" s="4" t="str">
        <f t="shared" si="38"/>
        <v/>
      </c>
      <c r="AP79" s="4" t="str">
        <f t="shared" si="38"/>
        <v/>
      </c>
      <c r="AQ79" s="4" t="str">
        <f t="shared" si="38"/>
        <v/>
      </c>
      <c r="AR79" s="4" t="str">
        <f t="shared" si="38"/>
        <v/>
      </c>
      <c r="AS79" s="4" t="str">
        <f t="shared" si="38"/>
        <v/>
      </c>
      <c r="AT79" s="4" t="str">
        <f t="shared" si="38"/>
        <v/>
      </c>
      <c r="AU79" s="4" t="str">
        <f t="shared" si="38"/>
        <v/>
      </c>
      <c r="AV79" s="4" t="str">
        <f t="shared" si="38"/>
        <v/>
      </c>
      <c r="AW79" s="4" t="str">
        <f t="shared" si="38"/>
        <v/>
      </c>
      <c r="AX79" s="4" t="str">
        <f t="shared" si="38"/>
        <v/>
      </c>
      <c r="AY79" s="4" t="str">
        <f t="shared" ref="AY79:BO79" si="39">IF(AY82=1,AY80+AY81,"")</f>
        <v/>
      </c>
      <c r="AZ79" s="4" t="str">
        <f t="shared" si="39"/>
        <v/>
      </c>
      <c r="BA79" s="4" t="str">
        <f t="shared" si="39"/>
        <v/>
      </c>
      <c r="BB79" s="4" t="str">
        <f t="shared" si="39"/>
        <v/>
      </c>
      <c r="BC79" s="4" t="str">
        <f t="shared" si="39"/>
        <v/>
      </c>
      <c r="BD79" s="4" t="str">
        <f t="shared" si="39"/>
        <v/>
      </c>
      <c r="BE79" s="4" t="str">
        <f t="shared" si="39"/>
        <v/>
      </c>
      <c r="BF79" s="4" t="str">
        <f t="shared" si="39"/>
        <v/>
      </c>
      <c r="BG79" s="4" t="str">
        <f t="shared" si="39"/>
        <v/>
      </c>
      <c r="BH79" s="4" t="str">
        <f t="shared" si="39"/>
        <v/>
      </c>
      <c r="BI79" s="4" t="str">
        <f t="shared" si="39"/>
        <v/>
      </c>
      <c r="BJ79" s="4" t="str">
        <f t="shared" si="39"/>
        <v/>
      </c>
      <c r="BK79" s="4" t="str">
        <f t="shared" si="39"/>
        <v/>
      </c>
      <c r="BL79" s="4" t="str">
        <f t="shared" si="39"/>
        <v/>
      </c>
      <c r="BM79" s="4" t="str">
        <f t="shared" si="39"/>
        <v/>
      </c>
      <c r="BN79" s="4" t="str">
        <f t="shared" si="39"/>
        <v/>
      </c>
      <c r="BO79" s="4" t="str">
        <f t="shared" si="39"/>
        <v/>
      </c>
      <c r="BP79" s="4" t="str">
        <f t="shared" ref="BP79:DF79" si="40">IF(BP82=1,BP80+BP81,"")</f>
        <v/>
      </c>
      <c r="BQ79" s="4" t="str">
        <f t="shared" si="40"/>
        <v/>
      </c>
      <c r="BR79" s="4" t="str">
        <f t="shared" si="40"/>
        <v/>
      </c>
      <c r="BS79" s="4" t="str">
        <f t="shared" si="40"/>
        <v/>
      </c>
      <c r="BT79" s="4" t="str">
        <f t="shared" si="40"/>
        <v/>
      </c>
      <c r="BU79" s="4" t="str">
        <f t="shared" si="40"/>
        <v/>
      </c>
      <c r="BV79" s="4" t="str">
        <f t="shared" si="40"/>
        <v/>
      </c>
      <c r="BW79" s="4" t="str">
        <f t="shared" si="40"/>
        <v/>
      </c>
      <c r="BX79" s="4" t="str">
        <f t="shared" si="40"/>
        <v/>
      </c>
      <c r="BY79" s="4" t="str">
        <f t="shared" si="40"/>
        <v/>
      </c>
      <c r="BZ79" s="4" t="str">
        <f t="shared" si="40"/>
        <v/>
      </c>
      <c r="CA79" s="4" t="str">
        <f t="shared" si="40"/>
        <v/>
      </c>
      <c r="CB79" s="4" t="str">
        <f t="shared" si="40"/>
        <v/>
      </c>
      <c r="CC79" s="4" t="str">
        <f t="shared" si="40"/>
        <v/>
      </c>
      <c r="CD79" s="4" t="str">
        <f t="shared" si="40"/>
        <v/>
      </c>
      <c r="CE79" s="4" t="str">
        <f t="shared" si="40"/>
        <v/>
      </c>
      <c r="CF79" s="4" t="str">
        <f t="shared" si="40"/>
        <v/>
      </c>
      <c r="CG79" s="4" t="str">
        <f t="shared" si="40"/>
        <v/>
      </c>
      <c r="CH79" s="4" t="str">
        <f t="shared" si="40"/>
        <v/>
      </c>
      <c r="CI79" s="4" t="str">
        <f t="shared" si="40"/>
        <v/>
      </c>
      <c r="CJ79" s="4" t="str">
        <f t="shared" si="40"/>
        <v/>
      </c>
      <c r="CK79" s="4" t="str">
        <f t="shared" si="40"/>
        <v/>
      </c>
      <c r="CL79" s="4" t="str">
        <f t="shared" si="40"/>
        <v/>
      </c>
      <c r="CM79" s="4" t="str">
        <f t="shared" si="40"/>
        <v/>
      </c>
      <c r="CN79" s="4" t="str">
        <f t="shared" si="40"/>
        <v/>
      </c>
      <c r="CO79" s="4" t="str">
        <f t="shared" si="40"/>
        <v/>
      </c>
      <c r="CP79" s="4" t="str">
        <f t="shared" si="40"/>
        <v/>
      </c>
      <c r="CQ79" s="4" t="str">
        <f t="shared" ref="CQ79" si="41">IF(CQ82=1,CQ80+CQ81,"")</f>
        <v/>
      </c>
      <c r="CR79" s="4" t="str">
        <f t="shared" si="40"/>
        <v/>
      </c>
      <c r="CS79" s="4" t="str">
        <f t="shared" si="40"/>
        <v/>
      </c>
      <c r="CT79" s="4" t="str">
        <f t="shared" si="40"/>
        <v/>
      </c>
      <c r="CU79" s="4" t="str">
        <f t="shared" si="40"/>
        <v/>
      </c>
      <c r="CV79" s="4" t="str">
        <f t="shared" si="40"/>
        <v/>
      </c>
      <c r="CW79" s="4" t="str">
        <f t="shared" si="40"/>
        <v/>
      </c>
      <c r="CX79" s="4" t="str">
        <f t="shared" si="40"/>
        <v/>
      </c>
      <c r="CY79" s="4" t="str">
        <f t="shared" si="40"/>
        <v/>
      </c>
      <c r="CZ79" s="4" t="str">
        <f t="shared" si="40"/>
        <v/>
      </c>
      <c r="DA79" s="4" t="str">
        <f t="shared" si="40"/>
        <v/>
      </c>
      <c r="DB79" s="4" t="str">
        <f t="shared" si="40"/>
        <v/>
      </c>
      <c r="DC79" s="4" t="str">
        <f t="shared" si="40"/>
        <v/>
      </c>
      <c r="DD79" s="4" t="str">
        <f t="shared" si="40"/>
        <v/>
      </c>
      <c r="DE79" s="4" t="str">
        <f t="shared" si="40"/>
        <v/>
      </c>
      <c r="DF79" s="4" t="str">
        <f t="shared" si="40"/>
        <v/>
      </c>
      <c r="DG79" s="4" t="str">
        <f t="shared" ref="DG79:FR79" si="42">IF(DG82=1,DG80+DG81,"")</f>
        <v/>
      </c>
      <c r="DH79" s="4" t="str">
        <f t="shared" si="42"/>
        <v/>
      </c>
      <c r="DI79" s="4" t="str">
        <f t="shared" si="42"/>
        <v/>
      </c>
      <c r="DJ79" s="4" t="str">
        <f t="shared" si="42"/>
        <v/>
      </c>
      <c r="DK79" s="4" t="str">
        <f t="shared" si="42"/>
        <v/>
      </c>
      <c r="DL79" s="4" t="str">
        <f t="shared" si="42"/>
        <v/>
      </c>
      <c r="DM79" s="4" t="str">
        <f t="shared" si="42"/>
        <v/>
      </c>
      <c r="DN79" s="4" t="str">
        <f t="shared" si="42"/>
        <v/>
      </c>
      <c r="DO79" s="4" t="str">
        <f t="shared" si="42"/>
        <v/>
      </c>
      <c r="DP79" s="4" t="str">
        <f t="shared" si="42"/>
        <v/>
      </c>
      <c r="DQ79" s="4" t="str">
        <f t="shared" si="42"/>
        <v/>
      </c>
      <c r="DR79" s="4" t="str">
        <f t="shared" si="42"/>
        <v/>
      </c>
      <c r="DS79" s="4" t="str">
        <f t="shared" si="42"/>
        <v/>
      </c>
      <c r="DT79" s="4" t="str">
        <f t="shared" si="42"/>
        <v/>
      </c>
      <c r="DU79" s="4" t="str">
        <f t="shared" si="42"/>
        <v/>
      </c>
      <c r="DV79" s="4" t="str">
        <f t="shared" si="42"/>
        <v/>
      </c>
      <c r="DW79" s="4" t="str">
        <f t="shared" si="42"/>
        <v/>
      </c>
      <c r="DX79" s="4" t="str">
        <f t="shared" si="42"/>
        <v/>
      </c>
      <c r="DY79" s="4" t="str">
        <f t="shared" si="42"/>
        <v/>
      </c>
      <c r="DZ79" s="4" t="str">
        <f t="shared" si="42"/>
        <v/>
      </c>
      <c r="EA79" s="4" t="str">
        <f t="shared" si="42"/>
        <v/>
      </c>
      <c r="EB79" s="4" t="str">
        <f t="shared" si="42"/>
        <v/>
      </c>
      <c r="EC79" s="4" t="str">
        <f t="shared" si="42"/>
        <v/>
      </c>
      <c r="ED79" s="4" t="str">
        <f t="shared" si="42"/>
        <v/>
      </c>
      <c r="EE79" s="4" t="str">
        <f t="shared" si="42"/>
        <v/>
      </c>
      <c r="EF79" s="4" t="str">
        <f t="shared" si="42"/>
        <v/>
      </c>
      <c r="EG79" s="4" t="str">
        <f t="shared" si="42"/>
        <v/>
      </c>
      <c r="EH79" s="4" t="str">
        <f t="shared" si="42"/>
        <v/>
      </c>
      <c r="EI79" s="4" t="str">
        <f t="shared" si="42"/>
        <v/>
      </c>
      <c r="EJ79" s="4" t="str">
        <f t="shared" si="42"/>
        <v/>
      </c>
      <c r="EK79" s="4" t="str">
        <f t="shared" si="42"/>
        <v/>
      </c>
      <c r="EL79" s="4" t="str">
        <f t="shared" si="42"/>
        <v/>
      </c>
      <c r="EM79" s="4" t="str">
        <f t="shared" si="42"/>
        <v/>
      </c>
      <c r="EN79" s="4" t="str">
        <f t="shared" si="42"/>
        <v/>
      </c>
      <c r="EO79" s="4" t="str">
        <f t="shared" si="42"/>
        <v/>
      </c>
      <c r="EP79" s="4" t="str">
        <f t="shared" si="42"/>
        <v/>
      </c>
      <c r="EQ79" s="4" t="str">
        <f t="shared" si="42"/>
        <v/>
      </c>
      <c r="ER79" s="4" t="str">
        <f t="shared" si="42"/>
        <v/>
      </c>
      <c r="ES79" s="4" t="str">
        <f t="shared" si="42"/>
        <v/>
      </c>
      <c r="ET79" s="4" t="str">
        <f t="shared" si="42"/>
        <v/>
      </c>
      <c r="EU79" s="4" t="str">
        <f t="shared" si="42"/>
        <v/>
      </c>
      <c r="EV79" s="4" t="str">
        <f t="shared" si="42"/>
        <v/>
      </c>
      <c r="EW79" s="4" t="str">
        <f t="shared" si="42"/>
        <v/>
      </c>
      <c r="EX79" s="4" t="str">
        <f t="shared" si="42"/>
        <v/>
      </c>
      <c r="EY79" s="4" t="str">
        <f t="shared" si="42"/>
        <v/>
      </c>
      <c r="EZ79" s="4" t="str">
        <f t="shared" si="42"/>
        <v/>
      </c>
      <c r="FA79" s="4" t="str">
        <f t="shared" si="42"/>
        <v/>
      </c>
      <c r="FB79" s="4" t="str">
        <f t="shared" si="42"/>
        <v/>
      </c>
      <c r="FC79" s="4" t="str">
        <f t="shared" si="42"/>
        <v/>
      </c>
      <c r="FD79" s="4" t="str">
        <f t="shared" si="42"/>
        <v/>
      </c>
      <c r="FE79" s="4" t="str">
        <f t="shared" si="42"/>
        <v/>
      </c>
      <c r="FF79" s="4" t="str">
        <f t="shared" si="42"/>
        <v/>
      </c>
      <c r="FG79" s="4" t="str">
        <f t="shared" si="42"/>
        <v/>
      </c>
      <c r="FH79" s="4" t="str">
        <f t="shared" si="42"/>
        <v/>
      </c>
      <c r="FI79" s="4" t="str">
        <f t="shared" si="42"/>
        <v/>
      </c>
      <c r="FJ79" s="4" t="str">
        <f t="shared" si="42"/>
        <v/>
      </c>
      <c r="FK79" s="4" t="str">
        <f t="shared" si="42"/>
        <v/>
      </c>
      <c r="FL79" s="4" t="str">
        <f t="shared" si="42"/>
        <v/>
      </c>
      <c r="FM79" s="4" t="str">
        <f t="shared" si="42"/>
        <v/>
      </c>
      <c r="FN79" s="4" t="str">
        <f t="shared" si="42"/>
        <v/>
      </c>
      <c r="FO79" s="4" t="str">
        <f t="shared" si="42"/>
        <v/>
      </c>
      <c r="FP79" s="4" t="str">
        <f t="shared" si="42"/>
        <v/>
      </c>
      <c r="FQ79" s="4" t="str">
        <f t="shared" si="42"/>
        <v/>
      </c>
      <c r="FR79" s="4" t="str">
        <f t="shared" si="42"/>
        <v/>
      </c>
      <c r="FS79" s="4" t="str">
        <f t="shared" ref="FS79:ID79" si="43">IF(FS82=1,FS80+FS81,"")</f>
        <v/>
      </c>
      <c r="FT79" s="4" t="str">
        <f t="shared" si="43"/>
        <v/>
      </c>
      <c r="FU79" s="4" t="str">
        <f t="shared" si="43"/>
        <v/>
      </c>
      <c r="FV79" s="4" t="str">
        <f t="shared" si="43"/>
        <v/>
      </c>
      <c r="FW79" s="4" t="str">
        <f t="shared" si="43"/>
        <v/>
      </c>
      <c r="FX79" s="4" t="str">
        <f t="shared" si="43"/>
        <v/>
      </c>
      <c r="FY79" s="4" t="str">
        <f t="shared" si="43"/>
        <v/>
      </c>
      <c r="FZ79" s="4" t="str">
        <f t="shared" si="43"/>
        <v/>
      </c>
      <c r="GA79" s="4" t="str">
        <f t="shared" si="43"/>
        <v/>
      </c>
      <c r="GB79" s="4" t="str">
        <f t="shared" si="43"/>
        <v/>
      </c>
      <c r="GC79" s="4" t="str">
        <f t="shared" si="43"/>
        <v/>
      </c>
      <c r="GD79" s="4" t="str">
        <f t="shared" si="43"/>
        <v/>
      </c>
      <c r="GE79" s="4" t="str">
        <f t="shared" si="43"/>
        <v/>
      </c>
      <c r="GF79" s="4" t="str">
        <f t="shared" si="43"/>
        <v/>
      </c>
      <c r="GG79" s="4" t="str">
        <f t="shared" si="43"/>
        <v/>
      </c>
      <c r="GH79" s="4" t="str">
        <f t="shared" si="43"/>
        <v/>
      </c>
      <c r="GI79" s="4" t="str">
        <f t="shared" si="43"/>
        <v/>
      </c>
      <c r="GJ79" s="4" t="str">
        <f t="shared" si="43"/>
        <v/>
      </c>
      <c r="GK79" s="4" t="str">
        <f t="shared" si="43"/>
        <v/>
      </c>
      <c r="GL79" s="4" t="str">
        <f t="shared" si="43"/>
        <v/>
      </c>
      <c r="GM79" s="4" t="str">
        <f t="shared" si="43"/>
        <v/>
      </c>
      <c r="GN79" s="4" t="str">
        <f t="shared" si="43"/>
        <v/>
      </c>
      <c r="GO79" s="4" t="str">
        <f t="shared" si="43"/>
        <v/>
      </c>
      <c r="GP79" s="4" t="str">
        <f t="shared" si="43"/>
        <v/>
      </c>
      <c r="GQ79" s="4" t="str">
        <f t="shared" si="43"/>
        <v/>
      </c>
      <c r="GR79" s="4" t="str">
        <f t="shared" si="43"/>
        <v/>
      </c>
      <c r="GS79" s="4" t="str">
        <f t="shared" si="43"/>
        <v/>
      </c>
      <c r="GT79" s="4" t="str">
        <f t="shared" si="43"/>
        <v/>
      </c>
      <c r="GU79" s="4" t="str">
        <f t="shared" si="43"/>
        <v/>
      </c>
      <c r="GV79" s="4" t="str">
        <f t="shared" si="43"/>
        <v/>
      </c>
      <c r="GW79" s="4" t="str">
        <f t="shared" si="43"/>
        <v/>
      </c>
      <c r="GX79" s="4" t="str">
        <f t="shared" si="43"/>
        <v/>
      </c>
      <c r="GY79" s="4" t="str">
        <f t="shared" si="43"/>
        <v/>
      </c>
      <c r="GZ79" s="4" t="str">
        <f t="shared" si="43"/>
        <v/>
      </c>
      <c r="HA79" s="4" t="str">
        <f t="shared" si="43"/>
        <v/>
      </c>
      <c r="HB79" s="4" t="str">
        <f t="shared" si="43"/>
        <v/>
      </c>
      <c r="HC79" s="4" t="str">
        <f t="shared" si="43"/>
        <v/>
      </c>
      <c r="HD79" s="4" t="str">
        <f t="shared" si="43"/>
        <v/>
      </c>
      <c r="HE79" s="4" t="str">
        <f t="shared" si="43"/>
        <v/>
      </c>
      <c r="HF79" s="4" t="str">
        <f t="shared" si="43"/>
        <v/>
      </c>
      <c r="HG79" s="4" t="str">
        <f t="shared" si="43"/>
        <v/>
      </c>
      <c r="HH79" s="4" t="str">
        <f t="shared" si="43"/>
        <v/>
      </c>
      <c r="HI79" s="4" t="str">
        <f t="shared" si="43"/>
        <v/>
      </c>
      <c r="HJ79" s="4" t="str">
        <f t="shared" si="43"/>
        <v/>
      </c>
      <c r="HK79" s="4" t="str">
        <f t="shared" si="43"/>
        <v/>
      </c>
      <c r="HL79" s="4" t="str">
        <f t="shared" si="43"/>
        <v/>
      </c>
      <c r="HM79" s="4" t="str">
        <f t="shared" si="43"/>
        <v/>
      </c>
      <c r="HN79" s="4" t="str">
        <f t="shared" si="43"/>
        <v/>
      </c>
      <c r="HO79" s="4" t="str">
        <f t="shared" si="43"/>
        <v/>
      </c>
      <c r="HP79" s="4" t="str">
        <f t="shared" si="43"/>
        <v/>
      </c>
      <c r="HQ79" s="4" t="str">
        <f t="shared" si="43"/>
        <v/>
      </c>
      <c r="HR79" s="4" t="str">
        <f t="shared" si="43"/>
        <v/>
      </c>
      <c r="HS79" s="4" t="str">
        <f t="shared" si="43"/>
        <v/>
      </c>
      <c r="HT79" s="4" t="str">
        <f t="shared" si="43"/>
        <v/>
      </c>
      <c r="HU79" s="4" t="str">
        <f t="shared" si="43"/>
        <v/>
      </c>
      <c r="HV79" s="4" t="str">
        <f t="shared" si="43"/>
        <v/>
      </c>
      <c r="HW79" s="4" t="str">
        <f t="shared" si="43"/>
        <v/>
      </c>
      <c r="HX79" s="4" t="str">
        <f t="shared" si="43"/>
        <v/>
      </c>
      <c r="HY79" s="4" t="str">
        <f t="shared" si="43"/>
        <v/>
      </c>
      <c r="HZ79" s="4" t="str">
        <f t="shared" si="43"/>
        <v/>
      </c>
      <c r="IA79" s="4" t="str">
        <f t="shared" si="43"/>
        <v/>
      </c>
      <c r="IB79" s="4" t="str">
        <f t="shared" si="43"/>
        <v/>
      </c>
      <c r="IC79" s="4" t="str">
        <f t="shared" si="43"/>
        <v/>
      </c>
      <c r="ID79" s="4" t="str">
        <f t="shared" si="43"/>
        <v/>
      </c>
      <c r="IE79" s="4" t="str">
        <f t="shared" ref="IE79:IK79" si="44">IF(IE82=1,IE80+IE81,"")</f>
        <v/>
      </c>
      <c r="IF79" s="4" t="str">
        <f t="shared" si="44"/>
        <v/>
      </c>
      <c r="IG79" s="4" t="str">
        <f t="shared" si="44"/>
        <v/>
      </c>
      <c r="IH79" s="4" t="str">
        <f t="shared" si="44"/>
        <v/>
      </c>
      <c r="II79" s="4" t="str">
        <f t="shared" si="44"/>
        <v/>
      </c>
      <c r="IJ79" s="4" t="str">
        <f t="shared" si="44"/>
        <v/>
      </c>
      <c r="IK79" s="4" t="str">
        <f t="shared" si="44"/>
        <v/>
      </c>
    </row>
    <row r="80" spans="1:245" x14ac:dyDescent="0.2">
      <c r="B80" s="4" t="s">
        <v>133</v>
      </c>
      <c r="C80" s="4" t="str">
        <f t="shared" ref="C80:BN80" si="45">IF(C82=1,SUBTOTAL(3,C7:C51)-COUNTIF(C7:C51,"休"),"")</f>
        <v/>
      </c>
      <c r="D80" s="4" t="str">
        <f t="shared" si="45"/>
        <v/>
      </c>
      <c r="E80" s="4" t="str">
        <f t="shared" si="45"/>
        <v/>
      </c>
      <c r="F80" s="4" t="str">
        <f t="shared" si="45"/>
        <v/>
      </c>
      <c r="G80" s="4" t="str">
        <f t="shared" si="45"/>
        <v/>
      </c>
      <c r="H80" s="4" t="str">
        <f t="shared" si="45"/>
        <v/>
      </c>
      <c r="I80" s="4" t="str">
        <f t="shared" si="45"/>
        <v/>
      </c>
      <c r="J80" s="4" t="str">
        <f t="shared" si="45"/>
        <v/>
      </c>
      <c r="K80" s="4" t="str">
        <f t="shared" si="45"/>
        <v/>
      </c>
      <c r="L80" s="4" t="str">
        <f t="shared" si="45"/>
        <v/>
      </c>
      <c r="M80" s="4" t="str">
        <f t="shared" si="45"/>
        <v/>
      </c>
      <c r="N80" s="4" t="str">
        <f t="shared" si="45"/>
        <v/>
      </c>
      <c r="O80" s="4" t="str">
        <f t="shared" si="45"/>
        <v/>
      </c>
      <c r="P80" s="4" t="str">
        <f t="shared" si="45"/>
        <v/>
      </c>
      <c r="Q80" s="4" t="str">
        <f t="shared" si="45"/>
        <v/>
      </c>
      <c r="R80" s="4" t="str">
        <f t="shared" si="45"/>
        <v/>
      </c>
      <c r="S80" s="4" t="str">
        <f t="shared" si="45"/>
        <v/>
      </c>
      <c r="T80" s="4" t="str">
        <f t="shared" si="45"/>
        <v/>
      </c>
      <c r="U80" s="4" t="str">
        <f t="shared" si="45"/>
        <v/>
      </c>
      <c r="V80" s="4" t="str">
        <f t="shared" si="45"/>
        <v/>
      </c>
      <c r="W80" s="4" t="str">
        <f t="shared" si="45"/>
        <v/>
      </c>
      <c r="X80" s="4" t="str">
        <f t="shared" si="45"/>
        <v/>
      </c>
      <c r="Y80" s="4" t="str">
        <f t="shared" si="45"/>
        <v/>
      </c>
      <c r="Z80" s="4" t="str">
        <f t="shared" si="45"/>
        <v/>
      </c>
      <c r="AA80" s="4" t="str">
        <f t="shared" si="45"/>
        <v/>
      </c>
      <c r="AB80" s="4" t="str">
        <f t="shared" si="45"/>
        <v/>
      </c>
      <c r="AC80" s="4" t="str">
        <f t="shared" si="45"/>
        <v/>
      </c>
      <c r="AD80" s="4" t="str">
        <f t="shared" si="45"/>
        <v/>
      </c>
      <c r="AE80" s="4" t="str">
        <f t="shared" si="45"/>
        <v/>
      </c>
      <c r="AF80" s="4" t="str">
        <f t="shared" si="45"/>
        <v/>
      </c>
      <c r="AG80" s="4" t="str">
        <f t="shared" si="45"/>
        <v/>
      </c>
      <c r="AH80" s="4" t="str">
        <f t="shared" si="45"/>
        <v/>
      </c>
      <c r="AI80" s="4" t="str">
        <f t="shared" si="45"/>
        <v/>
      </c>
      <c r="AJ80" s="4" t="str">
        <f t="shared" si="45"/>
        <v/>
      </c>
      <c r="AK80" s="4" t="str">
        <f t="shared" si="45"/>
        <v/>
      </c>
      <c r="AL80" s="4" t="str">
        <f t="shared" si="45"/>
        <v/>
      </c>
      <c r="AM80" s="4" t="str">
        <f t="shared" si="45"/>
        <v/>
      </c>
      <c r="AN80" s="4" t="str">
        <f t="shared" si="45"/>
        <v/>
      </c>
      <c r="AO80" s="4" t="str">
        <f t="shared" si="45"/>
        <v/>
      </c>
      <c r="AP80" s="4" t="str">
        <f t="shared" si="45"/>
        <v/>
      </c>
      <c r="AQ80" s="4" t="str">
        <f t="shared" si="45"/>
        <v/>
      </c>
      <c r="AR80" s="4" t="str">
        <f t="shared" si="45"/>
        <v/>
      </c>
      <c r="AS80" s="4" t="str">
        <f t="shared" si="45"/>
        <v/>
      </c>
      <c r="AT80" s="4" t="str">
        <f t="shared" si="45"/>
        <v/>
      </c>
      <c r="AU80" s="4" t="str">
        <f t="shared" si="45"/>
        <v/>
      </c>
      <c r="AV80" s="4" t="str">
        <f t="shared" si="45"/>
        <v/>
      </c>
      <c r="AW80" s="4" t="str">
        <f t="shared" si="45"/>
        <v/>
      </c>
      <c r="AX80" s="4" t="str">
        <f t="shared" si="45"/>
        <v/>
      </c>
      <c r="AY80" s="4" t="str">
        <f t="shared" si="45"/>
        <v/>
      </c>
      <c r="AZ80" s="4" t="str">
        <f t="shared" si="45"/>
        <v/>
      </c>
      <c r="BA80" s="4" t="str">
        <f t="shared" si="45"/>
        <v/>
      </c>
      <c r="BB80" s="4" t="str">
        <f t="shared" si="45"/>
        <v/>
      </c>
      <c r="BC80" s="4" t="str">
        <f t="shared" si="45"/>
        <v/>
      </c>
      <c r="BD80" s="4" t="str">
        <f t="shared" si="45"/>
        <v/>
      </c>
      <c r="BE80" s="4" t="str">
        <f t="shared" si="45"/>
        <v/>
      </c>
      <c r="BF80" s="4" t="str">
        <f t="shared" si="45"/>
        <v/>
      </c>
      <c r="BG80" s="4" t="str">
        <f t="shared" si="45"/>
        <v/>
      </c>
      <c r="BH80" s="4" t="str">
        <f t="shared" si="45"/>
        <v/>
      </c>
      <c r="BI80" s="4" t="str">
        <f t="shared" si="45"/>
        <v/>
      </c>
      <c r="BJ80" s="4" t="str">
        <f t="shared" si="45"/>
        <v/>
      </c>
      <c r="BK80" s="4" t="str">
        <f t="shared" si="45"/>
        <v/>
      </c>
      <c r="BL80" s="4" t="str">
        <f t="shared" si="45"/>
        <v/>
      </c>
      <c r="BM80" s="4" t="str">
        <f t="shared" si="45"/>
        <v/>
      </c>
      <c r="BN80" s="4" t="str">
        <f t="shared" si="45"/>
        <v/>
      </c>
      <c r="BO80" s="4" t="str">
        <f t="shared" ref="BO80:DF80" si="46">IF(BO82=1,SUBTOTAL(3,BO7:BO51)-COUNTIF(BO7:BO51,"休"),"")</f>
        <v/>
      </c>
      <c r="BP80" s="4" t="str">
        <f t="shared" si="46"/>
        <v/>
      </c>
      <c r="BQ80" s="4" t="str">
        <f t="shared" si="46"/>
        <v/>
      </c>
      <c r="BR80" s="4" t="str">
        <f t="shared" si="46"/>
        <v/>
      </c>
      <c r="BS80" s="4" t="str">
        <f t="shared" si="46"/>
        <v/>
      </c>
      <c r="BT80" s="4" t="str">
        <f t="shared" si="46"/>
        <v/>
      </c>
      <c r="BU80" s="4" t="str">
        <f t="shared" si="46"/>
        <v/>
      </c>
      <c r="BV80" s="4" t="str">
        <f t="shared" si="46"/>
        <v/>
      </c>
      <c r="BW80" s="4" t="str">
        <f t="shared" si="46"/>
        <v/>
      </c>
      <c r="BX80" s="4" t="str">
        <f t="shared" si="46"/>
        <v/>
      </c>
      <c r="BY80" s="4" t="str">
        <f t="shared" si="46"/>
        <v/>
      </c>
      <c r="BZ80" s="4" t="str">
        <f t="shared" si="46"/>
        <v/>
      </c>
      <c r="CA80" s="4" t="str">
        <f t="shared" si="46"/>
        <v/>
      </c>
      <c r="CB80" s="4" t="str">
        <f t="shared" si="46"/>
        <v/>
      </c>
      <c r="CC80" s="4" t="str">
        <f t="shared" si="46"/>
        <v/>
      </c>
      <c r="CD80" s="4" t="str">
        <f t="shared" si="46"/>
        <v/>
      </c>
      <c r="CE80" s="4" t="str">
        <f t="shared" si="46"/>
        <v/>
      </c>
      <c r="CF80" s="4" t="str">
        <f t="shared" si="46"/>
        <v/>
      </c>
      <c r="CG80" s="4" t="str">
        <f t="shared" si="46"/>
        <v/>
      </c>
      <c r="CH80" s="4" t="str">
        <f t="shared" si="46"/>
        <v/>
      </c>
      <c r="CI80" s="4" t="str">
        <f t="shared" si="46"/>
        <v/>
      </c>
      <c r="CJ80" s="4" t="str">
        <f t="shared" si="46"/>
        <v/>
      </c>
      <c r="CK80" s="4" t="str">
        <f t="shared" si="46"/>
        <v/>
      </c>
      <c r="CL80" s="4" t="str">
        <f t="shared" si="46"/>
        <v/>
      </c>
      <c r="CM80" s="4" t="str">
        <f t="shared" si="46"/>
        <v/>
      </c>
      <c r="CN80" s="4" t="str">
        <f t="shared" si="46"/>
        <v/>
      </c>
      <c r="CO80" s="4" t="str">
        <f t="shared" si="46"/>
        <v/>
      </c>
      <c r="CP80" s="4" t="str">
        <f t="shared" si="46"/>
        <v/>
      </c>
      <c r="CQ80" s="4" t="str">
        <f t="shared" si="46"/>
        <v/>
      </c>
      <c r="CR80" s="4" t="str">
        <f t="shared" si="46"/>
        <v/>
      </c>
      <c r="CS80" s="4" t="str">
        <f t="shared" si="46"/>
        <v/>
      </c>
      <c r="CT80" s="4" t="str">
        <f t="shared" si="46"/>
        <v/>
      </c>
      <c r="CU80" s="4" t="str">
        <f t="shared" si="46"/>
        <v/>
      </c>
      <c r="CV80" s="4" t="str">
        <f t="shared" si="46"/>
        <v/>
      </c>
      <c r="CW80" s="4" t="str">
        <f t="shared" si="46"/>
        <v/>
      </c>
      <c r="CX80" s="4" t="str">
        <f t="shared" si="46"/>
        <v/>
      </c>
      <c r="CY80" s="4" t="str">
        <f t="shared" si="46"/>
        <v/>
      </c>
      <c r="CZ80" s="4" t="str">
        <f t="shared" si="46"/>
        <v/>
      </c>
      <c r="DA80" s="4" t="str">
        <f t="shared" si="46"/>
        <v/>
      </c>
      <c r="DB80" s="4" t="str">
        <f t="shared" si="46"/>
        <v/>
      </c>
      <c r="DC80" s="4" t="str">
        <f t="shared" si="46"/>
        <v/>
      </c>
      <c r="DD80" s="4" t="str">
        <f t="shared" si="46"/>
        <v/>
      </c>
      <c r="DE80" s="4" t="str">
        <f t="shared" si="46"/>
        <v/>
      </c>
      <c r="DF80" s="4" t="str">
        <f t="shared" si="46"/>
        <v/>
      </c>
      <c r="DG80" s="4" t="str">
        <f t="shared" ref="DG80:FR80" si="47">IF(DG82=1,SUBTOTAL(3,DG7:DG51)-COUNTIF(DG7:DG51,"休"),"")</f>
        <v/>
      </c>
      <c r="DH80" s="4" t="str">
        <f t="shared" si="47"/>
        <v/>
      </c>
      <c r="DI80" s="4" t="str">
        <f t="shared" si="47"/>
        <v/>
      </c>
      <c r="DJ80" s="4" t="str">
        <f t="shared" si="47"/>
        <v/>
      </c>
      <c r="DK80" s="4" t="str">
        <f t="shared" si="47"/>
        <v/>
      </c>
      <c r="DL80" s="4" t="str">
        <f t="shared" si="47"/>
        <v/>
      </c>
      <c r="DM80" s="4" t="str">
        <f t="shared" si="47"/>
        <v/>
      </c>
      <c r="DN80" s="4" t="str">
        <f t="shared" si="47"/>
        <v/>
      </c>
      <c r="DO80" s="4" t="str">
        <f t="shared" si="47"/>
        <v/>
      </c>
      <c r="DP80" s="4" t="str">
        <f t="shared" si="47"/>
        <v/>
      </c>
      <c r="DQ80" s="4" t="str">
        <f t="shared" si="47"/>
        <v/>
      </c>
      <c r="DR80" s="4" t="str">
        <f t="shared" si="47"/>
        <v/>
      </c>
      <c r="DS80" s="4" t="str">
        <f t="shared" si="47"/>
        <v/>
      </c>
      <c r="DT80" s="4" t="str">
        <f t="shared" si="47"/>
        <v/>
      </c>
      <c r="DU80" s="4" t="str">
        <f t="shared" si="47"/>
        <v/>
      </c>
      <c r="DV80" s="4" t="str">
        <f t="shared" si="47"/>
        <v/>
      </c>
      <c r="DW80" s="4" t="str">
        <f t="shared" si="47"/>
        <v/>
      </c>
      <c r="DX80" s="4" t="str">
        <f t="shared" si="47"/>
        <v/>
      </c>
      <c r="DY80" s="4" t="str">
        <f t="shared" si="47"/>
        <v/>
      </c>
      <c r="DZ80" s="4" t="str">
        <f t="shared" si="47"/>
        <v/>
      </c>
      <c r="EA80" s="4" t="str">
        <f t="shared" si="47"/>
        <v/>
      </c>
      <c r="EB80" s="4" t="str">
        <f t="shared" si="47"/>
        <v/>
      </c>
      <c r="EC80" s="4" t="str">
        <f t="shared" si="47"/>
        <v/>
      </c>
      <c r="ED80" s="4" t="str">
        <f t="shared" si="47"/>
        <v/>
      </c>
      <c r="EE80" s="4" t="str">
        <f t="shared" si="47"/>
        <v/>
      </c>
      <c r="EF80" s="4" t="str">
        <f t="shared" si="47"/>
        <v/>
      </c>
      <c r="EG80" s="4" t="str">
        <f t="shared" si="47"/>
        <v/>
      </c>
      <c r="EH80" s="4" t="str">
        <f t="shared" si="47"/>
        <v/>
      </c>
      <c r="EI80" s="4" t="str">
        <f t="shared" si="47"/>
        <v/>
      </c>
      <c r="EJ80" s="4" t="str">
        <f t="shared" si="47"/>
        <v/>
      </c>
      <c r="EK80" s="4" t="str">
        <f t="shared" si="47"/>
        <v/>
      </c>
      <c r="EL80" s="4" t="str">
        <f t="shared" si="47"/>
        <v/>
      </c>
      <c r="EM80" s="4" t="str">
        <f t="shared" si="47"/>
        <v/>
      </c>
      <c r="EN80" s="4" t="str">
        <f t="shared" si="47"/>
        <v/>
      </c>
      <c r="EO80" s="4" t="str">
        <f t="shared" si="47"/>
        <v/>
      </c>
      <c r="EP80" s="4" t="str">
        <f t="shared" si="47"/>
        <v/>
      </c>
      <c r="EQ80" s="4" t="str">
        <f t="shared" si="47"/>
        <v/>
      </c>
      <c r="ER80" s="4" t="str">
        <f t="shared" si="47"/>
        <v/>
      </c>
      <c r="ES80" s="4" t="str">
        <f t="shared" si="47"/>
        <v/>
      </c>
      <c r="ET80" s="4" t="str">
        <f t="shared" si="47"/>
        <v/>
      </c>
      <c r="EU80" s="4" t="str">
        <f t="shared" si="47"/>
        <v/>
      </c>
      <c r="EV80" s="4" t="str">
        <f t="shared" si="47"/>
        <v/>
      </c>
      <c r="EW80" s="4" t="str">
        <f t="shared" si="47"/>
        <v/>
      </c>
      <c r="EX80" s="4" t="str">
        <f t="shared" si="47"/>
        <v/>
      </c>
      <c r="EY80" s="4" t="str">
        <f t="shared" si="47"/>
        <v/>
      </c>
      <c r="EZ80" s="4" t="str">
        <f t="shared" si="47"/>
        <v/>
      </c>
      <c r="FA80" s="4" t="str">
        <f t="shared" si="47"/>
        <v/>
      </c>
      <c r="FB80" s="4" t="str">
        <f t="shared" si="47"/>
        <v/>
      </c>
      <c r="FC80" s="4" t="str">
        <f t="shared" si="47"/>
        <v/>
      </c>
      <c r="FD80" s="4" t="str">
        <f t="shared" si="47"/>
        <v/>
      </c>
      <c r="FE80" s="4" t="str">
        <f t="shared" si="47"/>
        <v/>
      </c>
      <c r="FF80" s="4" t="str">
        <f t="shared" si="47"/>
        <v/>
      </c>
      <c r="FG80" s="4" t="str">
        <f t="shared" si="47"/>
        <v/>
      </c>
      <c r="FH80" s="4" t="str">
        <f t="shared" si="47"/>
        <v/>
      </c>
      <c r="FI80" s="4" t="str">
        <f t="shared" si="47"/>
        <v/>
      </c>
      <c r="FJ80" s="4" t="str">
        <f t="shared" si="47"/>
        <v/>
      </c>
      <c r="FK80" s="4" t="str">
        <f t="shared" si="47"/>
        <v/>
      </c>
      <c r="FL80" s="4" t="str">
        <f t="shared" si="47"/>
        <v/>
      </c>
      <c r="FM80" s="4" t="str">
        <f t="shared" si="47"/>
        <v/>
      </c>
      <c r="FN80" s="4" t="str">
        <f t="shared" si="47"/>
        <v/>
      </c>
      <c r="FO80" s="4" t="str">
        <f t="shared" si="47"/>
        <v/>
      </c>
      <c r="FP80" s="4" t="str">
        <f t="shared" si="47"/>
        <v/>
      </c>
      <c r="FQ80" s="4" t="str">
        <f t="shared" si="47"/>
        <v/>
      </c>
      <c r="FR80" s="4" t="str">
        <f t="shared" si="47"/>
        <v/>
      </c>
      <c r="FS80" s="4" t="str">
        <f t="shared" ref="FS80:ID80" si="48">IF(FS82=1,SUBTOTAL(3,FS7:FS51)-COUNTIF(FS7:FS51,"休"),"")</f>
        <v/>
      </c>
      <c r="FT80" s="4" t="str">
        <f t="shared" si="48"/>
        <v/>
      </c>
      <c r="FU80" s="4" t="str">
        <f t="shared" si="48"/>
        <v/>
      </c>
      <c r="FV80" s="4" t="str">
        <f t="shared" si="48"/>
        <v/>
      </c>
      <c r="FW80" s="4" t="str">
        <f t="shared" si="48"/>
        <v/>
      </c>
      <c r="FX80" s="4" t="str">
        <f t="shared" si="48"/>
        <v/>
      </c>
      <c r="FY80" s="4" t="str">
        <f t="shared" si="48"/>
        <v/>
      </c>
      <c r="FZ80" s="4" t="str">
        <f t="shared" si="48"/>
        <v/>
      </c>
      <c r="GA80" s="4" t="str">
        <f t="shared" si="48"/>
        <v/>
      </c>
      <c r="GB80" s="4" t="str">
        <f t="shared" si="48"/>
        <v/>
      </c>
      <c r="GC80" s="4" t="str">
        <f t="shared" si="48"/>
        <v/>
      </c>
      <c r="GD80" s="4" t="str">
        <f t="shared" si="48"/>
        <v/>
      </c>
      <c r="GE80" s="4" t="str">
        <f t="shared" si="48"/>
        <v/>
      </c>
      <c r="GF80" s="4" t="str">
        <f t="shared" si="48"/>
        <v/>
      </c>
      <c r="GG80" s="4" t="str">
        <f t="shared" si="48"/>
        <v/>
      </c>
      <c r="GH80" s="4" t="str">
        <f t="shared" si="48"/>
        <v/>
      </c>
      <c r="GI80" s="4" t="str">
        <f t="shared" si="48"/>
        <v/>
      </c>
      <c r="GJ80" s="4" t="str">
        <f t="shared" si="48"/>
        <v/>
      </c>
      <c r="GK80" s="4" t="str">
        <f t="shared" si="48"/>
        <v/>
      </c>
      <c r="GL80" s="4" t="str">
        <f t="shared" si="48"/>
        <v/>
      </c>
      <c r="GM80" s="4" t="str">
        <f t="shared" si="48"/>
        <v/>
      </c>
      <c r="GN80" s="4" t="str">
        <f t="shared" si="48"/>
        <v/>
      </c>
      <c r="GO80" s="4" t="str">
        <f t="shared" si="48"/>
        <v/>
      </c>
      <c r="GP80" s="4" t="str">
        <f t="shared" si="48"/>
        <v/>
      </c>
      <c r="GQ80" s="4" t="str">
        <f t="shared" si="48"/>
        <v/>
      </c>
      <c r="GR80" s="4" t="str">
        <f t="shared" si="48"/>
        <v/>
      </c>
      <c r="GS80" s="4" t="str">
        <f t="shared" si="48"/>
        <v/>
      </c>
      <c r="GT80" s="4" t="str">
        <f t="shared" si="48"/>
        <v/>
      </c>
      <c r="GU80" s="4" t="str">
        <f t="shared" si="48"/>
        <v/>
      </c>
      <c r="GV80" s="4" t="str">
        <f t="shared" si="48"/>
        <v/>
      </c>
      <c r="GW80" s="4" t="str">
        <f t="shared" si="48"/>
        <v/>
      </c>
      <c r="GX80" s="4" t="str">
        <f t="shared" si="48"/>
        <v/>
      </c>
      <c r="GY80" s="4" t="str">
        <f t="shared" si="48"/>
        <v/>
      </c>
      <c r="GZ80" s="4" t="str">
        <f t="shared" si="48"/>
        <v/>
      </c>
      <c r="HA80" s="4" t="str">
        <f t="shared" si="48"/>
        <v/>
      </c>
      <c r="HB80" s="4" t="str">
        <f t="shared" si="48"/>
        <v/>
      </c>
      <c r="HC80" s="4" t="str">
        <f t="shared" si="48"/>
        <v/>
      </c>
      <c r="HD80" s="4" t="str">
        <f t="shared" si="48"/>
        <v/>
      </c>
      <c r="HE80" s="4" t="str">
        <f t="shared" si="48"/>
        <v/>
      </c>
      <c r="HF80" s="4" t="str">
        <f t="shared" si="48"/>
        <v/>
      </c>
      <c r="HG80" s="4" t="str">
        <f t="shared" si="48"/>
        <v/>
      </c>
      <c r="HH80" s="4" t="str">
        <f t="shared" si="48"/>
        <v/>
      </c>
      <c r="HI80" s="4" t="str">
        <f t="shared" si="48"/>
        <v/>
      </c>
      <c r="HJ80" s="4" t="str">
        <f t="shared" si="48"/>
        <v/>
      </c>
      <c r="HK80" s="4" t="str">
        <f t="shared" si="48"/>
        <v/>
      </c>
      <c r="HL80" s="4" t="str">
        <f t="shared" si="48"/>
        <v/>
      </c>
      <c r="HM80" s="4" t="str">
        <f t="shared" si="48"/>
        <v/>
      </c>
      <c r="HN80" s="4" t="str">
        <f t="shared" si="48"/>
        <v/>
      </c>
      <c r="HO80" s="4" t="str">
        <f t="shared" si="48"/>
        <v/>
      </c>
      <c r="HP80" s="4" t="str">
        <f t="shared" si="48"/>
        <v/>
      </c>
      <c r="HQ80" s="4" t="str">
        <f t="shared" si="48"/>
        <v/>
      </c>
      <c r="HR80" s="4" t="str">
        <f t="shared" si="48"/>
        <v/>
      </c>
      <c r="HS80" s="4" t="str">
        <f t="shared" si="48"/>
        <v/>
      </c>
      <c r="HT80" s="4" t="str">
        <f t="shared" si="48"/>
        <v/>
      </c>
      <c r="HU80" s="4" t="str">
        <f t="shared" si="48"/>
        <v/>
      </c>
      <c r="HV80" s="4" t="str">
        <f t="shared" si="48"/>
        <v/>
      </c>
      <c r="HW80" s="4" t="str">
        <f t="shared" si="48"/>
        <v/>
      </c>
      <c r="HX80" s="4" t="str">
        <f t="shared" si="48"/>
        <v/>
      </c>
      <c r="HY80" s="4" t="str">
        <f t="shared" si="48"/>
        <v/>
      </c>
      <c r="HZ80" s="4" t="str">
        <f t="shared" si="48"/>
        <v/>
      </c>
      <c r="IA80" s="4" t="str">
        <f t="shared" si="48"/>
        <v/>
      </c>
      <c r="IB80" s="4" t="str">
        <f t="shared" si="48"/>
        <v/>
      </c>
      <c r="IC80" s="4" t="str">
        <f t="shared" si="48"/>
        <v/>
      </c>
      <c r="ID80" s="4" t="str">
        <f t="shared" si="48"/>
        <v/>
      </c>
      <c r="IE80" s="4" t="str">
        <f t="shared" ref="IE80:IK80" si="49">IF(IE82=1,SUBTOTAL(3,IE7:IE51)-COUNTIF(IE7:IE51,"休"),"")</f>
        <v/>
      </c>
      <c r="IF80" s="4" t="str">
        <f t="shared" si="49"/>
        <v/>
      </c>
      <c r="IG80" s="4" t="str">
        <f t="shared" si="49"/>
        <v/>
      </c>
      <c r="IH80" s="4" t="str">
        <f t="shared" si="49"/>
        <v/>
      </c>
      <c r="II80" s="4" t="str">
        <f t="shared" si="49"/>
        <v/>
      </c>
      <c r="IJ80" s="4" t="str">
        <f t="shared" si="49"/>
        <v/>
      </c>
      <c r="IK80" s="4" t="str">
        <f t="shared" si="49"/>
        <v/>
      </c>
    </row>
    <row r="81" spans="1:256" x14ac:dyDescent="0.2">
      <c r="B81" s="4" t="s">
        <v>134</v>
      </c>
      <c r="C81" s="4" t="str">
        <f t="shared" ref="C81:BN81" si="50">IF(C82=1,SUBTOTAL(3,C53:C73)-COUNTIF(C53:C73,"休"),"")</f>
        <v/>
      </c>
      <c r="D81" s="4" t="str">
        <f t="shared" si="50"/>
        <v/>
      </c>
      <c r="E81" s="4" t="str">
        <f t="shared" si="50"/>
        <v/>
      </c>
      <c r="F81" s="4" t="str">
        <f t="shared" si="50"/>
        <v/>
      </c>
      <c r="G81" s="4" t="str">
        <f t="shared" si="50"/>
        <v/>
      </c>
      <c r="H81" s="4" t="str">
        <f t="shared" si="50"/>
        <v/>
      </c>
      <c r="I81" s="4" t="str">
        <f t="shared" si="50"/>
        <v/>
      </c>
      <c r="J81" s="4" t="str">
        <f t="shared" si="50"/>
        <v/>
      </c>
      <c r="K81" s="4" t="str">
        <f t="shared" si="50"/>
        <v/>
      </c>
      <c r="L81" s="4" t="str">
        <f t="shared" si="50"/>
        <v/>
      </c>
      <c r="M81" s="4" t="str">
        <f t="shared" si="50"/>
        <v/>
      </c>
      <c r="N81" s="4" t="str">
        <f t="shared" si="50"/>
        <v/>
      </c>
      <c r="O81" s="4" t="str">
        <f t="shared" si="50"/>
        <v/>
      </c>
      <c r="P81" s="4" t="str">
        <f t="shared" si="50"/>
        <v/>
      </c>
      <c r="Q81" s="4" t="str">
        <f t="shared" si="50"/>
        <v/>
      </c>
      <c r="R81" s="4" t="str">
        <f t="shared" si="50"/>
        <v/>
      </c>
      <c r="S81" s="4" t="str">
        <f t="shared" si="50"/>
        <v/>
      </c>
      <c r="T81" s="4" t="str">
        <f t="shared" si="50"/>
        <v/>
      </c>
      <c r="U81" s="4" t="str">
        <f t="shared" si="50"/>
        <v/>
      </c>
      <c r="V81" s="4" t="str">
        <f t="shared" si="50"/>
        <v/>
      </c>
      <c r="W81" s="4" t="str">
        <f t="shared" si="50"/>
        <v/>
      </c>
      <c r="X81" s="4" t="str">
        <f t="shared" si="50"/>
        <v/>
      </c>
      <c r="Y81" s="4" t="str">
        <f t="shared" si="50"/>
        <v/>
      </c>
      <c r="Z81" s="4" t="str">
        <f t="shared" si="50"/>
        <v/>
      </c>
      <c r="AA81" s="4" t="str">
        <f t="shared" si="50"/>
        <v/>
      </c>
      <c r="AB81" s="4" t="str">
        <f t="shared" si="50"/>
        <v/>
      </c>
      <c r="AC81" s="4" t="str">
        <f t="shared" si="50"/>
        <v/>
      </c>
      <c r="AD81" s="4" t="str">
        <f t="shared" si="50"/>
        <v/>
      </c>
      <c r="AE81" s="4" t="str">
        <f t="shared" si="50"/>
        <v/>
      </c>
      <c r="AF81" s="4" t="str">
        <f t="shared" si="50"/>
        <v/>
      </c>
      <c r="AG81" s="4" t="str">
        <f t="shared" si="50"/>
        <v/>
      </c>
      <c r="AH81" s="4" t="str">
        <f t="shared" si="50"/>
        <v/>
      </c>
      <c r="AI81" s="4" t="str">
        <f t="shared" si="50"/>
        <v/>
      </c>
      <c r="AJ81" s="4" t="str">
        <f t="shared" si="50"/>
        <v/>
      </c>
      <c r="AK81" s="4" t="str">
        <f t="shared" si="50"/>
        <v/>
      </c>
      <c r="AL81" s="4" t="str">
        <f t="shared" si="50"/>
        <v/>
      </c>
      <c r="AM81" s="4" t="str">
        <f t="shared" si="50"/>
        <v/>
      </c>
      <c r="AN81" s="4" t="str">
        <f t="shared" si="50"/>
        <v/>
      </c>
      <c r="AO81" s="4" t="str">
        <f t="shared" si="50"/>
        <v/>
      </c>
      <c r="AP81" s="4" t="str">
        <f t="shared" si="50"/>
        <v/>
      </c>
      <c r="AQ81" s="4" t="str">
        <f t="shared" si="50"/>
        <v/>
      </c>
      <c r="AR81" s="4" t="str">
        <f t="shared" si="50"/>
        <v/>
      </c>
      <c r="AS81" s="4" t="str">
        <f t="shared" si="50"/>
        <v/>
      </c>
      <c r="AT81" s="4" t="str">
        <f t="shared" si="50"/>
        <v/>
      </c>
      <c r="AU81" s="4" t="str">
        <f t="shared" si="50"/>
        <v/>
      </c>
      <c r="AV81" s="4" t="str">
        <f t="shared" si="50"/>
        <v/>
      </c>
      <c r="AW81" s="4" t="str">
        <f t="shared" si="50"/>
        <v/>
      </c>
      <c r="AX81" s="4" t="str">
        <f t="shared" si="50"/>
        <v/>
      </c>
      <c r="AY81" s="4" t="str">
        <f t="shared" si="50"/>
        <v/>
      </c>
      <c r="AZ81" s="4" t="str">
        <f t="shared" si="50"/>
        <v/>
      </c>
      <c r="BA81" s="4" t="str">
        <f t="shared" si="50"/>
        <v/>
      </c>
      <c r="BB81" s="4" t="str">
        <f t="shared" si="50"/>
        <v/>
      </c>
      <c r="BC81" s="4" t="str">
        <f t="shared" si="50"/>
        <v/>
      </c>
      <c r="BD81" s="4" t="str">
        <f t="shared" si="50"/>
        <v/>
      </c>
      <c r="BE81" s="4" t="str">
        <f t="shared" si="50"/>
        <v/>
      </c>
      <c r="BF81" s="4" t="str">
        <f t="shared" si="50"/>
        <v/>
      </c>
      <c r="BG81" s="4" t="str">
        <f t="shared" si="50"/>
        <v/>
      </c>
      <c r="BH81" s="4" t="str">
        <f t="shared" si="50"/>
        <v/>
      </c>
      <c r="BI81" s="4" t="str">
        <f t="shared" si="50"/>
        <v/>
      </c>
      <c r="BJ81" s="4" t="str">
        <f t="shared" si="50"/>
        <v/>
      </c>
      <c r="BK81" s="4" t="str">
        <f t="shared" si="50"/>
        <v/>
      </c>
      <c r="BL81" s="4" t="str">
        <f t="shared" si="50"/>
        <v/>
      </c>
      <c r="BM81" s="4" t="str">
        <f t="shared" si="50"/>
        <v/>
      </c>
      <c r="BN81" s="4" t="str">
        <f t="shared" si="50"/>
        <v/>
      </c>
      <c r="BO81" s="4" t="str">
        <f t="shared" ref="BO81:DF81" si="51">IF(BO82=1,SUBTOTAL(3,BO53:BO73)-COUNTIF(BO53:BO73,"休"),"")</f>
        <v/>
      </c>
      <c r="BP81" s="4" t="str">
        <f t="shared" si="51"/>
        <v/>
      </c>
      <c r="BQ81" s="4" t="str">
        <f t="shared" si="51"/>
        <v/>
      </c>
      <c r="BR81" s="4" t="str">
        <f t="shared" si="51"/>
        <v/>
      </c>
      <c r="BS81" s="4" t="str">
        <f t="shared" si="51"/>
        <v/>
      </c>
      <c r="BT81" s="4" t="str">
        <f t="shared" si="51"/>
        <v/>
      </c>
      <c r="BU81" s="4" t="str">
        <f t="shared" si="51"/>
        <v/>
      </c>
      <c r="BV81" s="4" t="str">
        <f t="shared" si="51"/>
        <v/>
      </c>
      <c r="BW81" s="4" t="str">
        <f t="shared" si="51"/>
        <v/>
      </c>
      <c r="BX81" s="4" t="str">
        <f t="shared" si="51"/>
        <v/>
      </c>
      <c r="BY81" s="4" t="str">
        <f t="shared" si="51"/>
        <v/>
      </c>
      <c r="BZ81" s="4" t="str">
        <f t="shared" si="51"/>
        <v/>
      </c>
      <c r="CA81" s="4" t="str">
        <f t="shared" si="51"/>
        <v/>
      </c>
      <c r="CB81" s="4" t="str">
        <f t="shared" si="51"/>
        <v/>
      </c>
      <c r="CC81" s="4" t="str">
        <f t="shared" si="51"/>
        <v/>
      </c>
      <c r="CD81" s="4" t="str">
        <f t="shared" si="51"/>
        <v/>
      </c>
      <c r="CE81" s="4" t="str">
        <f t="shared" si="51"/>
        <v/>
      </c>
      <c r="CF81" s="4" t="str">
        <f t="shared" si="51"/>
        <v/>
      </c>
      <c r="CG81" s="4" t="str">
        <f t="shared" si="51"/>
        <v/>
      </c>
      <c r="CH81" s="4" t="str">
        <f t="shared" si="51"/>
        <v/>
      </c>
      <c r="CI81" s="4" t="str">
        <f t="shared" si="51"/>
        <v/>
      </c>
      <c r="CJ81" s="4" t="str">
        <f t="shared" si="51"/>
        <v/>
      </c>
      <c r="CK81" s="4" t="str">
        <f t="shared" si="51"/>
        <v/>
      </c>
      <c r="CL81" s="4" t="str">
        <f t="shared" si="51"/>
        <v/>
      </c>
      <c r="CM81" s="4" t="str">
        <f t="shared" si="51"/>
        <v/>
      </c>
      <c r="CN81" s="4" t="str">
        <f t="shared" si="51"/>
        <v/>
      </c>
      <c r="CO81" s="4" t="str">
        <f t="shared" si="51"/>
        <v/>
      </c>
      <c r="CP81" s="4" t="str">
        <f t="shared" si="51"/>
        <v/>
      </c>
      <c r="CQ81" s="4" t="str">
        <f t="shared" ref="CQ81" si="52">IF(CQ82=1,SUBTOTAL(3,CQ53:CQ73)-COUNTIF(CQ53:CQ73,"休"),"")</f>
        <v/>
      </c>
      <c r="CR81" s="4" t="str">
        <f t="shared" si="51"/>
        <v/>
      </c>
      <c r="CS81" s="4" t="str">
        <f t="shared" si="51"/>
        <v/>
      </c>
      <c r="CT81" s="4" t="str">
        <f t="shared" si="51"/>
        <v/>
      </c>
      <c r="CU81" s="4" t="str">
        <f t="shared" si="51"/>
        <v/>
      </c>
      <c r="CV81" s="4" t="str">
        <f t="shared" si="51"/>
        <v/>
      </c>
      <c r="CW81" s="4" t="str">
        <f t="shared" si="51"/>
        <v/>
      </c>
      <c r="CX81" s="4" t="str">
        <f t="shared" si="51"/>
        <v/>
      </c>
      <c r="CY81" s="4" t="str">
        <f t="shared" si="51"/>
        <v/>
      </c>
      <c r="CZ81" s="4" t="str">
        <f t="shared" si="51"/>
        <v/>
      </c>
      <c r="DA81" s="4" t="str">
        <f t="shared" si="51"/>
        <v/>
      </c>
      <c r="DB81" s="4" t="str">
        <f t="shared" si="51"/>
        <v/>
      </c>
      <c r="DC81" s="4" t="str">
        <f t="shared" si="51"/>
        <v/>
      </c>
      <c r="DD81" s="4" t="str">
        <f t="shared" si="51"/>
        <v/>
      </c>
      <c r="DE81" s="4" t="str">
        <f t="shared" si="51"/>
        <v/>
      </c>
      <c r="DF81" s="4" t="str">
        <f t="shared" si="51"/>
        <v/>
      </c>
      <c r="DG81" s="4" t="str">
        <f t="shared" ref="DG81:FR81" si="53">IF(DG82=1,SUBTOTAL(3,DG53:DG73)-COUNTIF(DG53:DG73,"休"),"")</f>
        <v/>
      </c>
      <c r="DH81" s="4" t="str">
        <f t="shared" si="53"/>
        <v/>
      </c>
      <c r="DI81" s="4" t="str">
        <f t="shared" si="53"/>
        <v/>
      </c>
      <c r="DJ81" s="4" t="str">
        <f t="shared" si="53"/>
        <v/>
      </c>
      <c r="DK81" s="4" t="str">
        <f t="shared" si="53"/>
        <v/>
      </c>
      <c r="DL81" s="4" t="str">
        <f t="shared" si="53"/>
        <v/>
      </c>
      <c r="DM81" s="4" t="str">
        <f t="shared" si="53"/>
        <v/>
      </c>
      <c r="DN81" s="4" t="str">
        <f t="shared" si="53"/>
        <v/>
      </c>
      <c r="DO81" s="4" t="str">
        <f t="shared" si="53"/>
        <v/>
      </c>
      <c r="DP81" s="4" t="str">
        <f t="shared" si="53"/>
        <v/>
      </c>
      <c r="DQ81" s="4" t="str">
        <f t="shared" si="53"/>
        <v/>
      </c>
      <c r="DR81" s="4" t="str">
        <f t="shared" si="53"/>
        <v/>
      </c>
      <c r="DS81" s="4" t="str">
        <f t="shared" si="53"/>
        <v/>
      </c>
      <c r="DT81" s="4" t="str">
        <f t="shared" si="53"/>
        <v/>
      </c>
      <c r="DU81" s="4" t="str">
        <f t="shared" si="53"/>
        <v/>
      </c>
      <c r="DV81" s="4" t="str">
        <f t="shared" si="53"/>
        <v/>
      </c>
      <c r="DW81" s="4" t="str">
        <f t="shared" si="53"/>
        <v/>
      </c>
      <c r="DX81" s="4" t="str">
        <f t="shared" si="53"/>
        <v/>
      </c>
      <c r="DY81" s="4" t="str">
        <f t="shared" si="53"/>
        <v/>
      </c>
      <c r="DZ81" s="4" t="str">
        <f t="shared" si="53"/>
        <v/>
      </c>
      <c r="EA81" s="4" t="str">
        <f t="shared" si="53"/>
        <v/>
      </c>
      <c r="EB81" s="4" t="str">
        <f t="shared" si="53"/>
        <v/>
      </c>
      <c r="EC81" s="4" t="str">
        <f t="shared" si="53"/>
        <v/>
      </c>
      <c r="ED81" s="4" t="str">
        <f t="shared" si="53"/>
        <v/>
      </c>
      <c r="EE81" s="4" t="str">
        <f t="shared" si="53"/>
        <v/>
      </c>
      <c r="EF81" s="4" t="str">
        <f t="shared" si="53"/>
        <v/>
      </c>
      <c r="EG81" s="4" t="str">
        <f t="shared" si="53"/>
        <v/>
      </c>
      <c r="EH81" s="4" t="str">
        <f t="shared" si="53"/>
        <v/>
      </c>
      <c r="EI81" s="4" t="str">
        <f t="shared" si="53"/>
        <v/>
      </c>
      <c r="EJ81" s="4" t="str">
        <f t="shared" si="53"/>
        <v/>
      </c>
      <c r="EK81" s="4" t="str">
        <f t="shared" si="53"/>
        <v/>
      </c>
      <c r="EL81" s="4" t="str">
        <f t="shared" si="53"/>
        <v/>
      </c>
      <c r="EM81" s="4" t="str">
        <f t="shared" si="53"/>
        <v/>
      </c>
      <c r="EN81" s="4" t="str">
        <f t="shared" si="53"/>
        <v/>
      </c>
      <c r="EO81" s="4" t="str">
        <f t="shared" si="53"/>
        <v/>
      </c>
      <c r="EP81" s="4" t="str">
        <f t="shared" si="53"/>
        <v/>
      </c>
      <c r="EQ81" s="4" t="str">
        <f t="shared" si="53"/>
        <v/>
      </c>
      <c r="ER81" s="4" t="str">
        <f t="shared" si="53"/>
        <v/>
      </c>
      <c r="ES81" s="4" t="str">
        <f t="shared" si="53"/>
        <v/>
      </c>
      <c r="ET81" s="4" t="str">
        <f t="shared" si="53"/>
        <v/>
      </c>
      <c r="EU81" s="4" t="str">
        <f t="shared" si="53"/>
        <v/>
      </c>
      <c r="EV81" s="4" t="str">
        <f t="shared" si="53"/>
        <v/>
      </c>
      <c r="EW81" s="4" t="str">
        <f t="shared" si="53"/>
        <v/>
      </c>
      <c r="EX81" s="4" t="str">
        <f t="shared" si="53"/>
        <v/>
      </c>
      <c r="EY81" s="4" t="str">
        <f t="shared" si="53"/>
        <v/>
      </c>
      <c r="EZ81" s="4" t="str">
        <f t="shared" si="53"/>
        <v/>
      </c>
      <c r="FA81" s="4" t="str">
        <f t="shared" si="53"/>
        <v/>
      </c>
      <c r="FB81" s="4" t="str">
        <f t="shared" si="53"/>
        <v/>
      </c>
      <c r="FC81" s="4" t="str">
        <f t="shared" si="53"/>
        <v/>
      </c>
      <c r="FD81" s="4" t="str">
        <f t="shared" si="53"/>
        <v/>
      </c>
      <c r="FE81" s="4" t="str">
        <f t="shared" si="53"/>
        <v/>
      </c>
      <c r="FF81" s="4" t="str">
        <f t="shared" si="53"/>
        <v/>
      </c>
      <c r="FG81" s="4" t="str">
        <f t="shared" si="53"/>
        <v/>
      </c>
      <c r="FH81" s="4" t="str">
        <f t="shared" si="53"/>
        <v/>
      </c>
      <c r="FI81" s="4" t="str">
        <f t="shared" si="53"/>
        <v/>
      </c>
      <c r="FJ81" s="4" t="str">
        <f t="shared" si="53"/>
        <v/>
      </c>
      <c r="FK81" s="4" t="str">
        <f t="shared" si="53"/>
        <v/>
      </c>
      <c r="FL81" s="4" t="str">
        <f t="shared" si="53"/>
        <v/>
      </c>
      <c r="FM81" s="4" t="str">
        <f t="shared" si="53"/>
        <v/>
      </c>
      <c r="FN81" s="4" t="str">
        <f t="shared" si="53"/>
        <v/>
      </c>
      <c r="FO81" s="4" t="str">
        <f t="shared" si="53"/>
        <v/>
      </c>
      <c r="FP81" s="4" t="str">
        <f t="shared" si="53"/>
        <v/>
      </c>
      <c r="FQ81" s="4" t="str">
        <f t="shared" si="53"/>
        <v/>
      </c>
      <c r="FR81" s="4" t="str">
        <f t="shared" si="53"/>
        <v/>
      </c>
      <c r="FS81" s="4" t="str">
        <f t="shared" ref="FS81:ID81" si="54">IF(FS82=1,SUBTOTAL(3,FS53:FS73)-COUNTIF(FS53:FS73,"休"),"")</f>
        <v/>
      </c>
      <c r="FT81" s="4" t="str">
        <f t="shared" si="54"/>
        <v/>
      </c>
      <c r="FU81" s="4" t="str">
        <f t="shared" si="54"/>
        <v/>
      </c>
      <c r="FV81" s="4" t="str">
        <f t="shared" si="54"/>
        <v/>
      </c>
      <c r="FW81" s="4" t="str">
        <f t="shared" si="54"/>
        <v/>
      </c>
      <c r="FX81" s="4" t="str">
        <f t="shared" si="54"/>
        <v/>
      </c>
      <c r="FY81" s="4" t="str">
        <f t="shared" si="54"/>
        <v/>
      </c>
      <c r="FZ81" s="4" t="str">
        <f t="shared" si="54"/>
        <v/>
      </c>
      <c r="GA81" s="4" t="str">
        <f t="shared" si="54"/>
        <v/>
      </c>
      <c r="GB81" s="4" t="str">
        <f t="shared" si="54"/>
        <v/>
      </c>
      <c r="GC81" s="4" t="str">
        <f t="shared" si="54"/>
        <v/>
      </c>
      <c r="GD81" s="4" t="str">
        <f t="shared" si="54"/>
        <v/>
      </c>
      <c r="GE81" s="4" t="str">
        <f t="shared" si="54"/>
        <v/>
      </c>
      <c r="GF81" s="4" t="str">
        <f t="shared" si="54"/>
        <v/>
      </c>
      <c r="GG81" s="4" t="str">
        <f t="shared" si="54"/>
        <v/>
      </c>
      <c r="GH81" s="4" t="str">
        <f t="shared" si="54"/>
        <v/>
      </c>
      <c r="GI81" s="4" t="str">
        <f t="shared" si="54"/>
        <v/>
      </c>
      <c r="GJ81" s="4" t="str">
        <f t="shared" si="54"/>
        <v/>
      </c>
      <c r="GK81" s="4" t="str">
        <f t="shared" si="54"/>
        <v/>
      </c>
      <c r="GL81" s="4" t="str">
        <f t="shared" si="54"/>
        <v/>
      </c>
      <c r="GM81" s="4" t="str">
        <f t="shared" si="54"/>
        <v/>
      </c>
      <c r="GN81" s="4" t="str">
        <f t="shared" si="54"/>
        <v/>
      </c>
      <c r="GO81" s="4" t="str">
        <f t="shared" si="54"/>
        <v/>
      </c>
      <c r="GP81" s="4" t="str">
        <f t="shared" si="54"/>
        <v/>
      </c>
      <c r="GQ81" s="4" t="str">
        <f t="shared" si="54"/>
        <v/>
      </c>
      <c r="GR81" s="4" t="str">
        <f t="shared" si="54"/>
        <v/>
      </c>
      <c r="GS81" s="4" t="str">
        <f t="shared" si="54"/>
        <v/>
      </c>
      <c r="GT81" s="4" t="str">
        <f t="shared" si="54"/>
        <v/>
      </c>
      <c r="GU81" s="4" t="str">
        <f t="shared" si="54"/>
        <v/>
      </c>
      <c r="GV81" s="4" t="str">
        <f t="shared" si="54"/>
        <v/>
      </c>
      <c r="GW81" s="4" t="str">
        <f t="shared" si="54"/>
        <v/>
      </c>
      <c r="GX81" s="4" t="str">
        <f t="shared" si="54"/>
        <v/>
      </c>
      <c r="GY81" s="4" t="str">
        <f t="shared" si="54"/>
        <v/>
      </c>
      <c r="GZ81" s="4" t="str">
        <f t="shared" si="54"/>
        <v/>
      </c>
      <c r="HA81" s="4" t="str">
        <f t="shared" si="54"/>
        <v/>
      </c>
      <c r="HB81" s="4" t="str">
        <f t="shared" si="54"/>
        <v/>
      </c>
      <c r="HC81" s="4" t="str">
        <f t="shared" si="54"/>
        <v/>
      </c>
      <c r="HD81" s="4" t="str">
        <f t="shared" si="54"/>
        <v/>
      </c>
      <c r="HE81" s="4" t="str">
        <f t="shared" si="54"/>
        <v/>
      </c>
      <c r="HF81" s="4" t="str">
        <f t="shared" si="54"/>
        <v/>
      </c>
      <c r="HG81" s="4" t="str">
        <f t="shared" si="54"/>
        <v/>
      </c>
      <c r="HH81" s="4" t="str">
        <f t="shared" si="54"/>
        <v/>
      </c>
      <c r="HI81" s="4" t="str">
        <f t="shared" si="54"/>
        <v/>
      </c>
      <c r="HJ81" s="4" t="str">
        <f t="shared" si="54"/>
        <v/>
      </c>
      <c r="HK81" s="4" t="str">
        <f t="shared" si="54"/>
        <v/>
      </c>
      <c r="HL81" s="4" t="str">
        <f t="shared" si="54"/>
        <v/>
      </c>
      <c r="HM81" s="4" t="str">
        <f t="shared" si="54"/>
        <v/>
      </c>
      <c r="HN81" s="4" t="str">
        <f t="shared" si="54"/>
        <v/>
      </c>
      <c r="HO81" s="4" t="str">
        <f t="shared" si="54"/>
        <v/>
      </c>
      <c r="HP81" s="4" t="str">
        <f t="shared" si="54"/>
        <v/>
      </c>
      <c r="HQ81" s="4" t="str">
        <f t="shared" si="54"/>
        <v/>
      </c>
      <c r="HR81" s="4" t="str">
        <f t="shared" si="54"/>
        <v/>
      </c>
      <c r="HS81" s="4" t="str">
        <f t="shared" si="54"/>
        <v/>
      </c>
      <c r="HT81" s="4" t="str">
        <f t="shared" si="54"/>
        <v/>
      </c>
      <c r="HU81" s="4" t="str">
        <f t="shared" si="54"/>
        <v/>
      </c>
      <c r="HV81" s="4" t="str">
        <f t="shared" si="54"/>
        <v/>
      </c>
      <c r="HW81" s="4" t="str">
        <f t="shared" si="54"/>
        <v/>
      </c>
      <c r="HX81" s="4" t="str">
        <f t="shared" si="54"/>
        <v/>
      </c>
      <c r="HY81" s="4" t="str">
        <f t="shared" si="54"/>
        <v/>
      </c>
      <c r="HZ81" s="4" t="str">
        <f t="shared" si="54"/>
        <v/>
      </c>
      <c r="IA81" s="4" t="str">
        <f t="shared" si="54"/>
        <v/>
      </c>
      <c r="IB81" s="4" t="str">
        <f t="shared" si="54"/>
        <v/>
      </c>
      <c r="IC81" s="4" t="str">
        <f t="shared" si="54"/>
        <v/>
      </c>
      <c r="ID81" s="4" t="str">
        <f t="shared" si="54"/>
        <v/>
      </c>
      <c r="IE81" s="4" t="str">
        <f t="shared" ref="IE81:IK81" si="55">IF(IE82=1,SUBTOTAL(3,IE53:IE73)-COUNTIF(IE53:IE73,"休"),"")</f>
        <v/>
      </c>
      <c r="IF81" s="4" t="str">
        <f t="shared" si="55"/>
        <v/>
      </c>
      <c r="IG81" s="4" t="str">
        <f t="shared" si="55"/>
        <v/>
      </c>
      <c r="IH81" s="4" t="str">
        <f t="shared" si="55"/>
        <v/>
      </c>
      <c r="II81" s="4" t="str">
        <f t="shared" si="55"/>
        <v/>
      </c>
      <c r="IJ81" s="4" t="str">
        <f t="shared" si="55"/>
        <v/>
      </c>
      <c r="IK81" s="4" t="str">
        <f t="shared" si="55"/>
        <v/>
      </c>
    </row>
    <row r="82" spans="1:256" s="50" customFormat="1" x14ac:dyDescent="0.2">
      <c r="B82" s="50" t="s">
        <v>143</v>
      </c>
    </row>
    <row r="83" spans="1:256" x14ac:dyDescent="0.2">
      <c r="A83" s="4" t="s">
        <v>153</v>
      </c>
      <c r="B83" s="4">
        <f>MAX(C83:IK83)</f>
        <v>0</v>
      </c>
      <c r="C83" s="4">
        <f t="shared" ref="C83:BN83" si="56">IF(C82=1,C2,)</f>
        <v>0</v>
      </c>
      <c r="D83" s="4">
        <f t="shared" si="56"/>
        <v>0</v>
      </c>
      <c r="E83" s="4">
        <f t="shared" si="56"/>
        <v>0</v>
      </c>
      <c r="F83" s="4">
        <f t="shared" si="56"/>
        <v>0</v>
      </c>
      <c r="G83" s="4">
        <f t="shared" si="56"/>
        <v>0</v>
      </c>
      <c r="H83" s="4">
        <f t="shared" si="56"/>
        <v>0</v>
      </c>
      <c r="I83" s="4">
        <f t="shared" si="56"/>
        <v>0</v>
      </c>
      <c r="J83" s="4">
        <f t="shared" si="56"/>
        <v>0</v>
      </c>
      <c r="K83" s="4">
        <f t="shared" si="56"/>
        <v>0</v>
      </c>
      <c r="L83" s="4">
        <f t="shared" si="56"/>
        <v>0</v>
      </c>
      <c r="M83" s="4">
        <f t="shared" si="56"/>
        <v>0</v>
      </c>
      <c r="N83" s="4">
        <f t="shared" si="56"/>
        <v>0</v>
      </c>
      <c r="O83" s="4">
        <f t="shared" si="56"/>
        <v>0</v>
      </c>
      <c r="P83" s="4">
        <f t="shared" si="56"/>
        <v>0</v>
      </c>
      <c r="Q83" s="4">
        <f t="shared" si="56"/>
        <v>0</v>
      </c>
      <c r="R83" s="4">
        <f t="shared" si="56"/>
        <v>0</v>
      </c>
      <c r="S83" s="4">
        <f t="shared" si="56"/>
        <v>0</v>
      </c>
      <c r="T83" s="4">
        <f t="shared" si="56"/>
        <v>0</v>
      </c>
      <c r="U83" s="4">
        <f t="shared" si="56"/>
        <v>0</v>
      </c>
      <c r="V83" s="4">
        <f t="shared" si="56"/>
        <v>0</v>
      </c>
      <c r="W83" s="4">
        <f t="shared" si="56"/>
        <v>0</v>
      </c>
      <c r="X83" s="4">
        <f t="shared" si="56"/>
        <v>0</v>
      </c>
      <c r="Y83" s="4">
        <f t="shared" si="56"/>
        <v>0</v>
      </c>
      <c r="Z83" s="4">
        <f t="shared" si="56"/>
        <v>0</v>
      </c>
      <c r="AA83" s="4">
        <f t="shared" si="56"/>
        <v>0</v>
      </c>
      <c r="AB83" s="4">
        <f t="shared" si="56"/>
        <v>0</v>
      </c>
      <c r="AC83" s="4">
        <f t="shared" si="56"/>
        <v>0</v>
      </c>
      <c r="AD83" s="4">
        <f t="shared" si="56"/>
        <v>0</v>
      </c>
      <c r="AE83" s="4">
        <f t="shared" si="56"/>
        <v>0</v>
      </c>
      <c r="AF83" s="4">
        <f t="shared" si="56"/>
        <v>0</v>
      </c>
      <c r="AG83" s="4">
        <f t="shared" si="56"/>
        <v>0</v>
      </c>
      <c r="AH83" s="4">
        <f t="shared" si="56"/>
        <v>0</v>
      </c>
      <c r="AI83" s="4">
        <f t="shared" si="56"/>
        <v>0</v>
      </c>
      <c r="AJ83" s="4">
        <f t="shared" si="56"/>
        <v>0</v>
      </c>
      <c r="AK83" s="4">
        <f t="shared" si="56"/>
        <v>0</v>
      </c>
      <c r="AL83" s="4">
        <f t="shared" si="56"/>
        <v>0</v>
      </c>
      <c r="AM83" s="4">
        <f t="shared" si="56"/>
        <v>0</v>
      </c>
      <c r="AN83" s="4">
        <f t="shared" si="56"/>
        <v>0</v>
      </c>
      <c r="AO83" s="4">
        <f t="shared" si="56"/>
        <v>0</v>
      </c>
      <c r="AP83" s="4">
        <f t="shared" si="56"/>
        <v>0</v>
      </c>
      <c r="AQ83" s="4">
        <f t="shared" si="56"/>
        <v>0</v>
      </c>
      <c r="AR83" s="4">
        <f t="shared" si="56"/>
        <v>0</v>
      </c>
      <c r="AS83" s="4">
        <f t="shared" si="56"/>
        <v>0</v>
      </c>
      <c r="AT83" s="4">
        <f t="shared" si="56"/>
        <v>0</v>
      </c>
      <c r="AU83" s="4">
        <f t="shared" si="56"/>
        <v>0</v>
      </c>
      <c r="AV83" s="4">
        <f t="shared" si="56"/>
        <v>0</v>
      </c>
      <c r="AW83" s="4">
        <f t="shared" si="56"/>
        <v>0</v>
      </c>
      <c r="AX83" s="4">
        <f t="shared" si="56"/>
        <v>0</v>
      </c>
      <c r="AY83" s="4">
        <f t="shared" si="56"/>
        <v>0</v>
      </c>
      <c r="AZ83" s="4">
        <f t="shared" si="56"/>
        <v>0</v>
      </c>
      <c r="BA83" s="4">
        <f t="shared" si="56"/>
        <v>0</v>
      </c>
      <c r="BB83" s="4">
        <f t="shared" si="56"/>
        <v>0</v>
      </c>
      <c r="BC83" s="4">
        <f t="shared" si="56"/>
        <v>0</v>
      </c>
      <c r="BD83" s="4">
        <f t="shared" si="56"/>
        <v>0</v>
      </c>
      <c r="BE83" s="4">
        <f t="shared" si="56"/>
        <v>0</v>
      </c>
      <c r="BF83" s="4">
        <f t="shared" si="56"/>
        <v>0</v>
      </c>
      <c r="BG83" s="4">
        <f t="shared" si="56"/>
        <v>0</v>
      </c>
      <c r="BH83" s="4">
        <f t="shared" si="56"/>
        <v>0</v>
      </c>
      <c r="BI83" s="4">
        <f t="shared" si="56"/>
        <v>0</v>
      </c>
      <c r="BJ83" s="4">
        <f t="shared" si="56"/>
        <v>0</v>
      </c>
      <c r="BK83" s="4">
        <f t="shared" si="56"/>
        <v>0</v>
      </c>
      <c r="BL83" s="4">
        <f t="shared" si="56"/>
        <v>0</v>
      </c>
      <c r="BM83" s="4">
        <f t="shared" si="56"/>
        <v>0</v>
      </c>
      <c r="BN83" s="4">
        <f t="shared" si="56"/>
        <v>0</v>
      </c>
      <c r="BO83" s="4">
        <f t="shared" ref="BO83:DZ83" si="57">IF(BO82=1,BO2,)</f>
        <v>0</v>
      </c>
      <c r="BP83" s="4">
        <f t="shared" si="57"/>
        <v>0</v>
      </c>
      <c r="BQ83" s="4">
        <f t="shared" si="57"/>
        <v>0</v>
      </c>
      <c r="BR83" s="4">
        <f t="shared" si="57"/>
        <v>0</v>
      </c>
      <c r="BS83" s="4">
        <f t="shared" si="57"/>
        <v>0</v>
      </c>
      <c r="BT83" s="4">
        <f t="shared" si="57"/>
        <v>0</v>
      </c>
      <c r="BU83" s="4">
        <f t="shared" si="57"/>
        <v>0</v>
      </c>
      <c r="BV83" s="4">
        <f t="shared" si="57"/>
        <v>0</v>
      </c>
      <c r="BW83" s="4">
        <f t="shared" si="57"/>
        <v>0</v>
      </c>
      <c r="BX83" s="4">
        <f t="shared" si="57"/>
        <v>0</v>
      </c>
      <c r="BY83" s="4">
        <f t="shared" si="57"/>
        <v>0</v>
      </c>
      <c r="BZ83" s="4">
        <f t="shared" si="57"/>
        <v>0</v>
      </c>
      <c r="CA83" s="4">
        <f t="shared" si="57"/>
        <v>0</v>
      </c>
      <c r="CB83" s="4">
        <f t="shared" si="57"/>
        <v>0</v>
      </c>
      <c r="CC83" s="4">
        <f t="shared" si="57"/>
        <v>0</v>
      </c>
      <c r="CD83" s="4">
        <f t="shared" si="57"/>
        <v>0</v>
      </c>
      <c r="CE83" s="4">
        <f t="shared" si="57"/>
        <v>0</v>
      </c>
      <c r="CF83" s="4">
        <f t="shared" si="57"/>
        <v>0</v>
      </c>
      <c r="CG83" s="4">
        <f t="shared" si="57"/>
        <v>0</v>
      </c>
      <c r="CH83" s="4">
        <f t="shared" si="57"/>
        <v>0</v>
      </c>
      <c r="CI83" s="4">
        <f t="shared" si="57"/>
        <v>0</v>
      </c>
      <c r="CJ83" s="4">
        <f t="shared" si="57"/>
        <v>0</v>
      </c>
      <c r="CK83" s="4">
        <f t="shared" si="57"/>
        <v>0</v>
      </c>
      <c r="CL83" s="4">
        <f t="shared" si="57"/>
        <v>0</v>
      </c>
      <c r="CM83" s="4">
        <f t="shared" si="57"/>
        <v>0</v>
      </c>
      <c r="CN83" s="4">
        <f t="shared" si="57"/>
        <v>0</v>
      </c>
      <c r="CO83" s="4">
        <f t="shared" si="57"/>
        <v>0</v>
      </c>
      <c r="CP83" s="4">
        <f t="shared" si="57"/>
        <v>0</v>
      </c>
      <c r="CQ83" s="4">
        <f t="shared" si="57"/>
        <v>0</v>
      </c>
      <c r="CR83" s="4">
        <f t="shared" si="57"/>
        <v>0</v>
      </c>
      <c r="CS83" s="4">
        <f t="shared" si="57"/>
        <v>0</v>
      </c>
      <c r="CT83" s="4">
        <f t="shared" si="57"/>
        <v>0</v>
      </c>
      <c r="CU83" s="4">
        <f t="shared" si="57"/>
        <v>0</v>
      </c>
      <c r="CV83" s="4">
        <f t="shared" si="57"/>
        <v>0</v>
      </c>
      <c r="CW83" s="4">
        <f t="shared" si="57"/>
        <v>0</v>
      </c>
      <c r="CX83" s="4">
        <f t="shared" si="57"/>
        <v>0</v>
      </c>
      <c r="CY83" s="4">
        <f t="shared" si="57"/>
        <v>0</v>
      </c>
      <c r="CZ83" s="4">
        <f t="shared" si="57"/>
        <v>0</v>
      </c>
      <c r="DA83" s="4">
        <f t="shared" si="57"/>
        <v>0</v>
      </c>
      <c r="DB83" s="4">
        <f t="shared" si="57"/>
        <v>0</v>
      </c>
      <c r="DC83" s="4">
        <f t="shared" si="57"/>
        <v>0</v>
      </c>
      <c r="DD83" s="4">
        <f t="shared" si="57"/>
        <v>0</v>
      </c>
      <c r="DE83" s="4">
        <f t="shared" si="57"/>
        <v>0</v>
      </c>
      <c r="DF83" s="4">
        <f t="shared" si="57"/>
        <v>0</v>
      </c>
      <c r="DG83" s="4">
        <f t="shared" si="57"/>
        <v>0</v>
      </c>
      <c r="DH83" s="4">
        <f t="shared" si="57"/>
        <v>0</v>
      </c>
      <c r="DI83" s="4">
        <f t="shared" si="57"/>
        <v>0</v>
      </c>
      <c r="DJ83" s="4">
        <f t="shared" si="57"/>
        <v>0</v>
      </c>
      <c r="DK83" s="4">
        <f t="shared" si="57"/>
        <v>0</v>
      </c>
      <c r="DL83" s="4">
        <f t="shared" si="57"/>
        <v>0</v>
      </c>
      <c r="DM83" s="4">
        <f t="shared" si="57"/>
        <v>0</v>
      </c>
      <c r="DN83" s="4">
        <f t="shared" si="57"/>
        <v>0</v>
      </c>
      <c r="DO83" s="4">
        <f t="shared" si="57"/>
        <v>0</v>
      </c>
      <c r="DP83" s="4">
        <f t="shared" si="57"/>
        <v>0</v>
      </c>
      <c r="DQ83" s="4">
        <f t="shared" si="57"/>
        <v>0</v>
      </c>
      <c r="DR83" s="4">
        <f t="shared" si="57"/>
        <v>0</v>
      </c>
      <c r="DS83" s="4">
        <f t="shared" si="57"/>
        <v>0</v>
      </c>
      <c r="DT83" s="4">
        <f t="shared" si="57"/>
        <v>0</v>
      </c>
      <c r="DU83" s="4">
        <f t="shared" si="57"/>
        <v>0</v>
      </c>
      <c r="DV83" s="4">
        <f t="shared" si="57"/>
        <v>0</v>
      </c>
      <c r="DW83" s="4">
        <f t="shared" si="57"/>
        <v>0</v>
      </c>
      <c r="DX83" s="4">
        <f t="shared" si="57"/>
        <v>0</v>
      </c>
      <c r="DY83" s="4">
        <f t="shared" si="57"/>
        <v>0</v>
      </c>
      <c r="DZ83" s="4">
        <f t="shared" si="57"/>
        <v>0</v>
      </c>
      <c r="EA83" s="4">
        <f t="shared" ref="EA83:GL83" si="58">IF(EA82=1,EA2,)</f>
        <v>0</v>
      </c>
      <c r="EB83" s="4">
        <f t="shared" si="58"/>
        <v>0</v>
      </c>
      <c r="EC83" s="4">
        <f t="shared" si="58"/>
        <v>0</v>
      </c>
      <c r="ED83" s="4">
        <f t="shared" si="58"/>
        <v>0</v>
      </c>
      <c r="EE83" s="4">
        <f t="shared" si="58"/>
        <v>0</v>
      </c>
      <c r="EF83" s="4">
        <f t="shared" si="58"/>
        <v>0</v>
      </c>
      <c r="EG83" s="4">
        <f t="shared" si="58"/>
        <v>0</v>
      </c>
      <c r="EH83" s="4">
        <f t="shared" si="58"/>
        <v>0</v>
      </c>
      <c r="EI83" s="4">
        <f t="shared" si="58"/>
        <v>0</v>
      </c>
      <c r="EJ83" s="4">
        <f t="shared" si="58"/>
        <v>0</v>
      </c>
      <c r="EK83" s="4">
        <f t="shared" si="58"/>
        <v>0</v>
      </c>
      <c r="EL83" s="4">
        <f t="shared" si="58"/>
        <v>0</v>
      </c>
      <c r="EM83" s="4">
        <f t="shared" si="58"/>
        <v>0</v>
      </c>
      <c r="EN83" s="4">
        <f t="shared" si="58"/>
        <v>0</v>
      </c>
      <c r="EO83" s="4">
        <f t="shared" si="58"/>
        <v>0</v>
      </c>
      <c r="EP83" s="4">
        <f t="shared" si="58"/>
        <v>0</v>
      </c>
      <c r="EQ83" s="4">
        <f t="shared" si="58"/>
        <v>0</v>
      </c>
      <c r="ER83" s="4">
        <f t="shared" si="58"/>
        <v>0</v>
      </c>
      <c r="ES83" s="4">
        <f t="shared" si="58"/>
        <v>0</v>
      </c>
      <c r="ET83" s="4">
        <f t="shared" si="58"/>
        <v>0</v>
      </c>
      <c r="EU83" s="4">
        <f t="shared" si="58"/>
        <v>0</v>
      </c>
      <c r="EV83" s="4">
        <f t="shared" si="58"/>
        <v>0</v>
      </c>
      <c r="EW83" s="4">
        <f t="shared" si="58"/>
        <v>0</v>
      </c>
      <c r="EX83" s="4">
        <f t="shared" si="58"/>
        <v>0</v>
      </c>
      <c r="EY83" s="4">
        <f t="shared" si="58"/>
        <v>0</v>
      </c>
      <c r="EZ83" s="4">
        <f t="shared" si="58"/>
        <v>0</v>
      </c>
      <c r="FA83" s="4">
        <f t="shared" si="58"/>
        <v>0</v>
      </c>
      <c r="FB83" s="4">
        <f t="shared" si="58"/>
        <v>0</v>
      </c>
      <c r="FC83" s="4">
        <f t="shared" si="58"/>
        <v>0</v>
      </c>
      <c r="FD83" s="4">
        <f t="shared" si="58"/>
        <v>0</v>
      </c>
      <c r="FE83" s="4">
        <f t="shared" si="58"/>
        <v>0</v>
      </c>
      <c r="FF83" s="4">
        <f t="shared" si="58"/>
        <v>0</v>
      </c>
      <c r="FG83" s="4">
        <f t="shared" si="58"/>
        <v>0</v>
      </c>
      <c r="FH83" s="4">
        <f t="shared" si="58"/>
        <v>0</v>
      </c>
      <c r="FI83" s="4">
        <f t="shared" si="58"/>
        <v>0</v>
      </c>
      <c r="FJ83" s="4">
        <f t="shared" si="58"/>
        <v>0</v>
      </c>
      <c r="FK83" s="4">
        <f t="shared" si="58"/>
        <v>0</v>
      </c>
      <c r="FL83" s="4">
        <f t="shared" si="58"/>
        <v>0</v>
      </c>
      <c r="FM83" s="4">
        <f t="shared" si="58"/>
        <v>0</v>
      </c>
      <c r="FN83" s="4">
        <f t="shared" si="58"/>
        <v>0</v>
      </c>
      <c r="FO83" s="4">
        <f t="shared" si="58"/>
        <v>0</v>
      </c>
      <c r="FP83" s="4">
        <f t="shared" si="58"/>
        <v>0</v>
      </c>
      <c r="FQ83" s="4">
        <f t="shared" si="58"/>
        <v>0</v>
      </c>
      <c r="FR83" s="4">
        <f t="shared" si="58"/>
        <v>0</v>
      </c>
      <c r="FS83" s="4">
        <f t="shared" si="58"/>
        <v>0</v>
      </c>
      <c r="FT83" s="4">
        <f t="shared" si="58"/>
        <v>0</v>
      </c>
      <c r="FU83" s="4">
        <f t="shared" si="58"/>
        <v>0</v>
      </c>
      <c r="FV83" s="4">
        <f t="shared" si="58"/>
        <v>0</v>
      </c>
      <c r="FW83" s="4">
        <f t="shared" si="58"/>
        <v>0</v>
      </c>
      <c r="FX83" s="4">
        <f t="shared" si="58"/>
        <v>0</v>
      </c>
      <c r="FY83" s="4">
        <f t="shared" si="58"/>
        <v>0</v>
      </c>
      <c r="FZ83" s="4">
        <f t="shared" si="58"/>
        <v>0</v>
      </c>
      <c r="GA83" s="4">
        <f t="shared" si="58"/>
        <v>0</v>
      </c>
      <c r="GB83" s="4">
        <f t="shared" si="58"/>
        <v>0</v>
      </c>
      <c r="GC83" s="4">
        <f t="shared" si="58"/>
        <v>0</v>
      </c>
      <c r="GD83" s="4">
        <f t="shared" si="58"/>
        <v>0</v>
      </c>
      <c r="GE83" s="4">
        <f t="shared" si="58"/>
        <v>0</v>
      </c>
      <c r="GF83" s="4">
        <f t="shared" si="58"/>
        <v>0</v>
      </c>
      <c r="GG83" s="4">
        <f t="shared" si="58"/>
        <v>0</v>
      </c>
      <c r="GH83" s="4">
        <f t="shared" si="58"/>
        <v>0</v>
      </c>
      <c r="GI83" s="4">
        <f t="shared" si="58"/>
        <v>0</v>
      </c>
      <c r="GJ83" s="4">
        <f t="shared" si="58"/>
        <v>0</v>
      </c>
      <c r="GK83" s="4">
        <f t="shared" si="58"/>
        <v>0</v>
      </c>
      <c r="GL83" s="4">
        <f t="shared" si="58"/>
        <v>0</v>
      </c>
      <c r="GM83" s="4">
        <f t="shared" ref="GM83:IK83" si="59">IF(GM82=1,GM2,)</f>
        <v>0</v>
      </c>
      <c r="GN83" s="4">
        <f t="shared" si="59"/>
        <v>0</v>
      </c>
      <c r="GO83" s="4">
        <f t="shared" si="59"/>
        <v>0</v>
      </c>
      <c r="GP83" s="4">
        <f t="shared" si="59"/>
        <v>0</v>
      </c>
      <c r="GQ83" s="4">
        <f t="shared" si="59"/>
        <v>0</v>
      </c>
      <c r="GR83" s="4">
        <f t="shared" si="59"/>
        <v>0</v>
      </c>
      <c r="GS83" s="4">
        <f t="shared" si="59"/>
        <v>0</v>
      </c>
      <c r="GT83" s="4">
        <f t="shared" si="59"/>
        <v>0</v>
      </c>
      <c r="GU83" s="4">
        <f t="shared" si="59"/>
        <v>0</v>
      </c>
      <c r="GV83" s="4">
        <f t="shared" si="59"/>
        <v>0</v>
      </c>
      <c r="GW83" s="4">
        <f t="shared" si="59"/>
        <v>0</v>
      </c>
      <c r="GX83" s="4">
        <f t="shared" si="59"/>
        <v>0</v>
      </c>
      <c r="GY83" s="4">
        <f t="shared" si="59"/>
        <v>0</v>
      </c>
      <c r="GZ83" s="4">
        <f t="shared" si="59"/>
        <v>0</v>
      </c>
      <c r="HA83" s="4">
        <f t="shared" si="59"/>
        <v>0</v>
      </c>
      <c r="HB83" s="4">
        <f t="shared" si="59"/>
        <v>0</v>
      </c>
      <c r="HC83" s="4">
        <f t="shared" si="59"/>
        <v>0</v>
      </c>
      <c r="HD83" s="4">
        <f t="shared" si="59"/>
        <v>0</v>
      </c>
      <c r="HE83" s="4">
        <f t="shared" si="59"/>
        <v>0</v>
      </c>
      <c r="HF83" s="4">
        <f t="shared" si="59"/>
        <v>0</v>
      </c>
      <c r="HG83" s="4">
        <f t="shared" si="59"/>
        <v>0</v>
      </c>
      <c r="HH83" s="4">
        <f t="shared" si="59"/>
        <v>0</v>
      </c>
      <c r="HI83" s="4">
        <f t="shared" si="59"/>
        <v>0</v>
      </c>
      <c r="HJ83" s="4">
        <f t="shared" si="59"/>
        <v>0</v>
      </c>
      <c r="HK83" s="4">
        <f t="shared" si="59"/>
        <v>0</v>
      </c>
      <c r="HL83" s="4">
        <f t="shared" si="59"/>
        <v>0</v>
      </c>
      <c r="HM83" s="4">
        <f t="shared" si="59"/>
        <v>0</v>
      </c>
      <c r="HN83" s="4">
        <f t="shared" si="59"/>
        <v>0</v>
      </c>
      <c r="HO83" s="4">
        <f t="shared" si="59"/>
        <v>0</v>
      </c>
      <c r="HP83" s="4">
        <f t="shared" si="59"/>
        <v>0</v>
      </c>
      <c r="HQ83" s="4">
        <f t="shared" si="59"/>
        <v>0</v>
      </c>
      <c r="HR83" s="4">
        <f t="shared" si="59"/>
        <v>0</v>
      </c>
      <c r="HS83" s="4">
        <f t="shared" si="59"/>
        <v>0</v>
      </c>
      <c r="HT83" s="4">
        <f t="shared" si="59"/>
        <v>0</v>
      </c>
      <c r="HU83" s="4">
        <f t="shared" si="59"/>
        <v>0</v>
      </c>
      <c r="HV83" s="4">
        <f t="shared" si="59"/>
        <v>0</v>
      </c>
      <c r="HW83" s="4">
        <f t="shared" si="59"/>
        <v>0</v>
      </c>
      <c r="HX83" s="4">
        <f t="shared" si="59"/>
        <v>0</v>
      </c>
      <c r="HY83" s="4">
        <f t="shared" si="59"/>
        <v>0</v>
      </c>
      <c r="HZ83" s="4">
        <f t="shared" si="59"/>
        <v>0</v>
      </c>
      <c r="IA83" s="4">
        <f t="shared" si="59"/>
        <v>0</v>
      </c>
      <c r="IB83" s="4">
        <f t="shared" si="59"/>
        <v>0</v>
      </c>
      <c r="IC83" s="4">
        <f t="shared" si="59"/>
        <v>0</v>
      </c>
      <c r="ID83" s="4">
        <f t="shared" si="59"/>
        <v>0</v>
      </c>
      <c r="IE83" s="4">
        <f t="shared" si="59"/>
        <v>0</v>
      </c>
      <c r="IF83" s="4">
        <f t="shared" si="59"/>
        <v>0</v>
      </c>
      <c r="IG83" s="4">
        <f t="shared" si="59"/>
        <v>0</v>
      </c>
      <c r="IH83" s="4">
        <f t="shared" si="59"/>
        <v>0</v>
      </c>
      <c r="II83" s="4">
        <f t="shared" si="59"/>
        <v>0</v>
      </c>
      <c r="IJ83" s="4">
        <f t="shared" si="59"/>
        <v>0</v>
      </c>
      <c r="IK83" s="4">
        <f t="shared" si="59"/>
        <v>0</v>
      </c>
    </row>
    <row r="84" spans="1:256" x14ac:dyDescent="0.2">
      <c r="B84" s="4" t="s">
        <v>154</v>
      </c>
      <c r="IM84" s="317" t="s">
        <v>296</v>
      </c>
      <c r="IN84" s="317"/>
      <c r="IO84" s="317"/>
    </row>
    <row r="86" spans="1:256" x14ac:dyDescent="0.2">
      <c r="AE86" s="318" t="s">
        <v>255</v>
      </c>
      <c r="AF86" s="319"/>
      <c r="BJ86" s="318" t="s">
        <v>259</v>
      </c>
      <c r="BK86" s="319"/>
      <c r="CO86" s="318" t="s">
        <v>282</v>
      </c>
      <c r="CP86" s="319"/>
      <c r="DT86" s="318" t="s">
        <v>267</v>
      </c>
      <c r="DU86" s="319"/>
      <c r="EX86" s="318" t="s">
        <v>268</v>
      </c>
      <c r="EY86" s="319"/>
      <c r="GC86" s="318" t="s">
        <v>269</v>
      </c>
      <c r="GD86" s="319"/>
      <c r="HF86" s="318" t="s">
        <v>270</v>
      </c>
      <c r="HG86" s="319"/>
      <c r="IJ86" s="318" t="s">
        <v>298</v>
      </c>
      <c r="IK86" s="319"/>
      <c r="IM86" s="147"/>
      <c r="IN86" s="147" t="s">
        <v>271</v>
      </c>
      <c r="IO86" s="147" t="s">
        <v>272</v>
      </c>
      <c r="IP86" s="147" t="s">
        <v>281</v>
      </c>
      <c r="IQ86" s="147" t="s">
        <v>273</v>
      </c>
      <c r="IR86" s="147" t="s">
        <v>274</v>
      </c>
      <c r="IS86" s="147" t="s">
        <v>275</v>
      </c>
      <c r="IT86" s="147" t="s">
        <v>276</v>
      </c>
      <c r="IU86" s="147" t="s">
        <v>277</v>
      </c>
      <c r="IV86" s="147" t="s">
        <v>177</v>
      </c>
    </row>
    <row r="87" spans="1:256" x14ac:dyDescent="0.2">
      <c r="AE87" s="2" t="s">
        <v>256</v>
      </c>
      <c r="AF87" s="2">
        <f>SUM(C52:AF52)</f>
        <v>0</v>
      </c>
      <c r="BJ87" s="2" t="s">
        <v>256</v>
      </c>
      <c r="BK87" s="2">
        <f>SUM(AG52:BK52)</f>
        <v>0</v>
      </c>
      <c r="BN87" s="4" t="s">
        <v>224</v>
      </c>
      <c r="CO87" s="2" t="s">
        <v>256</v>
      </c>
      <c r="CP87" s="2">
        <f>SUM(BL52:CP52)</f>
        <v>0</v>
      </c>
      <c r="DT87" s="2" t="s">
        <v>256</v>
      </c>
      <c r="DU87" s="2">
        <f>SUM(CR52:DU52)</f>
        <v>0</v>
      </c>
      <c r="EX87" s="2" t="s">
        <v>256</v>
      </c>
      <c r="EY87" s="2">
        <f>SUM(DV52:EY52)</f>
        <v>0</v>
      </c>
      <c r="GC87" s="2" t="s">
        <v>256</v>
      </c>
      <c r="GD87" s="2">
        <f>SUM(EZ52:GD52)</f>
        <v>0</v>
      </c>
      <c r="HF87" s="2" t="s">
        <v>256</v>
      </c>
      <c r="HG87" s="2">
        <f>SUM(GE52:HF52)</f>
        <v>0</v>
      </c>
      <c r="IJ87" s="2" t="s">
        <v>256</v>
      </c>
      <c r="IK87" s="2">
        <f>SUM(HG52:IK52)</f>
        <v>0</v>
      </c>
      <c r="IM87" s="147" t="s">
        <v>130</v>
      </c>
      <c r="IN87" s="147">
        <f>AF87</f>
        <v>0</v>
      </c>
      <c r="IO87" s="147">
        <f>BK87</f>
        <v>0</v>
      </c>
      <c r="IP87" s="147">
        <f>CP87</f>
        <v>0</v>
      </c>
      <c r="IQ87" s="147">
        <f>DU87</f>
        <v>0</v>
      </c>
      <c r="IR87" s="147">
        <f>EY87</f>
        <v>0</v>
      </c>
      <c r="IS87" s="147">
        <f>GD87</f>
        <v>0</v>
      </c>
      <c r="IT87" s="147">
        <f>HG87</f>
        <v>0</v>
      </c>
      <c r="IU87" s="147">
        <f>IK87</f>
        <v>0</v>
      </c>
      <c r="IV87" s="147">
        <f>SUM(IN87:IU87)</f>
        <v>0</v>
      </c>
    </row>
    <row r="88" spans="1:256" x14ac:dyDescent="0.2">
      <c r="AE88" s="2" t="s">
        <v>257</v>
      </c>
      <c r="AF88" s="2">
        <f>SUM(C74:AF74)</f>
        <v>0</v>
      </c>
      <c r="BJ88" s="2" t="s">
        <v>257</v>
      </c>
      <c r="BK88" s="2">
        <f>SUM(AG74:BK74)</f>
        <v>0</v>
      </c>
      <c r="CO88" s="2" t="s">
        <v>257</v>
      </c>
      <c r="CP88" s="2">
        <f>SUM(BL74:CP74)</f>
        <v>0</v>
      </c>
      <c r="DT88" s="2" t="s">
        <v>257</v>
      </c>
      <c r="DU88" s="2">
        <f>SUM(CR75:DU75)</f>
        <v>0</v>
      </c>
      <c r="EX88" s="2" t="s">
        <v>257</v>
      </c>
      <c r="EY88" s="2">
        <f>SUM(DV74:EY74)</f>
        <v>0</v>
      </c>
      <c r="GC88" s="2" t="s">
        <v>257</v>
      </c>
      <c r="GD88" s="2">
        <f>SUM(EZ74:GD74)</f>
        <v>0</v>
      </c>
      <c r="HF88" s="2" t="s">
        <v>257</v>
      </c>
      <c r="HG88" s="2">
        <f>SUM(GE74:HF74)</f>
        <v>0</v>
      </c>
      <c r="IJ88" s="2" t="s">
        <v>257</v>
      </c>
      <c r="IK88" s="2">
        <f>SUM(HG74:IK74)</f>
        <v>0</v>
      </c>
      <c r="IM88" s="147" t="s">
        <v>131</v>
      </c>
      <c r="IN88" s="147">
        <f>AF88</f>
        <v>0</v>
      </c>
      <c r="IO88" s="147">
        <f>BK88</f>
        <v>0</v>
      </c>
      <c r="IP88" s="147">
        <f>CP88</f>
        <v>0</v>
      </c>
      <c r="IQ88" s="147">
        <f>DU88</f>
        <v>0</v>
      </c>
      <c r="IR88" s="147">
        <f>EY88</f>
        <v>0</v>
      </c>
      <c r="IS88" s="147">
        <f>GD88</f>
        <v>0</v>
      </c>
      <c r="IT88" s="147">
        <f>HG88</f>
        <v>0</v>
      </c>
      <c r="IU88" s="147">
        <f>IK88</f>
        <v>0</v>
      </c>
      <c r="IV88" s="147">
        <f>SUM(IN88:IU88)</f>
        <v>0</v>
      </c>
    </row>
    <row r="89" spans="1:256" x14ac:dyDescent="0.2">
      <c r="AE89" s="2" t="s">
        <v>258</v>
      </c>
      <c r="AF89" s="2">
        <f>SUM(AF87:AF88)</f>
        <v>0</v>
      </c>
      <c r="BJ89" s="2" t="s">
        <v>258</v>
      </c>
      <c r="BK89" s="2">
        <f>SUM(BK87:BK88)</f>
        <v>0</v>
      </c>
      <c r="CO89" s="2" t="s">
        <v>258</v>
      </c>
      <c r="CP89" s="2">
        <f>SUM(CP87:CP88)</f>
        <v>0</v>
      </c>
      <c r="DT89" s="2" t="s">
        <v>258</v>
      </c>
      <c r="DU89" s="2">
        <f>SUM(DU87:DU88)</f>
        <v>0</v>
      </c>
      <c r="EX89" s="2" t="s">
        <v>258</v>
      </c>
      <c r="EY89" s="2">
        <f>SUM(EY87:EY88)</f>
        <v>0</v>
      </c>
      <c r="GC89" s="2" t="s">
        <v>258</v>
      </c>
      <c r="GD89" s="2">
        <f>SUM(GD87:GD88)</f>
        <v>0</v>
      </c>
      <c r="HF89" s="2" t="s">
        <v>258</v>
      </c>
      <c r="HG89" s="2">
        <f>SUM(HG87:HG88)</f>
        <v>0</v>
      </c>
      <c r="IJ89" s="2" t="s">
        <v>258</v>
      </c>
      <c r="IK89" s="2">
        <f>SUM(IK87:IK88)</f>
        <v>0</v>
      </c>
      <c r="IM89" s="147" t="s">
        <v>177</v>
      </c>
      <c r="IN89" s="147">
        <f>AF89</f>
        <v>0</v>
      </c>
      <c r="IO89" s="147">
        <f>BK89</f>
        <v>0</v>
      </c>
      <c r="IP89" s="147">
        <f>CP89</f>
        <v>0</v>
      </c>
      <c r="IQ89" s="147">
        <f>DU89</f>
        <v>0</v>
      </c>
      <c r="IR89" s="147">
        <f>EY89</f>
        <v>0</v>
      </c>
      <c r="IS89" s="147">
        <f>GD89</f>
        <v>0</v>
      </c>
      <c r="IT89" s="147">
        <f>HG89</f>
        <v>0</v>
      </c>
      <c r="IU89" s="147">
        <f>IK89</f>
        <v>0</v>
      </c>
      <c r="IV89" s="147">
        <f>SUM(IN89:IU89)</f>
        <v>0</v>
      </c>
    </row>
    <row r="90" spans="1:256" x14ac:dyDescent="0.2">
      <c r="BJ90" s="320"/>
      <c r="BK90" s="320"/>
    </row>
    <row r="91" spans="1:256" x14ac:dyDescent="0.2">
      <c r="BJ91" s="3"/>
      <c r="BK91" s="3"/>
    </row>
    <row r="92" spans="1:256" x14ac:dyDescent="0.2">
      <c r="BJ92" s="3"/>
      <c r="BK92" s="3"/>
    </row>
    <row r="93" spans="1:256" x14ac:dyDescent="0.2">
      <c r="BJ93" s="3"/>
      <c r="BK93" s="3"/>
    </row>
  </sheetData>
  <mergeCells count="14">
    <mergeCell ref="AE86:AF86"/>
    <mergeCell ref="CO86:CP86"/>
    <mergeCell ref="DT86:DU86"/>
    <mergeCell ref="BJ86:BK86"/>
    <mergeCell ref="A24:A25"/>
    <mergeCell ref="A31:A32"/>
    <mergeCell ref="A62:A63"/>
    <mergeCell ref="A64:A65"/>
    <mergeCell ref="IM84:IO84"/>
    <mergeCell ref="GC86:GD86"/>
    <mergeCell ref="HF86:HG86"/>
    <mergeCell ref="BJ90:BK90"/>
    <mergeCell ref="EX86:EY86"/>
    <mergeCell ref="IJ86:IK86"/>
  </mergeCells>
  <phoneticPr fontId="2"/>
  <conditionalFormatting sqref="A6:B6 IL6:IV6">
    <cfRule type="cellIs" dxfId="47" priority="7" stopIfTrue="1" operator="equal">
      <formula>"土"</formula>
    </cfRule>
    <cfRule type="cellIs" dxfId="46" priority="8" stopIfTrue="1" operator="equal">
      <formula>"日"</formula>
    </cfRule>
  </conditionalFormatting>
  <conditionalFormatting sqref="C6:IK6">
    <cfRule type="cellIs" dxfId="45" priority="1" stopIfTrue="1" operator="equal">
      <formula>"土"</formula>
    </cfRule>
    <cfRule type="cellIs" dxfId="44" priority="2" stopIfTrue="1" operator="equal">
      <formula>"日"</formula>
    </cfRule>
  </conditionalFormatting>
  <pageMargins left="0.78740157480314965" right="0.78740157480314965" top="0.98425196850393704" bottom="0.59055118110236227" header="0.51181102362204722" footer="0.51181102362204722"/>
  <pageSetup paperSize="9" scale="10" orientation="portrait"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pageSetUpPr fitToPage="1"/>
  </sheetPr>
  <dimension ref="A1:LS90"/>
  <sheetViews>
    <sheetView zoomScaleNormal="100" zoomScaleSheetLayoutView="75" workbookViewId="0">
      <pane xSplit="2" ySplit="6" topLeftCell="EH71" activePane="bottomRight" state="frozen"/>
      <selection activeCell="P151" sqref="P151"/>
      <selection pane="topRight" activeCell="P151" sqref="P151"/>
      <selection pane="bottomLeft" activeCell="P151" sqref="P151"/>
      <selection pane="bottomRight" activeCell="P151" sqref="P151"/>
    </sheetView>
  </sheetViews>
  <sheetFormatPr defaultColWidth="9" defaultRowHeight="13" x14ac:dyDescent="0.2"/>
  <cols>
    <col min="1" max="1" width="2.6328125" style="4" customWidth="1"/>
    <col min="2" max="2" width="7.36328125" style="4" customWidth="1"/>
    <col min="3" max="186" width="3.6328125" style="4" customWidth="1"/>
    <col min="187" max="196" width="8.6328125" style="4" customWidth="1"/>
    <col min="197" max="327" width="3.6328125" style="4" customWidth="1"/>
    <col min="328" max="16384" width="9" style="4"/>
  </cols>
  <sheetData>
    <row r="1" spans="1:194" ht="12.75" customHeight="1" x14ac:dyDescent="0.2">
      <c r="A1" s="10" t="s">
        <v>116</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row>
    <row r="2" spans="1:194" ht="12.75" customHeight="1" x14ac:dyDescent="0.2">
      <c r="C2" s="34">
        <v>45748</v>
      </c>
      <c r="D2" s="34">
        <v>45749</v>
      </c>
      <c r="E2" s="34">
        <v>45750</v>
      </c>
      <c r="F2" s="34">
        <v>45751</v>
      </c>
      <c r="G2" s="34">
        <v>45752</v>
      </c>
      <c r="H2" s="34">
        <v>45753</v>
      </c>
      <c r="I2" s="34">
        <v>45754</v>
      </c>
      <c r="J2" s="34">
        <v>45755</v>
      </c>
      <c r="K2" s="34">
        <v>45756</v>
      </c>
      <c r="L2" s="34">
        <v>45757</v>
      </c>
      <c r="M2" s="34">
        <v>45758</v>
      </c>
      <c r="N2" s="34">
        <v>45759</v>
      </c>
      <c r="O2" s="34">
        <v>45760</v>
      </c>
      <c r="P2" s="34">
        <v>45761</v>
      </c>
      <c r="Q2" s="34">
        <v>45762</v>
      </c>
      <c r="R2" s="34">
        <v>45763</v>
      </c>
      <c r="S2" s="34">
        <v>45764</v>
      </c>
      <c r="T2" s="34">
        <v>45765</v>
      </c>
      <c r="U2" s="34">
        <v>45766</v>
      </c>
      <c r="V2" s="34">
        <v>45767</v>
      </c>
      <c r="W2" s="34">
        <v>45768</v>
      </c>
      <c r="X2" s="34">
        <v>45769</v>
      </c>
      <c r="Y2" s="34">
        <v>45770</v>
      </c>
      <c r="Z2" s="34">
        <v>45771</v>
      </c>
      <c r="AA2" s="34">
        <v>45772</v>
      </c>
      <c r="AB2" s="34">
        <v>45773</v>
      </c>
      <c r="AC2" s="34">
        <v>45774</v>
      </c>
      <c r="AD2" s="34">
        <v>45775</v>
      </c>
      <c r="AE2" s="34">
        <v>45776</v>
      </c>
      <c r="AF2" s="34">
        <v>45777</v>
      </c>
      <c r="AG2" s="34">
        <v>45962</v>
      </c>
      <c r="AH2" s="34">
        <v>45963</v>
      </c>
      <c r="AI2" s="34">
        <v>45964</v>
      </c>
      <c r="AJ2" s="34">
        <v>45965</v>
      </c>
      <c r="AK2" s="34">
        <v>45966</v>
      </c>
      <c r="AL2" s="34">
        <v>45967</v>
      </c>
      <c r="AM2" s="34">
        <v>45968</v>
      </c>
      <c r="AN2" s="34">
        <v>45969</v>
      </c>
      <c r="AO2" s="34">
        <v>45970</v>
      </c>
      <c r="AP2" s="34">
        <v>45971</v>
      </c>
      <c r="AQ2" s="34">
        <v>45972</v>
      </c>
      <c r="AR2" s="34">
        <v>45973</v>
      </c>
      <c r="AS2" s="34">
        <v>45974</v>
      </c>
      <c r="AT2" s="34">
        <v>45975</v>
      </c>
      <c r="AU2" s="34">
        <v>45976</v>
      </c>
      <c r="AV2" s="34">
        <v>45977</v>
      </c>
      <c r="AW2" s="34">
        <v>45978</v>
      </c>
      <c r="AX2" s="34">
        <v>45979</v>
      </c>
      <c r="AY2" s="34">
        <v>45980</v>
      </c>
      <c r="AZ2" s="34">
        <v>45981</v>
      </c>
      <c r="BA2" s="34">
        <v>45982</v>
      </c>
      <c r="BB2" s="34">
        <v>45983</v>
      </c>
      <c r="BC2" s="34">
        <v>45984</v>
      </c>
      <c r="BD2" s="34">
        <v>45985</v>
      </c>
      <c r="BE2" s="34">
        <v>45986</v>
      </c>
      <c r="BF2" s="34">
        <v>45987</v>
      </c>
      <c r="BG2" s="34">
        <v>45988</v>
      </c>
      <c r="BH2" s="34">
        <v>45989</v>
      </c>
      <c r="BI2" s="34">
        <v>45990</v>
      </c>
      <c r="BJ2" s="34">
        <v>45991</v>
      </c>
      <c r="BK2" s="34">
        <v>45992</v>
      </c>
      <c r="BL2" s="34">
        <v>45993</v>
      </c>
      <c r="BM2" s="34">
        <v>45994</v>
      </c>
      <c r="BN2" s="34">
        <v>45995</v>
      </c>
      <c r="BO2" s="34">
        <v>45996</v>
      </c>
      <c r="BP2" s="34">
        <v>45997</v>
      </c>
      <c r="BQ2" s="34">
        <v>45998</v>
      </c>
      <c r="BR2" s="34">
        <v>45999</v>
      </c>
      <c r="BS2" s="34">
        <v>46000</v>
      </c>
      <c r="BT2" s="34">
        <v>46001</v>
      </c>
      <c r="BU2" s="34">
        <v>46002</v>
      </c>
      <c r="BV2" s="34">
        <v>46003</v>
      </c>
      <c r="BW2" s="34">
        <v>46004</v>
      </c>
      <c r="BX2" s="34">
        <v>46005</v>
      </c>
      <c r="BY2" s="34">
        <v>46006</v>
      </c>
      <c r="BZ2" s="34">
        <v>46007</v>
      </c>
      <c r="CA2" s="34">
        <v>46008</v>
      </c>
      <c r="CB2" s="34">
        <v>46009</v>
      </c>
      <c r="CC2" s="34">
        <v>46010</v>
      </c>
      <c r="CD2" s="34">
        <v>46011</v>
      </c>
      <c r="CE2" s="34">
        <v>46012</v>
      </c>
      <c r="CF2" s="34">
        <v>46013</v>
      </c>
      <c r="CG2" s="34">
        <v>46014</v>
      </c>
      <c r="CH2" s="34">
        <v>46015</v>
      </c>
      <c r="CI2" s="34">
        <v>46016</v>
      </c>
      <c r="CJ2" s="34">
        <v>46017</v>
      </c>
      <c r="CK2" s="34">
        <v>46018</v>
      </c>
      <c r="CL2" s="34">
        <v>46019</v>
      </c>
      <c r="CM2" s="34">
        <v>46020</v>
      </c>
      <c r="CN2" s="34">
        <v>46021</v>
      </c>
      <c r="CO2" s="34">
        <v>46022</v>
      </c>
      <c r="CP2" s="34">
        <v>46023</v>
      </c>
      <c r="CQ2" s="34">
        <v>46024</v>
      </c>
      <c r="CR2" s="34">
        <v>46025</v>
      </c>
      <c r="CS2" s="34">
        <v>46026</v>
      </c>
      <c r="CT2" s="34">
        <v>46027</v>
      </c>
      <c r="CU2" s="34">
        <v>46028</v>
      </c>
      <c r="CV2" s="34">
        <v>46029</v>
      </c>
      <c r="CW2" s="34">
        <v>46030</v>
      </c>
      <c r="CX2" s="34">
        <v>46031</v>
      </c>
      <c r="CY2" s="34">
        <v>46032</v>
      </c>
      <c r="CZ2" s="34">
        <v>46033</v>
      </c>
      <c r="DA2" s="34">
        <v>46034</v>
      </c>
      <c r="DB2" s="34">
        <v>46035</v>
      </c>
      <c r="DC2" s="34">
        <v>46036</v>
      </c>
      <c r="DD2" s="34">
        <v>46037</v>
      </c>
      <c r="DE2" s="34">
        <v>46038</v>
      </c>
      <c r="DF2" s="34">
        <v>46039</v>
      </c>
      <c r="DG2" s="34">
        <v>46040</v>
      </c>
      <c r="DH2" s="34">
        <v>46041</v>
      </c>
      <c r="DI2" s="34">
        <v>46042</v>
      </c>
      <c r="DJ2" s="34">
        <v>46043</v>
      </c>
      <c r="DK2" s="34">
        <v>46044</v>
      </c>
      <c r="DL2" s="34">
        <v>46045</v>
      </c>
      <c r="DM2" s="34">
        <v>46046</v>
      </c>
      <c r="DN2" s="34">
        <v>46047</v>
      </c>
      <c r="DO2" s="34">
        <v>46048</v>
      </c>
      <c r="DP2" s="34">
        <v>46049</v>
      </c>
      <c r="DQ2" s="34">
        <v>46050</v>
      </c>
      <c r="DR2" s="34">
        <v>46051</v>
      </c>
      <c r="DS2" s="34">
        <v>46052</v>
      </c>
      <c r="DT2" s="34">
        <v>46053</v>
      </c>
      <c r="DU2" s="34">
        <v>46054</v>
      </c>
      <c r="DV2" s="34">
        <v>46055</v>
      </c>
      <c r="DW2" s="34">
        <v>46056</v>
      </c>
      <c r="DX2" s="34">
        <v>46057</v>
      </c>
      <c r="DY2" s="34">
        <v>46058</v>
      </c>
      <c r="DZ2" s="34">
        <v>46059</v>
      </c>
      <c r="EA2" s="34">
        <v>46060</v>
      </c>
      <c r="EB2" s="34">
        <v>46061</v>
      </c>
      <c r="EC2" s="34">
        <v>46062</v>
      </c>
      <c r="ED2" s="34">
        <v>46063</v>
      </c>
      <c r="EE2" s="34">
        <v>46064</v>
      </c>
      <c r="EF2" s="34">
        <v>46065</v>
      </c>
      <c r="EG2" s="34">
        <v>46066</v>
      </c>
      <c r="EH2" s="34">
        <v>46067</v>
      </c>
      <c r="EI2" s="34">
        <v>46068</v>
      </c>
      <c r="EJ2" s="34">
        <v>46069</v>
      </c>
      <c r="EK2" s="34">
        <v>46070</v>
      </c>
      <c r="EL2" s="34">
        <v>46071</v>
      </c>
      <c r="EM2" s="34">
        <v>46072</v>
      </c>
      <c r="EN2" s="34">
        <v>46073</v>
      </c>
      <c r="EO2" s="34">
        <v>46074</v>
      </c>
      <c r="EP2" s="34">
        <v>46075</v>
      </c>
      <c r="EQ2" s="34">
        <v>46076</v>
      </c>
      <c r="ER2" s="34">
        <v>46077</v>
      </c>
      <c r="ES2" s="34">
        <v>46078</v>
      </c>
      <c r="ET2" s="34">
        <v>46079</v>
      </c>
      <c r="EU2" s="34">
        <v>46080</v>
      </c>
      <c r="EV2" s="34">
        <v>46081</v>
      </c>
      <c r="EW2" s="34">
        <v>46082</v>
      </c>
      <c r="EX2" s="34">
        <v>46083</v>
      </c>
      <c r="EY2" s="34">
        <v>46084</v>
      </c>
      <c r="EZ2" s="34">
        <v>46085</v>
      </c>
      <c r="FA2" s="34">
        <v>46086</v>
      </c>
      <c r="FB2" s="34">
        <v>46087</v>
      </c>
      <c r="FC2" s="34">
        <v>46088</v>
      </c>
      <c r="FD2" s="34">
        <v>46089</v>
      </c>
      <c r="FE2" s="34">
        <v>46090</v>
      </c>
      <c r="FF2" s="34">
        <v>46091</v>
      </c>
      <c r="FG2" s="34">
        <v>46092</v>
      </c>
      <c r="FH2" s="34">
        <v>46093</v>
      </c>
      <c r="FI2" s="34">
        <v>46094</v>
      </c>
      <c r="FJ2" s="34">
        <v>46095</v>
      </c>
      <c r="FK2" s="34">
        <v>46096</v>
      </c>
      <c r="FL2" s="34">
        <v>46097</v>
      </c>
      <c r="FM2" s="34">
        <v>46098</v>
      </c>
      <c r="FN2" s="34">
        <v>46099</v>
      </c>
      <c r="FO2" s="34">
        <v>46100</v>
      </c>
      <c r="FP2" s="34">
        <v>46101</v>
      </c>
      <c r="FQ2" s="34">
        <v>46102</v>
      </c>
      <c r="FR2" s="34">
        <v>46103</v>
      </c>
      <c r="FS2" s="34">
        <v>46104</v>
      </c>
      <c r="FT2" s="34">
        <v>46105</v>
      </c>
      <c r="FU2" s="34">
        <v>46106</v>
      </c>
      <c r="FV2" s="34">
        <v>46107</v>
      </c>
      <c r="FW2" s="34">
        <v>46108</v>
      </c>
      <c r="FX2" s="34">
        <v>46109</v>
      </c>
      <c r="FY2" s="34">
        <v>46110</v>
      </c>
      <c r="FZ2" s="34">
        <v>46111</v>
      </c>
      <c r="GA2" s="34">
        <v>46112</v>
      </c>
    </row>
    <row r="3" spans="1:194" s="35" customFormat="1" ht="12.75" customHeight="1" x14ac:dyDescent="0.2">
      <c r="B3" s="36" t="s">
        <v>136</v>
      </c>
      <c r="C3" s="36">
        <f t="shared" ref="C3:AF3" si="0">YEAR(C2)-2018</f>
        <v>7</v>
      </c>
      <c r="D3" s="36">
        <f t="shared" si="0"/>
        <v>7</v>
      </c>
      <c r="E3" s="36">
        <f t="shared" si="0"/>
        <v>7</v>
      </c>
      <c r="F3" s="36">
        <f t="shared" si="0"/>
        <v>7</v>
      </c>
      <c r="G3" s="36">
        <f t="shared" si="0"/>
        <v>7</v>
      </c>
      <c r="H3" s="36">
        <f t="shared" si="0"/>
        <v>7</v>
      </c>
      <c r="I3" s="36">
        <f t="shared" si="0"/>
        <v>7</v>
      </c>
      <c r="J3" s="36">
        <f t="shared" si="0"/>
        <v>7</v>
      </c>
      <c r="K3" s="36">
        <f t="shared" si="0"/>
        <v>7</v>
      </c>
      <c r="L3" s="36">
        <f t="shared" si="0"/>
        <v>7</v>
      </c>
      <c r="M3" s="36">
        <f t="shared" si="0"/>
        <v>7</v>
      </c>
      <c r="N3" s="36">
        <f t="shared" si="0"/>
        <v>7</v>
      </c>
      <c r="O3" s="36">
        <f t="shared" si="0"/>
        <v>7</v>
      </c>
      <c r="P3" s="36">
        <f t="shared" si="0"/>
        <v>7</v>
      </c>
      <c r="Q3" s="36">
        <f t="shared" si="0"/>
        <v>7</v>
      </c>
      <c r="R3" s="36">
        <f t="shared" si="0"/>
        <v>7</v>
      </c>
      <c r="S3" s="36">
        <f t="shared" si="0"/>
        <v>7</v>
      </c>
      <c r="T3" s="36">
        <f t="shared" si="0"/>
        <v>7</v>
      </c>
      <c r="U3" s="36">
        <f t="shared" si="0"/>
        <v>7</v>
      </c>
      <c r="V3" s="36">
        <f t="shared" si="0"/>
        <v>7</v>
      </c>
      <c r="W3" s="36">
        <f t="shared" si="0"/>
        <v>7</v>
      </c>
      <c r="X3" s="36">
        <f t="shared" si="0"/>
        <v>7</v>
      </c>
      <c r="Y3" s="36">
        <f t="shared" si="0"/>
        <v>7</v>
      </c>
      <c r="Z3" s="36">
        <f t="shared" si="0"/>
        <v>7</v>
      </c>
      <c r="AA3" s="36">
        <f t="shared" si="0"/>
        <v>7</v>
      </c>
      <c r="AB3" s="36">
        <f t="shared" si="0"/>
        <v>7</v>
      </c>
      <c r="AC3" s="36">
        <f t="shared" si="0"/>
        <v>7</v>
      </c>
      <c r="AD3" s="36">
        <f t="shared" si="0"/>
        <v>7</v>
      </c>
      <c r="AE3" s="36">
        <f t="shared" si="0"/>
        <v>7</v>
      </c>
      <c r="AF3" s="36">
        <f t="shared" si="0"/>
        <v>7</v>
      </c>
      <c r="AG3" s="36">
        <f t="shared" ref="AG3:BC3" si="1">YEAR(AG2)-2018</f>
        <v>7</v>
      </c>
      <c r="AH3" s="36">
        <f t="shared" si="1"/>
        <v>7</v>
      </c>
      <c r="AI3" s="36">
        <f t="shared" si="1"/>
        <v>7</v>
      </c>
      <c r="AJ3" s="36">
        <f t="shared" si="1"/>
        <v>7</v>
      </c>
      <c r="AK3" s="36">
        <f t="shared" si="1"/>
        <v>7</v>
      </c>
      <c r="AL3" s="36">
        <f t="shared" si="1"/>
        <v>7</v>
      </c>
      <c r="AM3" s="36">
        <f t="shared" si="1"/>
        <v>7</v>
      </c>
      <c r="AN3" s="36">
        <f t="shared" si="1"/>
        <v>7</v>
      </c>
      <c r="AO3" s="36">
        <f t="shared" si="1"/>
        <v>7</v>
      </c>
      <c r="AP3" s="36">
        <f t="shared" si="1"/>
        <v>7</v>
      </c>
      <c r="AQ3" s="36">
        <f t="shared" si="1"/>
        <v>7</v>
      </c>
      <c r="AR3" s="36">
        <f t="shared" si="1"/>
        <v>7</v>
      </c>
      <c r="AS3" s="36">
        <f t="shared" si="1"/>
        <v>7</v>
      </c>
      <c r="AT3" s="36">
        <f t="shared" si="1"/>
        <v>7</v>
      </c>
      <c r="AU3" s="36">
        <f t="shared" si="1"/>
        <v>7</v>
      </c>
      <c r="AV3" s="36">
        <f t="shared" si="1"/>
        <v>7</v>
      </c>
      <c r="AW3" s="36">
        <f t="shared" si="1"/>
        <v>7</v>
      </c>
      <c r="AX3" s="36">
        <f t="shared" si="1"/>
        <v>7</v>
      </c>
      <c r="AY3" s="36">
        <f t="shared" si="1"/>
        <v>7</v>
      </c>
      <c r="AZ3" s="36">
        <f t="shared" si="1"/>
        <v>7</v>
      </c>
      <c r="BA3" s="36">
        <f t="shared" si="1"/>
        <v>7</v>
      </c>
      <c r="BB3" s="36">
        <f t="shared" si="1"/>
        <v>7</v>
      </c>
      <c r="BC3" s="36">
        <f t="shared" si="1"/>
        <v>7</v>
      </c>
      <c r="BD3" s="36">
        <f t="shared" ref="BD3:GA3" si="2">YEAR(BD2)-2018</f>
        <v>7</v>
      </c>
      <c r="BE3" s="36">
        <f t="shared" si="2"/>
        <v>7</v>
      </c>
      <c r="BF3" s="36">
        <f t="shared" si="2"/>
        <v>7</v>
      </c>
      <c r="BG3" s="36">
        <f t="shared" si="2"/>
        <v>7</v>
      </c>
      <c r="BH3" s="36">
        <f t="shared" si="2"/>
        <v>7</v>
      </c>
      <c r="BI3" s="36">
        <f t="shared" si="2"/>
        <v>7</v>
      </c>
      <c r="BJ3" s="36">
        <f t="shared" si="2"/>
        <v>7</v>
      </c>
      <c r="BK3" s="36">
        <f t="shared" si="2"/>
        <v>7</v>
      </c>
      <c r="BL3" s="36">
        <f t="shared" si="2"/>
        <v>7</v>
      </c>
      <c r="BM3" s="36">
        <f t="shared" si="2"/>
        <v>7</v>
      </c>
      <c r="BN3" s="36">
        <f t="shared" si="2"/>
        <v>7</v>
      </c>
      <c r="BO3" s="36">
        <f t="shared" si="2"/>
        <v>7</v>
      </c>
      <c r="BP3" s="36">
        <f t="shared" si="2"/>
        <v>7</v>
      </c>
      <c r="BQ3" s="36">
        <f t="shared" si="2"/>
        <v>7</v>
      </c>
      <c r="BR3" s="36">
        <f t="shared" si="2"/>
        <v>7</v>
      </c>
      <c r="BS3" s="36">
        <f t="shared" si="2"/>
        <v>7</v>
      </c>
      <c r="BT3" s="36">
        <f t="shared" si="2"/>
        <v>7</v>
      </c>
      <c r="BU3" s="36">
        <f t="shared" si="2"/>
        <v>7</v>
      </c>
      <c r="BV3" s="36">
        <f t="shared" si="2"/>
        <v>7</v>
      </c>
      <c r="BW3" s="36">
        <f t="shared" si="2"/>
        <v>7</v>
      </c>
      <c r="BX3" s="36">
        <f t="shared" si="2"/>
        <v>7</v>
      </c>
      <c r="BY3" s="36">
        <f t="shared" si="2"/>
        <v>7</v>
      </c>
      <c r="BZ3" s="36">
        <f t="shared" si="2"/>
        <v>7</v>
      </c>
      <c r="CA3" s="36">
        <f t="shared" si="2"/>
        <v>7</v>
      </c>
      <c r="CB3" s="36">
        <f t="shared" si="2"/>
        <v>7</v>
      </c>
      <c r="CC3" s="36">
        <f t="shared" si="2"/>
        <v>7</v>
      </c>
      <c r="CD3" s="36">
        <f t="shared" si="2"/>
        <v>7</v>
      </c>
      <c r="CE3" s="36">
        <f t="shared" si="2"/>
        <v>7</v>
      </c>
      <c r="CF3" s="36">
        <f t="shared" si="2"/>
        <v>7</v>
      </c>
      <c r="CG3" s="36">
        <f t="shared" si="2"/>
        <v>7</v>
      </c>
      <c r="CH3" s="36">
        <f t="shared" si="2"/>
        <v>7</v>
      </c>
      <c r="CI3" s="36">
        <f t="shared" si="2"/>
        <v>7</v>
      </c>
      <c r="CJ3" s="36">
        <f t="shared" si="2"/>
        <v>7</v>
      </c>
      <c r="CK3" s="36">
        <f t="shared" si="2"/>
        <v>7</v>
      </c>
      <c r="CL3" s="36">
        <f t="shared" si="2"/>
        <v>7</v>
      </c>
      <c r="CM3" s="36">
        <f t="shared" si="2"/>
        <v>7</v>
      </c>
      <c r="CN3" s="36">
        <f t="shared" si="2"/>
        <v>7</v>
      </c>
      <c r="CO3" s="36">
        <f t="shared" si="2"/>
        <v>7</v>
      </c>
      <c r="CP3" s="36">
        <f t="shared" si="2"/>
        <v>8</v>
      </c>
      <c r="CQ3" s="36">
        <f t="shared" si="2"/>
        <v>8</v>
      </c>
      <c r="CR3" s="36">
        <f t="shared" si="2"/>
        <v>8</v>
      </c>
      <c r="CS3" s="36">
        <f t="shared" si="2"/>
        <v>8</v>
      </c>
      <c r="CT3" s="36">
        <f t="shared" si="2"/>
        <v>8</v>
      </c>
      <c r="CU3" s="36">
        <f t="shared" si="2"/>
        <v>8</v>
      </c>
      <c r="CV3" s="36">
        <f t="shared" si="2"/>
        <v>8</v>
      </c>
      <c r="CW3" s="36">
        <f t="shared" si="2"/>
        <v>8</v>
      </c>
      <c r="CX3" s="36">
        <f t="shared" si="2"/>
        <v>8</v>
      </c>
      <c r="CY3" s="36">
        <f t="shared" si="2"/>
        <v>8</v>
      </c>
      <c r="CZ3" s="36">
        <f t="shared" si="2"/>
        <v>8</v>
      </c>
      <c r="DA3" s="36">
        <f t="shared" si="2"/>
        <v>8</v>
      </c>
      <c r="DB3" s="36">
        <f t="shared" si="2"/>
        <v>8</v>
      </c>
      <c r="DC3" s="36">
        <f t="shared" si="2"/>
        <v>8</v>
      </c>
      <c r="DD3" s="36">
        <f t="shared" si="2"/>
        <v>8</v>
      </c>
      <c r="DE3" s="36">
        <f t="shared" si="2"/>
        <v>8</v>
      </c>
      <c r="DF3" s="36">
        <f t="shared" si="2"/>
        <v>8</v>
      </c>
      <c r="DG3" s="36">
        <f t="shared" si="2"/>
        <v>8</v>
      </c>
      <c r="DH3" s="36">
        <f t="shared" si="2"/>
        <v>8</v>
      </c>
      <c r="DI3" s="36">
        <f t="shared" si="2"/>
        <v>8</v>
      </c>
      <c r="DJ3" s="36">
        <f t="shared" si="2"/>
        <v>8</v>
      </c>
      <c r="DK3" s="36">
        <f t="shared" si="2"/>
        <v>8</v>
      </c>
      <c r="DL3" s="36">
        <f t="shared" si="2"/>
        <v>8</v>
      </c>
      <c r="DM3" s="36">
        <f t="shared" si="2"/>
        <v>8</v>
      </c>
      <c r="DN3" s="36">
        <f t="shared" si="2"/>
        <v>8</v>
      </c>
      <c r="DO3" s="36">
        <f t="shared" si="2"/>
        <v>8</v>
      </c>
      <c r="DP3" s="36">
        <f t="shared" si="2"/>
        <v>8</v>
      </c>
      <c r="DQ3" s="36">
        <f t="shared" si="2"/>
        <v>8</v>
      </c>
      <c r="DR3" s="36">
        <f t="shared" si="2"/>
        <v>8</v>
      </c>
      <c r="DS3" s="36">
        <f t="shared" si="2"/>
        <v>8</v>
      </c>
      <c r="DT3" s="36">
        <f t="shared" si="2"/>
        <v>8</v>
      </c>
      <c r="DU3" s="36">
        <f t="shared" si="2"/>
        <v>8</v>
      </c>
      <c r="DV3" s="36">
        <f t="shared" si="2"/>
        <v>8</v>
      </c>
      <c r="DW3" s="36">
        <f t="shared" si="2"/>
        <v>8</v>
      </c>
      <c r="DX3" s="36">
        <f t="shared" si="2"/>
        <v>8</v>
      </c>
      <c r="DY3" s="36">
        <f t="shared" si="2"/>
        <v>8</v>
      </c>
      <c r="DZ3" s="36">
        <f t="shared" si="2"/>
        <v>8</v>
      </c>
      <c r="EA3" s="36">
        <f t="shared" si="2"/>
        <v>8</v>
      </c>
      <c r="EB3" s="36">
        <f t="shared" si="2"/>
        <v>8</v>
      </c>
      <c r="EC3" s="36">
        <f t="shared" si="2"/>
        <v>8</v>
      </c>
      <c r="ED3" s="36">
        <f t="shared" si="2"/>
        <v>8</v>
      </c>
      <c r="EE3" s="36">
        <f t="shared" si="2"/>
        <v>8</v>
      </c>
      <c r="EF3" s="36">
        <f t="shared" si="2"/>
        <v>8</v>
      </c>
      <c r="EG3" s="36">
        <f t="shared" si="2"/>
        <v>8</v>
      </c>
      <c r="EH3" s="36">
        <f t="shared" si="2"/>
        <v>8</v>
      </c>
      <c r="EI3" s="36">
        <f t="shared" si="2"/>
        <v>8</v>
      </c>
      <c r="EJ3" s="36">
        <f t="shared" si="2"/>
        <v>8</v>
      </c>
      <c r="EK3" s="36">
        <f t="shared" si="2"/>
        <v>8</v>
      </c>
      <c r="EL3" s="36">
        <f t="shared" si="2"/>
        <v>8</v>
      </c>
      <c r="EM3" s="36">
        <f t="shared" si="2"/>
        <v>8</v>
      </c>
      <c r="EN3" s="36">
        <f t="shared" si="2"/>
        <v>8</v>
      </c>
      <c r="EO3" s="36">
        <f t="shared" si="2"/>
        <v>8</v>
      </c>
      <c r="EP3" s="36">
        <f t="shared" si="2"/>
        <v>8</v>
      </c>
      <c r="EQ3" s="36">
        <f t="shared" si="2"/>
        <v>8</v>
      </c>
      <c r="ER3" s="36">
        <f t="shared" si="2"/>
        <v>8</v>
      </c>
      <c r="ES3" s="36">
        <f t="shared" si="2"/>
        <v>8</v>
      </c>
      <c r="ET3" s="36">
        <f t="shared" si="2"/>
        <v>8</v>
      </c>
      <c r="EU3" s="36">
        <f t="shared" si="2"/>
        <v>8</v>
      </c>
      <c r="EV3" s="36">
        <f t="shared" si="2"/>
        <v>8</v>
      </c>
      <c r="EW3" s="36">
        <f t="shared" si="2"/>
        <v>8</v>
      </c>
      <c r="EX3" s="36">
        <f t="shared" si="2"/>
        <v>8</v>
      </c>
      <c r="EY3" s="36">
        <f t="shared" si="2"/>
        <v>8</v>
      </c>
      <c r="EZ3" s="36">
        <f t="shared" si="2"/>
        <v>8</v>
      </c>
      <c r="FA3" s="36">
        <f t="shared" si="2"/>
        <v>8</v>
      </c>
      <c r="FB3" s="36">
        <f t="shared" si="2"/>
        <v>8</v>
      </c>
      <c r="FC3" s="36">
        <f t="shared" si="2"/>
        <v>8</v>
      </c>
      <c r="FD3" s="36">
        <f t="shared" si="2"/>
        <v>8</v>
      </c>
      <c r="FE3" s="36">
        <f t="shared" si="2"/>
        <v>8</v>
      </c>
      <c r="FF3" s="36">
        <f t="shared" si="2"/>
        <v>8</v>
      </c>
      <c r="FG3" s="36">
        <f t="shared" si="2"/>
        <v>8</v>
      </c>
      <c r="FH3" s="36">
        <f t="shared" si="2"/>
        <v>8</v>
      </c>
      <c r="FI3" s="36">
        <f t="shared" si="2"/>
        <v>8</v>
      </c>
      <c r="FJ3" s="36">
        <f t="shared" si="2"/>
        <v>8</v>
      </c>
      <c r="FK3" s="36">
        <f t="shared" si="2"/>
        <v>8</v>
      </c>
      <c r="FL3" s="36">
        <f t="shared" si="2"/>
        <v>8</v>
      </c>
      <c r="FM3" s="36">
        <f t="shared" si="2"/>
        <v>8</v>
      </c>
      <c r="FN3" s="36">
        <f t="shared" si="2"/>
        <v>8</v>
      </c>
      <c r="FO3" s="36">
        <f t="shared" si="2"/>
        <v>8</v>
      </c>
      <c r="FP3" s="36">
        <f t="shared" si="2"/>
        <v>8</v>
      </c>
      <c r="FQ3" s="36">
        <f t="shared" si="2"/>
        <v>8</v>
      </c>
      <c r="FR3" s="36">
        <f t="shared" si="2"/>
        <v>8</v>
      </c>
      <c r="FS3" s="36">
        <f t="shared" si="2"/>
        <v>8</v>
      </c>
      <c r="FT3" s="36">
        <f t="shared" si="2"/>
        <v>8</v>
      </c>
      <c r="FU3" s="36">
        <f t="shared" si="2"/>
        <v>8</v>
      </c>
      <c r="FV3" s="36">
        <f t="shared" si="2"/>
        <v>8</v>
      </c>
      <c r="FW3" s="36">
        <f t="shared" si="2"/>
        <v>8</v>
      </c>
      <c r="FX3" s="36">
        <f t="shared" si="2"/>
        <v>8</v>
      </c>
      <c r="FY3" s="36">
        <f t="shared" si="2"/>
        <v>8</v>
      </c>
      <c r="FZ3" s="36">
        <f t="shared" si="2"/>
        <v>8</v>
      </c>
      <c r="GA3" s="36">
        <f t="shared" si="2"/>
        <v>8</v>
      </c>
      <c r="GB3" s="162"/>
      <c r="GC3" s="162"/>
      <c r="GD3" s="162"/>
      <c r="GE3" s="162"/>
      <c r="GF3" s="162"/>
      <c r="GG3" s="162"/>
      <c r="GH3" s="162"/>
      <c r="GI3" s="162"/>
      <c r="GJ3" s="162"/>
      <c r="GK3" s="162"/>
      <c r="GL3" s="162"/>
    </row>
    <row r="4" spans="1:194" s="35" customFormat="1" ht="12.75" customHeight="1" x14ac:dyDescent="0.2">
      <c r="B4" s="36" t="s">
        <v>135</v>
      </c>
      <c r="C4" s="36">
        <f>MONTH(C2)</f>
        <v>4</v>
      </c>
      <c r="D4" s="36">
        <f t="shared" ref="D4:AF4" si="3">MONTH(D2)</f>
        <v>4</v>
      </c>
      <c r="E4" s="36">
        <f t="shared" si="3"/>
        <v>4</v>
      </c>
      <c r="F4" s="36">
        <f t="shared" si="3"/>
        <v>4</v>
      </c>
      <c r="G4" s="36">
        <f t="shared" si="3"/>
        <v>4</v>
      </c>
      <c r="H4" s="36">
        <f t="shared" si="3"/>
        <v>4</v>
      </c>
      <c r="I4" s="36">
        <f t="shared" si="3"/>
        <v>4</v>
      </c>
      <c r="J4" s="36">
        <f t="shared" si="3"/>
        <v>4</v>
      </c>
      <c r="K4" s="36">
        <f t="shared" si="3"/>
        <v>4</v>
      </c>
      <c r="L4" s="36">
        <f t="shared" si="3"/>
        <v>4</v>
      </c>
      <c r="M4" s="36">
        <f t="shared" si="3"/>
        <v>4</v>
      </c>
      <c r="N4" s="36">
        <f t="shared" si="3"/>
        <v>4</v>
      </c>
      <c r="O4" s="36">
        <f t="shared" si="3"/>
        <v>4</v>
      </c>
      <c r="P4" s="36">
        <f t="shared" si="3"/>
        <v>4</v>
      </c>
      <c r="Q4" s="36">
        <f t="shared" si="3"/>
        <v>4</v>
      </c>
      <c r="R4" s="36">
        <f t="shared" si="3"/>
        <v>4</v>
      </c>
      <c r="S4" s="36">
        <f t="shared" si="3"/>
        <v>4</v>
      </c>
      <c r="T4" s="36">
        <f t="shared" si="3"/>
        <v>4</v>
      </c>
      <c r="U4" s="36">
        <f t="shared" si="3"/>
        <v>4</v>
      </c>
      <c r="V4" s="36">
        <f t="shared" si="3"/>
        <v>4</v>
      </c>
      <c r="W4" s="36">
        <f t="shared" si="3"/>
        <v>4</v>
      </c>
      <c r="X4" s="36">
        <f t="shared" si="3"/>
        <v>4</v>
      </c>
      <c r="Y4" s="36">
        <f t="shared" si="3"/>
        <v>4</v>
      </c>
      <c r="Z4" s="36">
        <f t="shared" si="3"/>
        <v>4</v>
      </c>
      <c r="AA4" s="36">
        <f t="shared" si="3"/>
        <v>4</v>
      </c>
      <c r="AB4" s="36">
        <f t="shared" si="3"/>
        <v>4</v>
      </c>
      <c r="AC4" s="36">
        <f t="shared" si="3"/>
        <v>4</v>
      </c>
      <c r="AD4" s="36">
        <f t="shared" si="3"/>
        <v>4</v>
      </c>
      <c r="AE4" s="36">
        <f t="shared" si="3"/>
        <v>4</v>
      </c>
      <c r="AF4" s="36">
        <f t="shared" si="3"/>
        <v>4</v>
      </c>
      <c r="AG4" s="36">
        <f t="shared" ref="AG4:BC4" si="4">MONTH(AG2)</f>
        <v>11</v>
      </c>
      <c r="AH4" s="36">
        <f t="shared" si="4"/>
        <v>11</v>
      </c>
      <c r="AI4" s="36">
        <f t="shared" si="4"/>
        <v>11</v>
      </c>
      <c r="AJ4" s="36">
        <f t="shared" si="4"/>
        <v>11</v>
      </c>
      <c r="AK4" s="36">
        <f t="shared" si="4"/>
        <v>11</v>
      </c>
      <c r="AL4" s="36">
        <f t="shared" si="4"/>
        <v>11</v>
      </c>
      <c r="AM4" s="36">
        <f t="shared" si="4"/>
        <v>11</v>
      </c>
      <c r="AN4" s="36">
        <f t="shared" si="4"/>
        <v>11</v>
      </c>
      <c r="AO4" s="36">
        <f t="shared" si="4"/>
        <v>11</v>
      </c>
      <c r="AP4" s="36">
        <f t="shared" si="4"/>
        <v>11</v>
      </c>
      <c r="AQ4" s="36">
        <f t="shared" si="4"/>
        <v>11</v>
      </c>
      <c r="AR4" s="36">
        <f t="shared" si="4"/>
        <v>11</v>
      </c>
      <c r="AS4" s="36">
        <f t="shared" si="4"/>
        <v>11</v>
      </c>
      <c r="AT4" s="36">
        <f t="shared" si="4"/>
        <v>11</v>
      </c>
      <c r="AU4" s="36">
        <f t="shared" si="4"/>
        <v>11</v>
      </c>
      <c r="AV4" s="36">
        <f t="shared" si="4"/>
        <v>11</v>
      </c>
      <c r="AW4" s="36">
        <f t="shared" si="4"/>
        <v>11</v>
      </c>
      <c r="AX4" s="36">
        <f t="shared" si="4"/>
        <v>11</v>
      </c>
      <c r="AY4" s="36">
        <f t="shared" si="4"/>
        <v>11</v>
      </c>
      <c r="AZ4" s="36">
        <f t="shared" si="4"/>
        <v>11</v>
      </c>
      <c r="BA4" s="36">
        <f t="shared" si="4"/>
        <v>11</v>
      </c>
      <c r="BB4" s="36">
        <f t="shared" si="4"/>
        <v>11</v>
      </c>
      <c r="BC4" s="36">
        <f t="shared" si="4"/>
        <v>11</v>
      </c>
      <c r="BD4" s="36">
        <f t="shared" ref="BD4:GA4" si="5">MONTH(BD2)</f>
        <v>11</v>
      </c>
      <c r="BE4" s="36">
        <f t="shared" si="5"/>
        <v>11</v>
      </c>
      <c r="BF4" s="36">
        <f t="shared" si="5"/>
        <v>11</v>
      </c>
      <c r="BG4" s="36">
        <f t="shared" si="5"/>
        <v>11</v>
      </c>
      <c r="BH4" s="36">
        <f t="shared" si="5"/>
        <v>11</v>
      </c>
      <c r="BI4" s="36">
        <f t="shared" si="5"/>
        <v>11</v>
      </c>
      <c r="BJ4" s="36">
        <f t="shared" si="5"/>
        <v>11</v>
      </c>
      <c r="BK4" s="36">
        <f t="shared" si="5"/>
        <v>12</v>
      </c>
      <c r="BL4" s="36">
        <f t="shared" si="5"/>
        <v>12</v>
      </c>
      <c r="BM4" s="36">
        <f t="shared" si="5"/>
        <v>12</v>
      </c>
      <c r="BN4" s="36">
        <f t="shared" si="5"/>
        <v>12</v>
      </c>
      <c r="BO4" s="36">
        <f t="shared" si="5"/>
        <v>12</v>
      </c>
      <c r="BP4" s="36">
        <f t="shared" si="5"/>
        <v>12</v>
      </c>
      <c r="BQ4" s="36">
        <f t="shared" si="5"/>
        <v>12</v>
      </c>
      <c r="BR4" s="36">
        <f t="shared" si="5"/>
        <v>12</v>
      </c>
      <c r="BS4" s="36">
        <f t="shared" si="5"/>
        <v>12</v>
      </c>
      <c r="BT4" s="36">
        <f t="shared" si="5"/>
        <v>12</v>
      </c>
      <c r="BU4" s="36">
        <f t="shared" si="5"/>
        <v>12</v>
      </c>
      <c r="BV4" s="36">
        <f t="shared" si="5"/>
        <v>12</v>
      </c>
      <c r="BW4" s="36">
        <f t="shared" si="5"/>
        <v>12</v>
      </c>
      <c r="BX4" s="36">
        <f t="shared" si="5"/>
        <v>12</v>
      </c>
      <c r="BY4" s="36">
        <f t="shared" si="5"/>
        <v>12</v>
      </c>
      <c r="BZ4" s="36">
        <f t="shared" si="5"/>
        <v>12</v>
      </c>
      <c r="CA4" s="36">
        <f t="shared" si="5"/>
        <v>12</v>
      </c>
      <c r="CB4" s="36">
        <f t="shared" si="5"/>
        <v>12</v>
      </c>
      <c r="CC4" s="36">
        <f t="shared" si="5"/>
        <v>12</v>
      </c>
      <c r="CD4" s="36">
        <f t="shared" si="5"/>
        <v>12</v>
      </c>
      <c r="CE4" s="36">
        <f t="shared" si="5"/>
        <v>12</v>
      </c>
      <c r="CF4" s="36">
        <f t="shared" si="5"/>
        <v>12</v>
      </c>
      <c r="CG4" s="36">
        <f t="shared" si="5"/>
        <v>12</v>
      </c>
      <c r="CH4" s="36">
        <f t="shared" si="5"/>
        <v>12</v>
      </c>
      <c r="CI4" s="36">
        <f t="shared" si="5"/>
        <v>12</v>
      </c>
      <c r="CJ4" s="36">
        <f t="shared" si="5"/>
        <v>12</v>
      </c>
      <c r="CK4" s="36">
        <f t="shared" si="5"/>
        <v>12</v>
      </c>
      <c r="CL4" s="36">
        <f t="shared" si="5"/>
        <v>12</v>
      </c>
      <c r="CM4" s="36">
        <f t="shared" si="5"/>
        <v>12</v>
      </c>
      <c r="CN4" s="36">
        <f t="shared" si="5"/>
        <v>12</v>
      </c>
      <c r="CO4" s="36">
        <f t="shared" si="5"/>
        <v>12</v>
      </c>
      <c r="CP4" s="36">
        <f t="shared" si="5"/>
        <v>1</v>
      </c>
      <c r="CQ4" s="36">
        <f t="shared" si="5"/>
        <v>1</v>
      </c>
      <c r="CR4" s="36">
        <f t="shared" si="5"/>
        <v>1</v>
      </c>
      <c r="CS4" s="36">
        <f t="shared" si="5"/>
        <v>1</v>
      </c>
      <c r="CT4" s="36">
        <f t="shared" si="5"/>
        <v>1</v>
      </c>
      <c r="CU4" s="36">
        <f t="shared" si="5"/>
        <v>1</v>
      </c>
      <c r="CV4" s="36">
        <f t="shared" si="5"/>
        <v>1</v>
      </c>
      <c r="CW4" s="36">
        <f t="shared" si="5"/>
        <v>1</v>
      </c>
      <c r="CX4" s="36">
        <f t="shared" si="5"/>
        <v>1</v>
      </c>
      <c r="CY4" s="36">
        <f t="shared" si="5"/>
        <v>1</v>
      </c>
      <c r="CZ4" s="36">
        <f t="shared" si="5"/>
        <v>1</v>
      </c>
      <c r="DA4" s="36">
        <f t="shared" si="5"/>
        <v>1</v>
      </c>
      <c r="DB4" s="36">
        <f t="shared" si="5"/>
        <v>1</v>
      </c>
      <c r="DC4" s="36">
        <f t="shared" si="5"/>
        <v>1</v>
      </c>
      <c r="DD4" s="36">
        <f t="shared" si="5"/>
        <v>1</v>
      </c>
      <c r="DE4" s="36">
        <f t="shared" si="5"/>
        <v>1</v>
      </c>
      <c r="DF4" s="36">
        <f t="shared" si="5"/>
        <v>1</v>
      </c>
      <c r="DG4" s="36">
        <f t="shared" si="5"/>
        <v>1</v>
      </c>
      <c r="DH4" s="36">
        <f t="shared" si="5"/>
        <v>1</v>
      </c>
      <c r="DI4" s="36">
        <f t="shared" si="5"/>
        <v>1</v>
      </c>
      <c r="DJ4" s="36">
        <f t="shared" si="5"/>
        <v>1</v>
      </c>
      <c r="DK4" s="36">
        <f t="shared" si="5"/>
        <v>1</v>
      </c>
      <c r="DL4" s="36">
        <f t="shared" si="5"/>
        <v>1</v>
      </c>
      <c r="DM4" s="36">
        <f t="shared" si="5"/>
        <v>1</v>
      </c>
      <c r="DN4" s="36">
        <f t="shared" si="5"/>
        <v>1</v>
      </c>
      <c r="DO4" s="36">
        <f t="shared" si="5"/>
        <v>1</v>
      </c>
      <c r="DP4" s="36">
        <f t="shared" si="5"/>
        <v>1</v>
      </c>
      <c r="DQ4" s="36">
        <f t="shared" si="5"/>
        <v>1</v>
      </c>
      <c r="DR4" s="36">
        <f t="shared" si="5"/>
        <v>1</v>
      </c>
      <c r="DS4" s="36">
        <f t="shared" si="5"/>
        <v>1</v>
      </c>
      <c r="DT4" s="36">
        <f t="shared" si="5"/>
        <v>1</v>
      </c>
      <c r="DU4" s="36">
        <f t="shared" si="5"/>
        <v>2</v>
      </c>
      <c r="DV4" s="36">
        <f t="shared" si="5"/>
        <v>2</v>
      </c>
      <c r="DW4" s="36">
        <f t="shared" si="5"/>
        <v>2</v>
      </c>
      <c r="DX4" s="36">
        <f t="shared" si="5"/>
        <v>2</v>
      </c>
      <c r="DY4" s="36">
        <f t="shared" si="5"/>
        <v>2</v>
      </c>
      <c r="DZ4" s="36">
        <f t="shared" si="5"/>
        <v>2</v>
      </c>
      <c r="EA4" s="36">
        <f t="shared" si="5"/>
        <v>2</v>
      </c>
      <c r="EB4" s="36">
        <f t="shared" si="5"/>
        <v>2</v>
      </c>
      <c r="EC4" s="36">
        <f t="shared" si="5"/>
        <v>2</v>
      </c>
      <c r="ED4" s="36">
        <f t="shared" si="5"/>
        <v>2</v>
      </c>
      <c r="EE4" s="36">
        <f t="shared" si="5"/>
        <v>2</v>
      </c>
      <c r="EF4" s="36">
        <f t="shared" si="5"/>
        <v>2</v>
      </c>
      <c r="EG4" s="36">
        <f t="shared" si="5"/>
        <v>2</v>
      </c>
      <c r="EH4" s="36">
        <f t="shared" si="5"/>
        <v>2</v>
      </c>
      <c r="EI4" s="36">
        <f t="shared" si="5"/>
        <v>2</v>
      </c>
      <c r="EJ4" s="36">
        <f t="shared" si="5"/>
        <v>2</v>
      </c>
      <c r="EK4" s="36">
        <f t="shared" si="5"/>
        <v>2</v>
      </c>
      <c r="EL4" s="36">
        <f t="shared" si="5"/>
        <v>2</v>
      </c>
      <c r="EM4" s="36">
        <f t="shared" si="5"/>
        <v>2</v>
      </c>
      <c r="EN4" s="36">
        <f t="shared" si="5"/>
        <v>2</v>
      </c>
      <c r="EO4" s="36">
        <f t="shared" si="5"/>
        <v>2</v>
      </c>
      <c r="EP4" s="36">
        <f t="shared" si="5"/>
        <v>2</v>
      </c>
      <c r="EQ4" s="36">
        <f t="shared" si="5"/>
        <v>2</v>
      </c>
      <c r="ER4" s="36">
        <f t="shared" si="5"/>
        <v>2</v>
      </c>
      <c r="ES4" s="36">
        <f t="shared" si="5"/>
        <v>2</v>
      </c>
      <c r="ET4" s="36">
        <f t="shared" si="5"/>
        <v>2</v>
      </c>
      <c r="EU4" s="36">
        <f t="shared" si="5"/>
        <v>2</v>
      </c>
      <c r="EV4" s="36">
        <f t="shared" si="5"/>
        <v>2</v>
      </c>
      <c r="EW4" s="36">
        <f t="shared" si="5"/>
        <v>3</v>
      </c>
      <c r="EX4" s="36">
        <f t="shared" si="5"/>
        <v>3</v>
      </c>
      <c r="EY4" s="36">
        <f t="shared" si="5"/>
        <v>3</v>
      </c>
      <c r="EZ4" s="36">
        <f t="shared" si="5"/>
        <v>3</v>
      </c>
      <c r="FA4" s="36">
        <f t="shared" si="5"/>
        <v>3</v>
      </c>
      <c r="FB4" s="36">
        <f t="shared" si="5"/>
        <v>3</v>
      </c>
      <c r="FC4" s="36">
        <f t="shared" si="5"/>
        <v>3</v>
      </c>
      <c r="FD4" s="36">
        <f t="shared" si="5"/>
        <v>3</v>
      </c>
      <c r="FE4" s="36">
        <f t="shared" si="5"/>
        <v>3</v>
      </c>
      <c r="FF4" s="36">
        <f t="shared" si="5"/>
        <v>3</v>
      </c>
      <c r="FG4" s="36">
        <f t="shared" si="5"/>
        <v>3</v>
      </c>
      <c r="FH4" s="36">
        <f t="shared" si="5"/>
        <v>3</v>
      </c>
      <c r="FI4" s="36">
        <f t="shared" si="5"/>
        <v>3</v>
      </c>
      <c r="FJ4" s="36">
        <f t="shared" si="5"/>
        <v>3</v>
      </c>
      <c r="FK4" s="36">
        <f t="shared" si="5"/>
        <v>3</v>
      </c>
      <c r="FL4" s="36">
        <f t="shared" si="5"/>
        <v>3</v>
      </c>
      <c r="FM4" s="36">
        <f t="shared" si="5"/>
        <v>3</v>
      </c>
      <c r="FN4" s="36">
        <f t="shared" si="5"/>
        <v>3</v>
      </c>
      <c r="FO4" s="36">
        <f t="shared" si="5"/>
        <v>3</v>
      </c>
      <c r="FP4" s="36">
        <f t="shared" si="5"/>
        <v>3</v>
      </c>
      <c r="FQ4" s="36">
        <f t="shared" si="5"/>
        <v>3</v>
      </c>
      <c r="FR4" s="36">
        <f t="shared" si="5"/>
        <v>3</v>
      </c>
      <c r="FS4" s="36">
        <f t="shared" si="5"/>
        <v>3</v>
      </c>
      <c r="FT4" s="36">
        <f t="shared" si="5"/>
        <v>3</v>
      </c>
      <c r="FU4" s="36">
        <f t="shared" si="5"/>
        <v>3</v>
      </c>
      <c r="FV4" s="36">
        <f t="shared" si="5"/>
        <v>3</v>
      </c>
      <c r="FW4" s="36">
        <f t="shared" si="5"/>
        <v>3</v>
      </c>
      <c r="FX4" s="36">
        <f t="shared" si="5"/>
        <v>3</v>
      </c>
      <c r="FY4" s="36">
        <f t="shared" si="5"/>
        <v>3</v>
      </c>
      <c r="FZ4" s="36">
        <f t="shared" si="5"/>
        <v>3</v>
      </c>
      <c r="GA4" s="36">
        <f t="shared" si="5"/>
        <v>3</v>
      </c>
      <c r="GB4" s="162"/>
      <c r="GC4" s="162"/>
      <c r="GD4" s="162"/>
      <c r="GE4" s="162"/>
      <c r="GF4" s="162"/>
      <c r="GG4" s="162"/>
      <c r="GH4" s="162"/>
      <c r="GI4" s="162"/>
      <c r="GJ4" s="162"/>
      <c r="GK4" s="162"/>
      <c r="GL4" s="162"/>
    </row>
    <row r="5" spans="1:194" ht="12.75" customHeight="1" x14ac:dyDescent="0.2">
      <c r="B5" s="5" t="s">
        <v>138</v>
      </c>
      <c r="C5" s="5">
        <f>DAY(C2)</f>
        <v>1</v>
      </c>
      <c r="D5" s="5">
        <f t="shared" ref="D5:AF5" si="6">DAY(D2)</f>
        <v>2</v>
      </c>
      <c r="E5" s="5">
        <f t="shared" si="6"/>
        <v>3</v>
      </c>
      <c r="F5" s="5">
        <f t="shared" si="6"/>
        <v>4</v>
      </c>
      <c r="G5" s="5">
        <f t="shared" si="6"/>
        <v>5</v>
      </c>
      <c r="H5" s="5">
        <f t="shared" si="6"/>
        <v>6</v>
      </c>
      <c r="I5" s="5">
        <f t="shared" si="6"/>
        <v>7</v>
      </c>
      <c r="J5" s="5">
        <f t="shared" si="6"/>
        <v>8</v>
      </c>
      <c r="K5" s="5">
        <f t="shared" si="6"/>
        <v>9</v>
      </c>
      <c r="L5" s="5">
        <f t="shared" si="6"/>
        <v>10</v>
      </c>
      <c r="M5" s="5">
        <f t="shared" si="6"/>
        <v>11</v>
      </c>
      <c r="N5" s="5">
        <f t="shared" si="6"/>
        <v>12</v>
      </c>
      <c r="O5" s="5">
        <f t="shared" si="6"/>
        <v>13</v>
      </c>
      <c r="P5" s="5">
        <f t="shared" si="6"/>
        <v>14</v>
      </c>
      <c r="Q5" s="5">
        <f t="shared" si="6"/>
        <v>15</v>
      </c>
      <c r="R5" s="5">
        <f t="shared" si="6"/>
        <v>16</v>
      </c>
      <c r="S5" s="5">
        <f t="shared" si="6"/>
        <v>17</v>
      </c>
      <c r="T5" s="5">
        <f t="shared" si="6"/>
        <v>18</v>
      </c>
      <c r="U5" s="5">
        <f t="shared" si="6"/>
        <v>19</v>
      </c>
      <c r="V5" s="5">
        <f t="shared" si="6"/>
        <v>20</v>
      </c>
      <c r="W5" s="5">
        <f t="shared" si="6"/>
        <v>21</v>
      </c>
      <c r="X5" s="5">
        <f t="shared" si="6"/>
        <v>22</v>
      </c>
      <c r="Y5" s="5">
        <f t="shared" si="6"/>
        <v>23</v>
      </c>
      <c r="Z5" s="5">
        <f t="shared" si="6"/>
        <v>24</v>
      </c>
      <c r="AA5" s="5">
        <f t="shared" si="6"/>
        <v>25</v>
      </c>
      <c r="AB5" s="5">
        <f t="shared" si="6"/>
        <v>26</v>
      </c>
      <c r="AC5" s="5">
        <f t="shared" si="6"/>
        <v>27</v>
      </c>
      <c r="AD5" s="5">
        <f t="shared" si="6"/>
        <v>28</v>
      </c>
      <c r="AE5" s="5">
        <f t="shared" si="6"/>
        <v>29</v>
      </c>
      <c r="AF5" s="5">
        <f t="shared" si="6"/>
        <v>30</v>
      </c>
      <c r="AG5" s="5">
        <f t="shared" ref="AG5:BC5" si="7">DAY(AG2)</f>
        <v>1</v>
      </c>
      <c r="AH5" s="5">
        <f t="shared" si="7"/>
        <v>2</v>
      </c>
      <c r="AI5" s="5">
        <f t="shared" si="7"/>
        <v>3</v>
      </c>
      <c r="AJ5" s="5">
        <f t="shared" si="7"/>
        <v>4</v>
      </c>
      <c r="AK5" s="5">
        <f t="shared" si="7"/>
        <v>5</v>
      </c>
      <c r="AL5" s="5">
        <f t="shared" si="7"/>
        <v>6</v>
      </c>
      <c r="AM5" s="5">
        <f t="shared" si="7"/>
        <v>7</v>
      </c>
      <c r="AN5" s="5">
        <f t="shared" si="7"/>
        <v>8</v>
      </c>
      <c r="AO5" s="5">
        <f t="shared" si="7"/>
        <v>9</v>
      </c>
      <c r="AP5" s="5">
        <f t="shared" si="7"/>
        <v>10</v>
      </c>
      <c r="AQ5" s="5">
        <f t="shared" si="7"/>
        <v>11</v>
      </c>
      <c r="AR5" s="5">
        <f t="shared" si="7"/>
        <v>12</v>
      </c>
      <c r="AS5" s="5">
        <f t="shared" si="7"/>
        <v>13</v>
      </c>
      <c r="AT5" s="5">
        <f t="shared" si="7"/>
        <v>14</v>
      </c>
      <c r="AU5" s="5">
        <f t="shared" si="7"/>
        <v>15</v>
      </c>
      <c r="AV5" s="5">
        <f t="shared" si="7"/>
        <v>16</v>
      </c>
      <c r="AW5" s="5">
        <f t="shared" si="7"/>
        <v>17</v>
      </c>
      <c r="AX5" s="5">
        <f t="shared" si="7"/>
        <v>18</v>
      </c>
      <c r="AY5" s="5">
        <f t="shared" si="7"/>
        <v>19</v>
      </c>
      <c r="AZ5" s="5">
        <f t="shared" si="7"/>
        <v>20</v>
      </c>
      <c r="BA5" s="5">
        <f t="shared" si="7"/>
        <v>21</v>
      </c>
      <c r="BB5" s="5">
        <f t="shared" si="7"/>
        <v>22</v>
      </c>
      <c r="BC5" s="5">
        <f t="shared" si="7"/>
        <v>23</v>
      </c>
      <c r="BD5" s="5">
        <f t="shared" ref="BD5:GA5" si="8">DAY(BD2)</f>
        <v>24</v>
      </c>
      <c r="BE5" s="5">
        <f t="shared" si="8"/>
        <v>25</v>
      </c>
      <c r="BF5" s="5">
        <f t="shared" si="8"/>
        <v>26</v>
      </c>
      <c r="BG5" s="5">
        <f t="shared" si="8"/>
        <v>27</v>
      </c>
      <c r="BH5" s="5">
        <f t="shared" si="8"/>
        <v>28</v>
      </c>
      <c r="BI5" s="5">
        <f t="shared" si="8"/>
        <v>29</v>
      </c>
      <c r="BJ5" s="5">
        <f t="shared" si="8"/>
        <v>30</v>
      </c>
      <c r="BK5" s="5">
        <f t="shared" si="8"/>
        <v>1</v>
      </c>
      <c r="BL5" s="5">
        <f t="shared" si="8"/>
        <v>2</v>
      </c>
      <c r="BM5" s="5">
        <f t="shared" si="8"/>
        <v>3</v>
      </c>
      <c r="BN5" s="5">
        <f t="shared" si="8"/>
        <v>4</v>
      </c>
      <c r="BO5" s="5">
        <f t="shared" si="8"/>
        <v>5</v>
      </c>
      <c r="BP5" s="5">
        <f t="shared" si="8"/>
        <v>6</v>
      </c>
      <c r="BQ5" s="5">
        <f t="shared" si="8"/>
        <v>7</v>
      </c>
      <c r="BR5" s="5">
        <f t="shared" si="8"/>
        <v>8</v>
      </c>
      <c r="BS5" s="5">
        <f t="shared" si="8"/>
        <v>9</v>
      </c>
      <c r="BT5" s="5">
        <f t="shared" si="8"/>
        <v>10</v>
      </c>
      <c r="BU5" s="5">
        <f t="shared" si="8"/>
        <v>11</v>
      </c>
      <c r="BV5" s="5">
        <f t="shared" si="8"/>
        <v>12</v>
      </c>
      <c r="BW5" s="5">
        <f t="shared" si="8"/>
        <v>13</v>
      </c>
      <c r="BX5" s="5">
        <f t="shared" si="8"/>
        <v>14</v>
      </c>
      <c r="BY5" s="5">
        <f t="shared" si="8"/>
        <v>15</v>
      </c>
      <c r="BZ5" s="5">
        <f t="shared" si="8"/>
        <v>16</v>
      </c>
      <c r="CA5" s="5">
        <f t="shared" si="8"/>
        <v>17</v>
      </c>
      <c r="CB5" s="5">
        <f t="shared" si="8"/>
        <v>18</v>
      </c>
      <c r="CC5" s="5">
        <f t="shared" si="8"/>
        <v>19</v>
      </c>
      <c r="CD5" s="5">
        <f t="shared" si="8"/>
        <v>20</v>
      </c>
      <c r="CE5" s="5">
        <f t="shared" si="8"/>
        <v>21</v>
      </c>
      <c r="CF5" s="5">
        <f t="shared" si="8"/>
        <v>22</v>
      </c>
      <c r="CG5" s="5">
        <f t="shared" si="8"/>
        <v>23</v>
      </c>
      <c r="CH5" s="5">
        <f t="shared" si="8"/>
        <v>24</v>
      </c>
      <c r="CI5" s="5">
        <f t="shared" si="8"/>
        <v>25</v>
      </c>
      <c r="CJ5" s="5">
        <f t="shared" si="8"/>
        <v>26</v>
      </c>
      <c r="CK5" s="5">
        <f t="shared" si="8"/>
        <v>27</v>
      </c>
      <c r="CL5" s="5">
        <f t="shared" si="8"/>
        <v>28</v>
      </c>
      <c r="CM5" s="5">
        <f t="shared" si="8"/>
        <v>29</v>
      </c>
      <c r="CN5" s="5">
        <f t="shared" si="8"/>
        <v>30</v>
      </c>
      <c r="CO5" s="5">
        <f t="shared" si="8"/>
        <v>31</v>
      </c>
      <c r="CP5" s="5">
        <f t="shared" si="8"/>
        <v>1</v>
      </c>
      <c r="CQ5" s="5">
        <f t="shared" si="8"/>
        <v>2</v>
      </c>
      <c r="CR5" s="5">
        <f t="shared" si="8"/>
        <v>3</v>
      </c>
      <c r="CS5" s="5">
        <f t="shared" si="8"/>
        <v>4</v>
      </c>
      <c r="CT5" s="5">
        <f t="shared" si="8"/>
        <v>5</v>
      </c>
      <c r="CU5" s="5">
        <f t="shared" si="8"/>
        <v>6</v>
      </c>
      <c r="CV5" s="5">
        <f t="shared" si="8"/>
        <v>7</v>
      </c>
      <c r="CW5" s="5">
        <f t="shared" si="8"/>
        <v>8</v>
      </c>
      <c r="CX5" s="5">
        <f t="shared" si="8"/>
        <v>9</v>
      </c>
      <c r="CY5" s="5">
        <f t="shared" si="8"/>
        <v>10</v>
      </c>
      <c r="CZ5" s="5">
        <f t="shared" si="8"/>
        <v>11</v>
      </c>
      <c r="DA5" s="5">
        <f t="shared" si="8"/>
        <v>12</v>
      </c>
      <c r="DB5" s="5">
        <f t="shared" si="8"/>
        <v>13</v>
      </c>
      <c r="DC5" s="5">
        <f t="shared" si="8"/>
        <v>14</v>
      </c>
      <c r="DD5" s="5">
        <f t="shared" si="8"/>
        <v>15</v>
      </c>
      <c r="DE5" s="5">
        <f t="shared" si="8"/>
        <v>16</v>
      </c>
      <c r="DF5" s="5">
        <f t="shared" si="8"/>
        <v>17</v>
      </c>
      <c r="DG5" s="5">
        <f t="shared" si="8"/>
        <v>18</v>
      </c>
      <c r="DH5" s="5">
        <f t="shared" si="8"/>
        <v>19</v>
      </c>
      <c r="DI5" s="5">
        <f t="shared" si="8"/>
        <v>20</v>
      </c>
      <c r="DJ5" s="5">
        <f t="shared" si="8"/>
        <v>21</v>
      </c>
      <c r="DK5" s="5">
        <f t="shared" si="8"/>
        <v>22</v>
      </c>
      <c r="DL5" s="5">
        <f t="shared" si="8"/>
        <v>23</v>
      </c>
      <c r="DM5" s="5">
        <f t="shared" si="8"/>
        <v>24</v>
      </c>
      <c r="DN5" s="5">
        <f t="shared" si="8"/>
        <v>25</v>
      </c>
      <c r="DO5" s="5">
        <f t="shared" si="8"/>
        <v>26</v>
      </c>
      <c r="DP5" s="5">
        <f t="shared" si="8"/>
        <v>27</v>
      </c>
      <c r="DQ5" s="5">
        <f t="shared" si="8"/>
        <v>28</v>
      </c>
      <c r="DR5" s="5">
        <f t="shared" si="8"/>
        <v>29</v>
      </c>
      <c r="DS5" s="5">
        <f t="shared" si="8"/>
        <v>30</v>
      </c>
      <c r="DT5" s="5">
        <f t="shared" si="8"/>
        <v>31</v>
      </c>
      <c r="DU5" s="5">
        <f t="shared" si="8"/>
        <v>1</v>
      </c>
      <c r="DV5" s="5">
        <f t="shared" si="8"/>
        <v>2</v>
      </c>
      <c r="DW5" s="5">
        <f t="shared" si="8"/>
        <v>3</v>
      </c>
      <c r="DX5" s="5">
        <f t="shared" si="8"/>
        <v>4</v>
      </c>
      <c r="DY5" s="5">
        <f t="shared" si="8"/>
        <v>5</v>
      </c>
      <c r="DZ5" s="5">
        <f t="shared" si="8"/>
        <v>6</v>
      </c>
      <c r="EA5" s="5">
        <f t="shared" si="8"/>
        <v>7</v>
      </c>
      <c r="EB5" s="5">
        <f t="shared" si="8"/>
        <v>8</v>
      </c>
      <c r="EC5" s="5">
        <f t="shared" si="8"/>
        <v>9</v>
      </c>
      <c r="ED5" s="5">
        <f t="shared" si="8"/>
        <v>10</v>
      </c>
      <c r="EE5" s="5">
        <f t="shared" si="8"/>
        <v>11</v>
      </c>
      <c r="EF5" s="5">
        <f t="shared" si="8"/>
        <v>12</v>
      </c>
      <c r="EG5" s="5">
        <f t="shared" si="8"/>
        <v>13</v>
      </c>
      <c r="EH5" s="5">
        <f t="shared" si="8"/>
        <v>14</v>
      </c>
      <c r="EI5" s="5">
        <f t="shared" si="8"/>
        <v>15</v>
      </c>
      <c r="EJ5" s="5">
        <f t="shared" si="8"/>
        <v>16</v>
      </c>
      <c r="EK5" s="5">
        <f t="shared" si="8"/>
        <v>17</v>
      </c>
      <c r="EL5" s="5">
        <f t="shared" si="8"/>
        <v>18</v>
      </c>
      <c r="EM5" s="5">
        <f t="shared" si="8"/>
        <v>19</v>
      </c>
      <c r="EN5" s="5">
        <f t="shared" si="8"/>
        <v>20</v>
      </c>
      <c r="EO5" s="5">
        <f t="shared" si="8"/>
        <v>21</v>
      </c>
      <c r="EP5" s="5">
        <f t="shared" si="8"/>
        <v>22</v>
      </c>
      <c r="EQ5" s="5">
        <f t="shared" si="8"/>
        <v>23</v>
      </c>
      <c r="ER5" s="5">
        <f t="shared" si="8"/>
        <v>24</v>
      </c>
      <c r="ES5" s="5">
        <f t="shared" si="8"/>
        <v>25</v>
      </c>
      <c r="ET5" s="5">
        <f t="shared" si="8"/>
        <v>26</v>
      </c>
      <c r="EU5" s="5">
        <f t="shared" si="8"/>
        <v>27</v>
      </c>
      <c r="EV5" s="5">
        <f t="shared" si="8"/>
        <v>28</v>
      </c>
      <c r="EW5" s="5">
        <f t="shared" si="8"/>
        <v>1</v>
      </c>
      <c r="EX5" s="5">
        <f t="shared" si="8"/>
        <v>2</v>
      </c>
      <c r="EY5" s="5">
        <f t="shared" si="8"/>
        <v>3</v>
      </c>
      <c r="EZ5" s="5">
        <f t="shared" si="8"/>
        <v>4</v>
      </c>
      <c r="FA5" s="5">
        <f t="shared" si="8"/>
        <v>5</v>
      </c>
      <c r="FB5" s="5">
        <f t="shared" si="8"/>
        <v>6</v>
      </c>
      <c r="FC5" s="5">
        <f t="shared" si="8"/>
        <v>7</v>
      </c>
      <c r="FD5" s="5">
        <f t="shared" si="8"/>
        <v>8</v>
      </c>
      <c r="FE5" s="5">
        <f t="shared" si="8"/>
        <v>9</v>
      </c>
      <c r="FF5" s="5">
        <f t="shared" si="8"/>
        <v>10</v>
      </c>
      <c r="FG5" s="5">
        <f t="shared" si="8"/>
        <v>11</v>
      </c>
      <c r="FH5" s="5">
        <f t="shared" si="8"/>
        <v>12</v>
      </c>
      <c r="FI5" s="5">
        <f t="shared" si="8"/>
        <v>13</v>
      </c>
      <c r="FJ5" s="5">
        <f t="shared" si="8"/>
        <v>14</v>
      </c>
      <c r="FK5" s="5">
        <f t="shared" si="8"/>
        <v>15</v>
      </c>
      <c r="FL5" s="5">
        <f t="shared" si="8"/>
        <v>16</v>
      </c>
      <c r="FM5" s="5">
        <f t="shared" si="8"/>
        <v>17</v>
      </c>
      <c r="FN5" s="5">
        <f t="shared" si="8"/>
        <v>18</v>
      </c>
      <c r="FO5" s="5">
        <f t="shared" si="8"/>
        <v>19</v>
      </c>
      <c r="FP5" s="5">
        <f t="shared" si="8"/>
        <v>20</v>
      </c>
      <c r="FQ5" s="5">
        <f t="shared" si="8"/>
        <v>21</v>
      </c>
      <c r="FR5" s="5">
        <f t="shared" si="8"/>
        <v>22</v>
      </c>
      <c r="FS5" s="5">
        <f t="shared" si="8"/>
        <v>23</v>
      </c>
      <c r="FT5" s="5">
        <f t="shared" si="8"/>
        <v>24</v>
      </c>
      <c r="FU5" s="5">
        <f t="shared" si="8"/>
        <v>25</v>
      </c>
      <c r="FV5" s="5">
        <f t="shared" si="8"/>
        <v>26</v>
      </c>
      <c r="FW5" s="5">
        <f t="shared" si="8"/>
        <v>27</v>
      </c>
      <c r="FX5" s="5">
        <f t="shared" si="8"/>
        <v>28</v>
      </c>
      <c r="FY5" s="5">
        <f t="shared" si="8"/>
        <v>29</v>
      </c>
      <c r="FZ5" s="5">
        <f t="shared" si="8"/>
        <v>30</v>
      </c>
      <c r="GA5" s="5">
        <f t="shared" si="8"/>
        <v>31</v>
      </c>
    </row>
    <row r="6" spans="1:194" ht="12.75" customHeight="1" x14ac:dyDescent="0.2">
      <c r="A6" s="11"/>
      <c r="B6" s="61" t="s">
        <v>129</v>
      </c>
      <c r="C6" s="140" t="str">
        <f>TEXT(C2,"aaa")</f>
        <v>火</v>
      </c>
      <c r="D6" s="140" t="str">
        <f t="shared" ref="D6:AF6" si="9">TEXT(D2,"aaa")</f>
        <v>水</v>
      </c>
      <c r="E6" s="140" t="str">
        <f t="shared" si="9"/>
        <v>木</v>
      </c>
      <c r="F6" s="140" t="str">
        <f t="shared" si="9"/>
        <v>金</v>
      </c>
      <c r="G6" s="140" t="str">
        <f t="shared" si="9"/>
        <v>土</v>
      </c>
      <c r="H6" s="140" t="str">
        <f t="shared" si="9"/>
        <v>日</v>
      </c>
      <c r="I6" s="140" t="str">
        <f t="shared" si="9"/>
        <v>月</v>
      </c>
      <c r="J6" s="140" t="str">
        <f t="shared" si="9"/>
        <v>火</v>
      </c>
      <c r="K6" s="140" t="str">
        <f t="shared" si="9"/>
        <v>水</v>
      </c>
      <c r="L6" s="140" t="str">
        <f t="shared" si="9"/>
        <v>木</v>
      </c>
      <c r="M6" s="140" t="str">
        <f t="shared" si="9"/>
        <v>金</v>
      </c>
      <c r="N6" s="140" t="str">
        <f t="shared" si="9"/>
        <v>土</v>
      </c>
      <c r="O6" s="140" t="str">
        <f t="shared" si="9"/>
        <v>日</v>
      </c>
      <c r="P6" s="140" t="str">
        <f t="shared" si="9"/>
        <v>月</v>
      </c>
      <c r="Q6" s="140" t="str">
        <f t="shared" si="9"/>
        <v>火</v>
      </c>
      <c r="R6" s="140" t="str">
        <f t="shared" si="9"/>
        <v>水</v>
      </c>
      <c r="S6" s="140" t="str">
        <f t="shared" si="9"/>
        <v>木</v>
      </c>
      <c r="T6" s="140" t="str">
        <f t="shared" si="9"/>
        <v>金</v>
      </c>
      <c r="U6" s="140" t="str">
        <f t="shared" si="9"/>
        <v>土</v>
      </c>
      <c r="V6" s="140" t="str">
        <f t="shared" si="9"/>
        <v>日</v>
      </c>
      <c r="W6" s="140" t="str">
        <f t="shared" si="9"/>
        <v>月</v>
      </c>
      <c r="X6" s="140" t="str">
        <f t="shared" si="9"/>
        <v>火</v>
      </c>
      <c r="Y6" s="140" t="str">
        <f t="shared" si="9"/>
        <v>水</v>
      </c>
      <c r="Z6" s="140" t="str">
        <f t="shared" si="9"/>
        <v>木</v>
      </c>
      <c r="AA6" s="140" t="str">
        <f t="shared" si="9"/>
        <v>金</v>
      </c>
      <c r="AB6" s="140" t="str">
        <f t="shared" si="9"/>
        <v>土</v>
      </c>
      <c r="AC6" s="140" t="str">
        <f t="shared" si="9"/>
        <v>日</v>
      </c>
      <c r="AD6" s="140" t="str">
        <f t="shared" si="9"/>
        <v>月</v>
      </c>
      <c r="AE6" s="140" t="str">
        <f t="shared" si="9"/>
        <v>火</v>
      </c>
      <c r="AF6" s="140" t="str">
        <f t="shared" si="9"/>
        <v>水</v>
      </c>
      <c r="AG6" s="140" t="str">
        <f t="shared" ref="AG6:BC6" si="10">TEXT(AG2,"aaa")</f>
        <v>土</v>
      </c>
      <c r="AH6" s="140" t="str">
        <f t="shared" si="10"/>
        <v>日</v>
      </c>
      <c r="AI6" s="140" t="str">
        <f t="shared" si="10"/>
        <v>月</v>
      </c>
      <c r="AJ6" s="140" t="str">
        <f t="shared" si="10"/>
        <v>火</v>
      </c>
      <c r="AK6" s="140" t="str">
        <f t="shared" si="10"/>
        <v>水</v>
      </c>
      <c r="AL6" s="140" t="str">
        <f t="shared" si="10"/>
        <v>木</v>
      </c>
      <c r="AM6" s="140" t="str">
        <f t="shared" si="10"/>
        <v>金</v>
      </c>
      <c r="AN6" s="140" t="str">
        <f t="shared" si="10"/>
        <v>土</v>
      </c>
      <c r="AO6" s="140" t="str">
        <f t="shared" si="10"/>
        <v>日</v>
      </c>
      <c r="AP6" s="140" t="str">
        <f t="shared" si="10"/>
        <v>月</v>
      </c>
      <c r="AQ6" s="140" t="str">
        <f t="shared" si="10"/>
        <v>火</v>
      </c>
      <c r="AR6" s="140" t="str">
        <f t="shared" si="10"/>
        <v>水</v>
      </c>
      <c r="AS6" s="140" t="str">
        <f t="shared" si="10"/>
        <v>木</v>
      </c>
      <c r="AT6" s="140" t="str">
        <f t="shared" si="10"/>
        <v>金</v>
      </c>
      <c r="AU6" s="140" t="str">
        <f t="shared" si="10"/>
        <v>土</v>
      </c>
      <c r="AV6" s="140" t="str">
        <f t="shared" si="10"/>
        <v>日</v>
      </c>
      <c r="AW6" s="140" t="str">
        <f t="shared" si="10"/>
        <v>月</v>
      </c>
      <c r="AX6" s="140" t="str">
        <f t="shared" si="10"/>
        <v>火</v>
      </c>
      <c r="AY6" s="140" t="str">
        <f t="shared" si="10"/>
        <v>水</v>
      </c>
      <c r="AZ6" s="140" t="str">
        <f t="shared" si="10"/>
        <v>木</v>
      </c>
      <c r="BA6" s="140" t="str">
        <f t="shared" si="10"/>
        <v>金</v>
      </c>
      <c r="BB6" s="140" t="str">
        <f t="shared" si="10"/>
        <v>土</v>
      </c>
      <c r="BC6" s="140" t="str">
        <f t="shared" si="10"/>
        <v>日</v>
      </c>
      <c r="BD6" s="140" t="str">
        <f t="shared" ref="BD6:GA6" si="11">TEXT(BD2,"aaa")</f>
        <v>月</v>
      </c>
      <c r="BE6" s="140" t="str">
        <f t="shared" si="11"/>
        <v>火</v>
      </c>
      <c r="BF6" s="140" t="str">
        <f t="shared" si="11"/>
        <v>水</v>
      </c>
      <c r="BG6" s="140" t="str">
        <f t="shared" si="11"/>
        <v>木</v>
      </c>
      <c r="BH6" s="140" t="str">
        <f t="shared" si="11"/>
        <v>金</v>
      </c>
      <c r="BI6" s="176" t="str">
        <f t="shared" si="11"/>
        <v>土</v>
      </c>
      <c r="BJ6" s="140" t="str">
        <f t="shared" si="11"/>
        <v>日</v>
      </c>
      <c r="BK6" s="140" t="str">
        <f t="shared" si="11"/>
        <v>月</v>
      </c>
      <c r="BL6" s="140" t="str">
        <f t="shared" si="11"/>
        <v>火</v>
      </c>
      <c r="BM6" s="140" t="str">
        <f t="shared" si="11"/>
        <v>水</v>
      </c>
      <c r="BN6" s="140" t="str">
        <f t="shared" si="11"/>
        <v>木</v>
      </c>
      <c r="BO6" s="140" t="str">
        <f t="shared" si="11"/>
        <v>金</v>
      </c>
      <c r="BP6" s="140" t="str">
        <f t="shared" si="11"/>
        <v>土</v>
      </c>
      <c r="BQ6" s="140" t="str">
        <f t="shared" si="11"/>
        <v>日</v>
      </c>
      <c r="BR6" s="140" t="str">
        <f t="shared" si="11"/>
        <v>月</v>
      </c>
      <c r="BS6" s="176" t="str">
        <f t="shared" si="11"/>
        <v>火</v>
      </c>
      <c r="BT6" s="140" t="str">
        <f t="shared" si="11"/>
        <v>水</v>
      </c>
      <c r="BU6" s="140" t="str">
        <f t="shared" si="11"/>
        <v>木</v>
      </c>
      <c r="BV6" s="140" t="str">
        <f t="shared" si="11"/>
        <v>金</v>
      </c>
      <c r="BW6" s="140" t="str">
        <f t="shared" si="11"/>
        <v>土</v>
      </c>
      <c r="BX6" s="140" t="str">
        <f t="shared" si="11"/>
        <v>日</v>
      </c>
      <c r="BY6" s="140" t="str">
        <f t="shared" si="11"/>
        <v>月</v>
      </c>
      <c r="BZ6" s="140" t="str">
        <f t="shared" si="11"/>
        <v>火</v>
      </c>
      <c r="CA6" s="140" t="str">
        <f t="shared" si="11"/>
        <v>水</v>
      </c>
      <c r="CB6" s="140" t="str">
        <f t="shared" si="11"/>
        <v>木</v>
      </c>
      <c r="CC6" s="176" t="str">
        <f t="shared" si="11"/>
        <v>金</v>
      </c>
      <c r="CD6" s="140" t="str">
        <f t="shared" si="11"/>
        <v>土</v>
      </c>
      <c r="CE6" s="140" t="str">
        <f t="shared" si="11"/>
        <v>日</v>
      </c>
      <c r="CF6" s="140" t="str">
        <f t="shared" si="11"/>
        <v>月</v>
      </c>
      <c r="CG6" s="140" t="str">
        <f t="shared" si="11"/>
        <v>火</v>
      </c>
      <c r="CH6" s="140" t="str">
        <f t="shared" si="11"/>
        <v>水</v>
      </c>
      <c r="CI6" s="140" t="str">
        <f t="shared" si="11"/>
        <v>木</v>
      </c>
      <c r="CJ6" s="140" t="str">
        <f t="shared" si="11"/>
        <v>金</v>
      </c>
      <c r="CK6" s="140" t="str">
        <f t="shared" si="11"/>
        <v>土</v>
      </c>
      <c r="CL6" s="140" t="str">
        <f t="shared" si="11"/>
        <v>日</v>
      </c>
      <c r="CM6" s="176" t="str">
        <f t="shared" si="11"/>
        <v>月</v>
      </c>
      <c r="CN6" s="140" t="str">
        <f t="shared" si="11"/>
        <v>火</v>
      </c>
      <c r="CO6" s="140" t="str">
        <f t="shared" si="11"/>
        <v>水</v>
      </c>
      <c r="CP6" s="140" t="str">
        <f t="shared" si="11"/>
        <v>木</v>
      </c>
      <c r="CQ6" s="140" t="str">
        <f t="shared" si="11"/>
        <v>金</v>
      </c>
      <c r="CR6" s="140" t="str">
        <f t="shared" si="11"/>
        <v>土</v>
      </c>
      <c r="CS6" s="140" t="str">
        <f t="shared" si="11"/>
        <v>日</v>
      </c>
      <c r="CT6" s="140" t="str">
        <f t="shared" si="11"/>
        <v>月</v>
      </c>
      <c r="CU6" s="140" t="str">
        <f t="shared" si="11"/>
        <v>火</v>
      </c>
      <c r="CV6" s="140" t="str">
        <f t="shared" si="11"/>
        <v>水</v>
      </c>
      <c r="CW6" s="176" t="str">
        <f t="shared" si="11"/>
        <v>木</v>
      </c>
      <c r="CX6" s="140" t="str">
        <f t="shared" si="11"/>
        <v>金</v>
      </c>
      <c r="CY6" s="140" t="str">
        <f t="shared" si="11"/>
        <v>土</v>
      </c>
      <c r="CZ6" s="140" t="str">
        <f t="shared" si="11"/>
        <v>日</v>
      </c>
      <c r="DA6" s="140" t="str">
        <f t="shared" si="11"/>
        <v>月</v>
      </c>
      <c r="DB6" s="140" t="str">
        <f t="shared" si="11"/>
        <v>火</v>
      </c>
      <c r="DC6" s="140" t="str">
        <f t="shared" si="11"/>
        <v>水</v>
      </c>
      <c r="DD6" s="140" t="str">
        <f t="shared" si="11"/>
        <v>木</v>
      </c>
      <c r="DE6" s="140" t="str">
        <f t="shared" si="11"/>
        <v>金</v>
      </c>
      <c r="DF6" s="140" t="str">
        <f t="shared" si="11"/>
        <v>土</v>
      </c>
      <c r="DG6" s="176" t="str">
        <f t="shared" si="11"/>
        <v>日</v>
      </c>
      <c r="DH6" s="140" t="str">
        <f t="shared" si="11"/>
        <v>月</v>
      </c>
      <c r="DI6" s="140" t="str">
        <f t="shared" si="11"/>
        <v>火</v>
      </c>
      <c r="DJ6" s="140" t="str">
        <f t="shared" si="11"/>
        <v>水</v>
      </c>
      <c r="DK6" s="140" t="str">
        <f t="shared" si="11"/>
        <v>木</v>
      </c>
      <c r="DL6" s="140" t="str">
        <f t="shared" si="11"/>
        <v>金</v>
      </c>
      <c r="DM6" s="140" t="str">
        <f t="shared" si="11"/>
        <v>土</v>
      </c>
      <c r="DN6" s="140" t="str">
        <f t="shared" si="11"/>
        <v>日</v>
      </c>
      <c r="DO6" s="140" t="str">
        <f t="shared" si="11"/>
        <v>月</v>
      </c>
      <c r="DP6" s="140" t="str">
        <f t="shared" si="11"/>
        <v>火</v>
      </c>
      <c r="DQ6" s="176" t="str">
        <f t="shared" si="11"/>
        <v>水</v>
      </c>
      <c r="DR6" s="140" t="str">
        <f t="shared" si="11"/>
        <v>木</v>
      </c>
      <c r="DS6" s="140" t="str">
        <f t="shared" si="11"/>
        <v>金</v>
      </c>
      <c r="DT6" s="140" t="str">
        <f t="shared" si="11"/>
        <v>土</v>
      </c>
      <c r="DU6" s="140" t="str">
        <f t="shared" si="11"/>
        <v>日</v>
      </c>
      <c r="DV6" s="140" t="str">
        <f t="shared" si="11"/>
        <v>月</v>
      </c>
      <c r="DW6" s="140" t="str">
        <f t="shared" si="11"/>
        <v>火</v>
      </c>
      <c r="DX6" s="140" t="str">
        <f t="shared" si="11"/>
        <v>水</v>
      </c>
      <c r="DY6" s="140" t="str">
        <f t="shared" si="11"/>
        <v>木</v>
      </c>
      <c r="DZ6" s="140" t="str">
        <f t="shared" si="11"/>
        <v>金</v>
      </c>
      <c r="EA6" s="176" t="str">
        <f t="shared" si="11"/>
        <v>土</v>
      </c>
      <c r="EB6" s="140" t="str">
        <f t="shared" si="11"/>
        <v>日</v>
      </c>
      <c r="EC6" s="140" t="str">
        <f t="shared" si="11"/>
        <v>月</v>
      </c>
      <c r="ED6" s="140" t="str">
        <f t="shared" si="11"/>
        <v>火</v>
      </c>
      <c r="EE6" s="140" t="str">
        <f t="shared" si="11"/>
        <v>水</v>
      </c>
      <c r="EF6" s="140" t="str">
        <f t="shared" si="11"/>
        <v>木</v>
      </c>
      <c r="EG6" s="140" t="str">
        <f t="shared" si="11"/>
        <v>金</v>
      </c>
      <c r="EH6" s="140" t="str">
        <f t="shared" si="11"/>
        <v>土</v>
      </c>
      <c r="EI6" s="140" t="str">
        <f t="shared" si="11"/>
        <v>日</v>
      </c>
      <c r="EJ6" s="140" t="str">
        <f t="shared" si="11"/>
        <v>月</v>
      </c>
      <c r="EK6" s="176" t="str">
        <f t="shared" si="11"/>
        <v>火</v>
      </c>
      <c r="EL6" s="140" t="str">
        <f t="shared" si="11"/>
        <v>水</v>
      </c>
      <c r="EM6" s="140" t="str">
        <f t="shared" si="11"/>
        <v>木</v>
      </c>
      <c r="EN6" s="140" t="str">
        <f t="shared" si="11"/>
        <v>金</v>
      </c>
      <c r="EO6" s="140" t="str">
        <f t="shared" si="11"/>
        <v>土</v>
      </c>
      <c r="EP6" s="140" t="str">
        <f t="shared" si="11"/>
        <v>日</v>
      </c>
      <c r="EQ6" s="140" t="str">
        <f t="shared" si="11"/>
        <v>月</v>
      </c>
      <c r="ER6" s="140" t="str">
        <f t="shared" si="11"/>
        <v>火</v>
      </c>
      <c r="ES6" s="140" t="str">
        <f t="shared" si="11"/>
        <v>水</v>
      </c>
      <c r="ET6" s="140" t="str">
        <f t="shared" si="11"/>
        <v>木</v>
      </c>
      <c r="EU6" s="176" t="str">
        <f t="shared" si="11"/>
        <v>金</v>
      </c>
      <c r="EV6" s="140" t="str">
        <f t="shared" si="11"/>
        <v>土</v>
      </c>
      <c r="EW6" s="140" t="str">
        <f t="shared" si="11"/>
        <v>日</v>
      </c>
      <c r="EX6" s="140" t="str">
        <f t="shared" si="11"/>
        <v>月</v>
      </c>
      <c r="EY6" s="140" t="str">
        <f t="shared" si="11"/>
        <v>火</v>
      </c>
      <c r="EZ6" s="140" t="str">
        <f t="shared" si="11"/>
        <v>水</v>
      </c>
      <c r="FA6" s="140" t="str">
        <f t="shared" si="11"/>
        <v>木</v>
      </c>
      <c r="FB6" s="140" t="str">
        <f t="shared" si="11"/>
        <v>金</v>
      </c>
      <c r="FC6" s="140" t="str">
        <f t="shared" si="11"/>
        <v>土</v>
      </c>
      <c r="FD6" s="140" t="str">
        <f t="shared" si="11"/>
        <v>日</v>
      </c>
      <c r="FE6" s="176" t="str">
        <f t="shared" si="11"/>
        <v>月</v>
      </c>
      <c r="FF6" s="140" t="str">
        <f t="shared" si="11"/>
        <v>火</v>
      </c>
      <c r="FG6" s="140" t="str">
        <f t="shared" si="11"/>
        <v>水</v>
      </c>
      <c r="FH6" s="140" t="str">
        <f t="shared" si="11"/>
        <v>木</v>
      </c>
      <c r="FI6" s="140" t="str">
        <f t="shared" si="11"/>
        <v>金</v>
      </c>
      <c r="FJ6" s="140" t="str">
        <f t="shared" si="11"/>
        <v>土</v>
      </c>
      <c r="FK6" s="140" t="str">
        <f t="shared" si="11"/>
        <v>日</v>
      </c>
      <c r="FL6" s="140" t="str">
        <f t="shared" si="11"/>
        <v>月</v>
      </c>
      <c r="FM6" s="140" t="str">
        <f t="shared" si="11"/>
        <v>火</v>
      </c>
      <c r="FN6" s="140" t="str">
        <f t="shared" si="11"/>
        <v>水</v>
      </c>
      <c r="FO6" s="176" t="str">
        <f t="shared" si="11"/>
        <v>木</v>
      </c>
      <c r="FP6" s="140" t="str">
        <f t="shared" si="11"/>
        <v>金</v>
      </c>
      <c r="FQ6" s="140" t="str">
        <f t="shared" si="11"/>
        <v>土</v>
      </c>
      <c r="FR6" s="176" t="str">
        <f t="shared" si="11"/>
        <v>日</v>
      </c>
      <c r="FS6" s="140" t="str">
        <f t="shared" si="11"/>
        <v>月</v>
      </c>
      <c r="FT6" s="140" t="str">
        <f t="shared" si="11"/>
        <v>火</v>
      </c>
      <c r="FU6" s="140" t="str">
        <f t="shared" si="11"/>
        <v>水</v>
      </c>
      <c r="FV6" s="140" t="str">
        <f t="shared" si="11"/>
        <v>木</v>
      </c>
      <c r="FW6" s="140" t="str">
        <f t="shared" si="11"/>
        <v>金</v>
      </c>
      <c r="FX6" s="140" t="str">
        <f t="shared" si="11"/>
        <v>土</v>
      </c>
      <c r="FY6" s="140" t="str">
        <f t="shared" si="11"/>
        <v>日</v>
      </c>
      <c r="FZ6" s="140" t="str">
        <f t="shared" si="11"/>
        <v>月</v>
      </c>
      <c r="GA6" s="176" t="str">
        <f t="shared" si="11"/>
        <v>火</v>
      </c>
    </row>
    <row r="7" spans="1:194" ht="12.75" customHeight="1" x14ac:dyDescent="0.2">
      <c r="A7" s="2">
        <v>1</v>
      </c>
      <c r="B7" s="2" t="s">
        <v>87</v>
      </c>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t="s">
        <v>305</v>
      </c>
      <c r="AH7" s="2" t="s">
        <v>305</v>
      </c>
      <c r="AI7" s="2" t="s">
        <v>305</v>
      </c>
      <c r="AJ7" s="2"/>
      <c r="AK7" s="2"/>
      <c r="AL7" s="2">
        <v>2</v>
      </c>
      <c r="AM7" s="2">
        <v>2</v>
      </c>
      <c r="AN7" s="2" t="s">
        <v>305</v>
      </c>
      <c r="AO7" s="2" t="s">
        <v>305</v>
      </c>
      <c r="AP7" s="2">
        <v>12</v>
      </c>
      <c r="AQ7" s="2">
        <v>23</v>
      </c>
      <c r="AR7" s="2">
        <v>27</v>
      </c>
      <c r="AS7" s="2">
        <v>32</v>
      </c>
      <c r="AT7" s="2">
        <v>28</v>
      </c>
      <c r="AU7" s="2" t="s">
        <v>305</v>
      </c>
      <c r="AV7" s="2" t="s">
        <v>305</v>
      </c>
      <c r="AW7" s="2">
        <v>29</v>
      </c>
      <c r="AX7" s="2">
        <v>25</v>
      </c>
      <c r="AY7" s="2">
        <v>17</v>
      </c>
      <c r="AZ7" s="2">
        <v>15</v>
      </c>
      <c r="BA7" s="2">
        <v>9</v>
      </c>
      <c r="BB7" s="2" t="s">
        <v>305</v>
      </c>
      <c r="BC7" s="2" t="s">
        <v>305</v>
      </c>
      <c r="BD7" s="2" t="s">
        <v>305</v>
      </c>
      <c r="BE7" s="2">
        <v>4</v>
      </c>
      <c r="BF7" s="2">
        <v>7</v>
      </c>
      <c r="BG7" s="2">
        <v>8</v>
      </c>
      <c r="BH7" s="2">
        <v>11</v>
      </c>
      <c r="BI7" s="2" t="s">
        <v>305</v>
      </c>
      <c r="BJ7" s="2" t="s">
        <v>305</v>
      </c>
      <c r="BK7" s="2">
        <v>31</v>
      </c>
      <c r="BL7" s="2">
        <v>49</v>
      </c>
      <c r="BM7" s="2">
        <v>41</v>
      </c>
      <c r="BN7" s="2">
        <v>31</v>
      </c>
      <c r="BO7" s="2">
        <v>26</v>
      </c>
      <c r="BP7" s="2" t="s">
        <v>305</v>
      </c>
      <c r="BQ7" s="2" t="s">
        <v>305</v>
      </c>
      <c r="BR7" s="2">
        <v>7</v>
      </c>
      <c r="BS7" s="2">
        <v>8</v>
      </c>
      <c r="BT7" s="2">
        <v>8</v>
      </c>
      <c r="BU7" s="2">
        <v>6</v>
      </c>
      <c r="BV7" s="2">
        <v>7</v>
      </c>
      <c r="BW7" s="2" t="s">
        <v>305</v>
      </c>
      <c r="BX7" s="2" t="s">
        <v>305</v>
      </c>
      <c r="BY7" s="2">
        <v>3</v>
      </c>
      <c r="BZ7" s="2">
        <v>2</v>
      </c>
      <c r="CA7" s="2">
        <v>2</v>
      </c>
      <c r="CB7" s="2">
        <v>4</v>
      </c>
      <c r="CC7" s="2">
        <v>1</v>
      </c>
      <c r="CD7" s="2" t="s">
        <v>305</v>
      </c>
      <c r="CE7" s="2" t="s">
        <v>305</v>
      </c>
      <c r="CF7" s="2">
        <v>3</v>
      </c>
      <c r="CG7" s="2">
        <v>3</v>
      </c>
      <c r="CH7" s="2" t="s">
        <v>305</v>
      </c>
      <c r="CI7" s="2" t="s">
        <v>305</v>
      </c>
      <c r="CJ7" s="2" t="s">
        <v>305</v>
      </c>
      <c r="CK7" s="2" t="s">
        <v>305</v>
      </c>
      <c r="CL7" s="2" t="s">
        <v>305</v>
      </c>
      <c r="CM7" s="2" t="s">
        <v>305</v>
      </c>
      <c r="CN7" s="2" t="s">
        <v>305</v>
      </c>
      <c r="CO7" s="2" t="s">
        <v>305</v>
      </c>
      <c r="CP7" s="2" t="s">
        <v>305</v>
      </c>
      <c r="CQ7" s="2" t="s">
        <v>305</v>
      </c>
      <c r="CR7" s="2" t="s">
        <v>305</v>
      </c>
      <c r="CS7" s="2" t="s">
        <v>305</v>
      </c>
      <c r="CT7" s="2" t="s">
        <v>305</v>
      </c>
      <c r="CU7" s="2" t="s">
        <v>305</v>
      </c>
      <c r="CV7" s="2" t="s">
        <v>305</v>
      </c>
      <c r="CW7" s="2" t="s">
        <v>305</v>
      </c>
      <c r="CX7" s="2" t="s">
        <v>305</v>
      </c>
      <c r="CY7" s="2" t="s">
        <v>305</v>
      </c>
      <c r="CZ7" s="2" t="s">
        <v>305</v>
      </c>
      <c r="DA7" s="2" t="s">
        <v>305</v>
      </c>
      <c r="DB7" s="2" t="s">
        <v>305</v>
      </c>
      <c r="DC7" s="2" t="s">
        <v>305</v>
      </c>
      <c r="DD7" s="2"/>
      <c r="DE7" s="2"/>
      <c r="DF7" s="2" t="s">
        <v>305</v>
      </c>
      <c r="DG7" s="2" t="s">
        <v>305</v>
      </c>
      <c r="DH7" s="2"/>
      <c r="DI7" s="2"/>
      <c r="DJ7" s="2"/>
      <c r="DK7" s="2"/>
      <c r="DL7" s="2"/>
      <c r="DM7" s="2" t="s">
        <v>305</v>
      </c>
      <c r="DN7" s="2" t="s">
        <v>305</v>
      </c>
      <c r="DO7" s="2"/>
      <c r="DP7" s="2"/>
      <c r="DQ7" s="2"/>
      <c r="DR7" s="2"/>
      <c r="DS7" s="2"/>
      <c r="DT7" s="2" t="s">
        <v>305</v>
      </c>
      <c r="DU7" s="2" t="s">
        <v>305</v>
      </c>
      <c r="DV7" s="2" t="s">
        <v>305</v>
      </c>
      <c r="DW7" s="2" t="s">
        <v>305</v>
      </c>
      <c r="DX7" s="2" t="s">
        <v>305</v>
      </c>
      <c r="DY7" s="2"/>
      <c r="DZ7" s="2"/>
      <c r="EA7" s="2" t="s">
        <v>305</v>
      </c>
      <c r="EB7" s="2" t="s">
        <v>305</v>
      </c>
      <c r="EC7" s="2">
        <v>1</v>
      </c>
      <c r="ED7" s="2">
        <v>1</v>
      </c>
      <c r="EE7" s="2" t="s">
        <v>305</v>
      </c>
      <c r="EF7" s="2"/>
      <c r="EG7" s="2"/>
      <c r="EH7" s="2" t="s">
        <v>305</v>
      </c>
      <c r="EI7" s="2" t="s">
        <v>305</v>
      </c>
      <c r="EJ7" s="2">
        <v>1</v>
      </c>
      <c r="EK7" s="2">
        <v>1</v>
      </c>
      <c r="EL7" s="2"/>
      <c r="EM7" s="2"/>
      <c r="EN7" s="2">
        <v>3</v>
      </c>
      <c r="EO7" s="2" t="s">
        <v>305</v>
      </c>
      <c r="EP7" s="2" t="s">
        <v>305</v>
      </c>
      <c r="EQ7" s="2" t="s">
        <v>305</v>
      </c>
      <c r="ER7" s="2">
        <v>7</v>
      </c>
      <c r="ES7" s="2">
        <v>9</v>
      </c>
      <c r="ET7" s="2">
        <v>10</v>
      </c>
      <c r="EU7" s="2">
        <v>10</v>
      </c>
      <c r="EV7" s="2" t="s">
        <v>305</v>
      </c>
      <c r="EW7" s="2" t="s">
        <v>305</v>
      </c>
      <c r="EX7" s="2">
        <v>5</v>
      </c>
      <c r="EY7" s="2">
        <v>2</v>
      </c>
      <c r="EZ7" s="2"/>
      <c r="FA7" s="2">
        <v>5</v>
      </c>
      <c r="FB7" s="2">
        <v>9</v>
      </c>
      <c r="FC7" s="2" t="s">
        <v>305</v>
      </c>
      <c r="FD7" s="2" t="s">
        <v>305</v>
      </c>
      <c r="FE7" s="2">
        <v>11</v>
      </c>
      <c r="FF7" s="2">
        <v>15</v>
      </c>
      <c r="FG7" s="2">
        <v>44</v>
      </c>
      <c r="FH7" s="2">
        <v>36</v>
      </c>
      <c r="FI7" s="2"/>
      <c r="FJ7" s="2" t="s">
        <v>305</v>
      </c>
      <c r="FK7" s="2" t="s">
        <v>305</v>
      </c>
      <c r="FL7" s="2"/>
      <c r="FM7" s="2"/>
      <c r="FN7" s="2"/>
      <c r="FO7" s="2"/>
      <c r="FP7" s="2" t="s">
        <v>305</v>
      </c>
      <c r="FQ7" s="2" t="s">
        <v>305</v>
      </c>
      <c r="FR7" s="2" t="s">
        <v>305</v>
      </c>
      <c r="FS7" s="2"/>
      <c r="FT7" s="2"/>
      <c r="FU7" s="2"/>
      <c r="FV7" s="2"/>
      <c r="FW7" s="2" t="s">
        <v>305</v>
      </c>
      <c r="FX7" s="2" t="s">
        <v>305</v>
      </c>
      <c r="FY7" s="2" t="s">
        <v>305</v>
      </c>
      <c r="FZ7" s="2" t="s">
        <v>305</v>
      </c>
      <c r="GA7" s="2" t="s">
        <v>305</v>
      </c>
    </row>
    <row r="8" spans="1:194" ht="12.75" customHeight="1" x14ac:dyDescent="0.2">
      <c r="A8" s="2">
        <v>2</v>
      </c>
      <c r="B8" s="2" t="s">
        <v>75</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t="s">
        <v>305</v>
      </c>
      <c r="AH8" s="2" t="s">
        <v>305</v>
      </c>
      <c r="AI8" s="2" t="s">
        <v>305</v>
      </c>
      <c r="AJ8" s="2">
        <v>1</v>
      </c>
      <c r="AK8" s="2">
        <v>2</v>
      </c>
      <c r="AL8" s="2">
        <v>2</v>
      </c>
      <c r="AM8" s="2">
        <v>3</v>
      </c>
      <c r="AN8" s="2" t="s">
        <v>305</v>
      </c>
      <c r="AO8" s="2" t="s">
        <v>305</v>
      </c>
      <c r="AP8" s="2">
        <v>2</v>
      </c>
      <c r="AQ8" s="2">
        <v>1</v>
      </c>
      <c r="AR8" s="2">
        <v>2</v>
      </c>
      <c r="AS8" s="2">
        <v>3</v>
      </c>
      <c r="AT8" s="2">
        <v>2</v>
      </c>
      <c r="AU8" s="2" t="s">
        <v>305</v>
      </c>
      <c r="AV8" s="2" t="s">
        <v>305</v>
      </c>
      <c r="AW8" s="2">
        <v>3</v>
      </c>
      <c r="AX8" s="2">
        <v>6</v>
      </c>
      <c r="AY8" s="2">
        <v>4</v>
      </c>
      <c r="AZ8" s="2">
        <v>4</v>
      </c>
      <c r="BA8" s="2">
        <v>4</v>
      </c>
      <c r="BB8" s="2" t="s">
        <v>305</v>
      </c>
      <c r="BC8" s="2" t="s">
        <v>305</v>
      </c>
      <c r="BD8" s="2" t="s">
        <v>305</v>
      </c>
      <c r="BE8" s="2">
        <v>5</v>
      </c>
      <c r="BF8" s="2">
        <v>8</v>
      </c>
      <c r="BG8" s="2">
        <v>11</v>
      </c>
      <c r="BH8" s="2">
        <v>10</v>
      </c>
      <c r="BI8" s="2" t="s">
        <v>305</v>
      </c>
      <c r="BJ8" s="2" t="s">
        <v>305</v>
      </c>
      <c r="BK8" s="2">
        <v>8</v>
      </c>
      <c r="BL8" s="2">
        <v>20</v>
      </c>
      <c r="BM8" s="2">
        <v>18</v>
      </c>
      <c r="BN8" s="2">
        <v>20</v>
      </c>
      <c r="BO8" s="2">
        <v>17</v>
      </c>
      <c r="BP8" s="2" t="s">
        <v>305</v>
      </c>
      <c r="BQ8" s="2" t="s">
        <v>305</v>
      </c>
      <c r="BR8" s="2">
        <v>4</v>
      </c>
      <c r="BS8" s="2">
        <v>3</v>
      </c>
      <c r="BT8" s="2">
        <v>4</v>
      </c>
      <c r="BU8" s="2">
        <v>4</v>
      </c>
      <c r="BV8" s="2">
        <v>2</v>
      </c>
      <c r="BW8" s="2" t="s">
        <v>305</v>
      </c>
      <c r="BX8" s="2" t="s">
        <v>305</v>
      </c>
      <c r="BY8" s="2">
        <v>1</v>
      </c>
      <c r="BZ8" s="2">
        <v>1</v>
      </c>
      <c r="CA8" s="2">
        <v>1</v>
      </c>
      <c r="CB8" s="2">
        <v>1</v>
      </c>
      <c r="CC8" s="2"/>
      <c r="CD8" s="2" t="s">
        <v>305</v>
      </c>
      <c r="CE8" s="2" t="s">
        <v>305</v>
      </c>
      <c r="CF8" s="2"/>
      <c r="CG8" s="2"/>
      <c r="CH8" s="2" t="s">
        <v>305</v>
      </c>
      <c r="CI8" s="2" t="s">
        <v>305</v>
      </c>
      <c r="CJ8" s="2" t="s">
        <v>305</v>
      </c>
      <c r="CK8" s="2" t="s">
        <v>305</v>
      </c>
      <c r="CL8" s="2" t="s">
        <v>305</v>
      </c>
      <c r="CM8" s="2" t="s">
        <v>305</v>
      </c>
      <c r="CN8" s="2" t="s">
        <v>305</v>
      </c>
      <c r="CO8" s="2" t="s">
        <v>305</v>
      </c>
      <c r="CP8" s="2" t="s">
        <v>305</v>
      </c>
      <c r="CQ8" s="2" t="s">
        <v>305</v>
      </c>
      <c r="CR8" s="2" t="s">
        <v>305</v>
      </c>
      <c r="CS8" s="2" t="s">
        <v>305</v>
      </c>
      <c r="CT8" s="2" t="s">
        <v>305</v>
      </c>
      <c r="CU8" s="2" t="s">
        <v>305</v>
      </c>
      <c r="CV8" s="2" t="s">
        <v>305</v>
      </c>
      <c r="CW8" s="2" t="s">
        <v>305</v>
      </c>
      <c r="CX8" s="2" t="s">
        <v>305</v>
      </c>
      <c r="CY8" s="2" t="s">
        <v>305</v>
      </c>
      <c r="CZ8" s="2" t="s">
        <v>305</v>
      </c>
      <c r="DA8" s="2" t="s">
        <v>305</v>
      </c>
      <c r="DB8" s="2" t="s">
        <v>305</v>
      </c>
      <c r="DC8" s="2" t="s">
        <v>305</v>
      </c>
      <c r="DD8" s="2">
        <v>2</v>
      </c>
      <c r="DE8" s="2">
        <v>2</v>
      </c>
      <c r="DF8" s="2" t="s">
        <v>305</v>
      </c>
      <c r="DG8" s="2" t="s">
        <v>305</v>
      </c>
      <c r="DH8" s="2">
        <v>1</v>
      </c>
      <c r="DI8" s="2"/>
      <c r="DJ8" s="2"/>
      <c r="DK8" s="2"/>
      <c r="DL8" s="2"/>
      <c r="DM8" s="2" t="s">
        <v>305</v>
      </c>
      <c r="DN8" s="2" t="s">
        <v>305</v>
      </c>
      <c r="DO8" s="2"/>
      <c r="DP8" s="2"/>
      <c r="DQ8" s="2"/>
      <c r="DR8" s="2"/>
      <c r="DS8" s="2"/>
      <c r="DT8" s="2" t="s">
        <v>305</v>
      </c>
      <c r="DU8" s="2" t="s">
        <v>305</v>
      </c>
      <c r="DV8" s="2" t="s">
        <v>305</v>
      </c>
      <c r="DW8" s="2" t="s">
        <v>305</v>
      </c>
      <c r="DX8" s="2" t="s">
        <v>305</v>
      </c>
      <c r="DY8" s="2"/>
      <c r="DZ8" s="2"/>
      <c r="EA8" s="2" t="s">
        <v>305</v>
      </c>
      <c r="EB8" s="2" t="s">
        <v>305</v>
      </c>
      <c r="EC8" s="2"/>
      <c r="ED8" s="2">
        <v>3</v>
      </c>
      <c r="EE8" s="2" t="s">
        <v>305</v>
      </c>
      <c r="EF8" s="2">
        <v>3</v>
      </c>
      <c r="EG8" s="2">
        <v>3</v>
      </c>
      <c r="EH8" s="2" t="s">
        <v>305</v>
      </c>
      <c r="EI8" s="2" t="s">
        <v>305</v>
      </c>
      <c r="EJ8" s="2">
        <v>2</v>
      </c>
      <c r="EK8" s="2">
        <v>3</v>
      </c>
      <c r="EL8" s="2">
        <v>5</v>
      </c>
      <c r="EM8" s="2">
        <v>4</v>
      </c>
      <c r="EN8" s="2">
        <v>3</v>
      </c>
      <c r="EO8" s="2" t="s">
        <v>305</v>
      </c>
      <c r="EP8" s="2" t="s">
        <v>305</v>
      </c>
      <c r="EQ8" s="2" t="s">
        <v>305</v>
      </c>
      <c r="ER8" s="2">
        <v>5</v>
      </c>
      <c r="ES8" s="2">
        <v>5</v>
      </c>
      <c r="ET8" s="2">
        <v>8</v>
      </c>
      <c r="EU8" s="2">
        <v>10</v>
      </c>
      <c r="EV8" s="2" t="s">
        <v>305</v>
      </c>
      <c r="EW8" s="2" t="s">
        <v>305</v>
      </c>
      <c r="EX8" s="2">
        <v>4</v>
      </c>
      <c r="EY8" s="2">
        <v>3</v>
      </c>
      <c r="EZ8" s="2">
        <v>3</v>
      </c>
      <c r="FA8" s="2">
        <v>3</v>
      </c>
      <c r="FB8" s="2">
        <v>4</v>
      </c>
      <c r="FC8" s="2" t="s">
        <v>305</v>
      </c>
      <c r="FD8" s="2" t="s">
        <v>305</v>
      </c>
      <c r="FE8" s="2">
        <v>5</v>
      </c>
      <c r="FF8" s="2">
        <v>3</v>
      </c>
      <c r="FG8" s="2">
        <v>3</v>
      </c>
      <c r="FH8" s="2">
        <v>2</v>
      </c>
      <c r="FI8" s="2"/>
      <c r="FJ8" s="2" t="s">
        <v>305</v>
      </c>
      <c r="FK8" s="2" t="s">
        <v>305</v>
      </c>
      <c r="FL8" s="2"/>
      <c r="FM8" s="2"/>
      <c r="FN8" s="2"/>
      <c r="FO8" s="2"/>
      <c r="FP8" s="2" t="s">
        <v>305</v>
      </c>
      <c r="FQ8" s="2" t="s">
        <v>305</v>
      </c>
      <c r="FR8" s="2" t="s">
        <v>305</v>
      </c>
      <c r="FS8" s="2"/>
      <c r="FT8" s="2"/>
      <c r="FU8" s="2"/>
      <c r="FV8" s="2"/>
      <c r="FW8" s="2" t="s">
        <v>305</v>
      </c>
      <c r="FX8" s="2" t="s">
        <v>305</v>
      </c>
      <c r="FY8" s="2" t="s">
        <v>305</v>
      </c>
      <c r="FZ8" s="2" t="s">
        <v>305</v>
      </c>
      <c r="GA8" s="2" t="s">
        <v>305</v>
      </c>
    </row>
    <row r="9" spans="1:194" ht="12.75" customHeight="1" x14ac:dyDescent="0.2">
      <c r="A9" s="2">
        <v>3</v>
      </c>
      <c r="B9" s="2" t="s">
        <v>77</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t="s">
        <v>305</v>
      </c>
      <c r="AH9" s="2" t="s">
        <v>305</v>
      </c>
      <c r="AI9" s="2" t="s">
        <v>305</v>
      </c>
      <c r="AJ9" s="2"/>
      <c r="AK9" s="2"/>
      <c r="AL9" s="2"/>
      <c r="AM9" s="2">
        <v>1</v>
      </c>
      <c r="AN9" s="2" t="s">
        <v>305</v>
      </c>
      <c r="AO9" s="2" t="s">
        <v>305</v>
      </c>
      <c r="AP9" s="2">
        <v>1</v>
      </c>
      <c r="AQ9" s="2">
        <v>2</v>
      </c>
      <c r="AR9" s="2">
        <v>2</v>
      </c>
      <c r="AS9" s="2">
        <v>3</v>
      </c>
      <c r="AT9" s="2">
        <v>6</v>
      </c>
      <c r="AU9" s="2" t="s">
        <v>305</v>
      </c>
      <c r="AV9" s="2" t="s">
        <v>305</v>
      </c>
      <c r="AW9" s="2">
        <v>4</v>
      </c>
      <c r="AX9" s="2">
        <v>7</v>
      </c>
      <c r="AY9" s="2">
        <v>9</v>
      </c>
      <c r="AZ9" s="2">
        <v>14</v>
      </c>
      <c r="BA9" s="2">
        <v>13</v>
      </c>
      <c r="BB9" s="2" t="s">
        <v>305</v>
      </c>
      <c r="BC9" s="2" t="s">
        <v>305</v>
      </c>
      <c r="BD9" s="2" t="s">
        <v>305</v>
      </c>
      <c r="BE9" s="2">
        <v>11</v>
      </c>
      <c r="BF9" s="2">
        <v>10</v>
      </c>
      <c r="BG9" s="2">
        <v>7</v>
      </c>
      <c r="BH9" s="2">
        <v>5</v>
      </c>
      <c r="BI9" s="2" t="s">
        <v>305</v>
      </c>
      <c r="BJ9" s="2" t="s">
        <v>305</v>
      </c>
      <c r="BK9" s="2">
        <v>9</v>
      </c>
      <c r="BL9" s="2">
        <v>8</v>
      </c>
      <c r="BM9" s="2">
        <v>8</v>
      </c>
      <c r="BN9" s="2">
        <v>6</v>
      </c>
      <c r="BO9" s="2">
        <v>6</v>
      </c>
      <c r="BP9" s="2" t="s">
        <v>305</v>
      </c>
      <c r="BQ9" s="2" t="s">
        <v>305</v>
      </c>
      <c r="BR9" s="2">
        <v>13</v>
      </c>
      <c r="BS9" s="2">
        <v>18</v>
      </c>
      <c r="BT9" s="2">
        <v>15</v>
      </c>
      <c r="BU9" s="2">
        <v>21</v>
      </c>
      <c r="BV9" s="2">
        <v>20</v>
      </c>
      <c r="BW9" s="2" t="s">
        <v>305</v>
      </c>
      <c r="BX9" s="2" t="s">
        <v>305</v>
      </c>
      <c r="BY9" s="2">
        <v>24</v>
      </c>
      <c r="BZ9" s="2">
        <v>21</v>
      </c>
      <c r="CA9" s="2">
        <v>12</v>
      </c>
      <c r="CB9" s="2">
        <v>10</v>
      </c>
      <c r="CC9" s="2">
        <v>8</v>
      </c>
      <c r="CD9" s="2" t="s">
        <v>305</v>
      </c>
      <c r="CE9" s="2" t="s">
        <v>305</v>
      </c>
      <c r="CF9" s="2">
        <v>4</v>
      </c>
      <c r="CG9" s="2">
        <v>2</v>
      </c>
      <c r="CH9" s="2" t="s">
        <v>305</v>
      </c>
      <c r="CI9" s="2" t="s">
        <v>305</v>
      </c>
      <c r="CJ9" s="2" t="s">
        <v>305</v>
      </c>
      <c r="CK9" s="2" t="s">
        <v>305</v>
      </c>
      <c r="CL9" s="2" t="s">
        <v>305</v>
      </c>
      <c r="CM9" s="2" t="s">
        <v>305</v>
      </c>
      <c r="CN9" s="2" t="s">
        <v>305</v>
      </c>
      <c r="CO9" s="2" t="s">
        <v>305</v>
      </c>
      <c r="CP9" s="2" t="s">
        <v>305</v>
      </c>
      <c r="CQ9" s="2" t="s">
        <v>305</v>
      </c>
      <c r="CR9" s="2" t="s">
        <v>305</v>
      </c>
      <c r="CS9" s="2" t="s">
        <v>305</v>
      </c>
      <c r="CT9" s="2" t="s">
        <v>305</v>
      </c>
      <c r="CU9" s="2" t="s">
        <v>305</v>
      </c>
      <c r="CV9" s="2" t="s">
        <v>305</v>
      </c>
      <c r="CW9" s="2" t="s">
        <v>305</v>
      </c>
      <c r="CX9" s="2" t="s">
        <v>305</v>
      </c>
      <c r="CY9" s="2" t="s">
        <v>305</v>
      </c>
      <c r="CZ9" s="2" t="s">
        <v>305</v>
      </c>
      <c r="DA9" s="2" t="s">
        <v>305</v>
      </c>
      <c r="DB9" s="2" t="s">
        <v>305</v>
      </c>
      <c r="DC9" s="2" t="s">
        <v>305</v>
      </c>
      <c r="DD9" s="2"/>
      <c r="DE9" s="2"/>
      <c r="DF9" s="2" t="s">
        <v>305</v>
      </c>
      <c r="DG9" s="2" t="s">
        <v>305</v>
      </c>
      <c r="DH9" s="2"/>
      <c r="DI9" s="2"/>
      <c r="DJ9" s="2"/>
      <c r="DK9" s="2"/>
      <c r="DL9" s="2"/>
      <c r="DM9" s="2" t="s">
        <v>305</v>
      </c>
      <c r="DN9" s="2" t="s">
        <v>305</v>
      </c>
      <c r="DO9" s="2">
        <v>1</v>
      </c>
      <c r="DP9" s="2"/>
      <c r="DQ9" s="2"/>
      <c r="DR9" s="2"/>
      <c r="DS9" s="2">
        <v>1</v>
      </c>
      <c r="DT9" s="2" t="s">
        <v>305</v>
      </c>
      <c r="DU9" s="2" t="s">
        <v>305</v>
      </c>
      <c r="DV9" s="2" t="s">
        <v>305</v>
      </c>
      <c r="DW9" s="2" t="s">
        <v>305</v>
      </c>
      <c r="DX9" s="2" t="s">
        <v>305</v>
      </c>
      <c r="DY9" s="2"/>
      <c r="DZ9" s="2"/>
      <c r="EA9" s="2" t="s">
        <v>305</v>
      </c>
      <c r="EB9" s="2" t="s">
        <v>305</v>
      </c>
      <c r="EC9" s="2">
        <v>2</v>
      </c>
      <c r="ED9" s="2">
        <v>3</v>
      </c>
      <c r="EE9" s="2" t="s">
        <v>305</v>
      </c>
      <c r="EF9" s="2">
        <v>2</v>
      </c>
      <c r="EG9" s="2">
        <v>2</v>
      </c>
      <c r="EH9" s="2" t="s">
        <v>305</v>
      </c>
      <c r="EI9" s="2" t="s">
        <v>305</v>
      </c>
      <c r="EJ9" s="2">
        <v>1</v>
      </c>
      <c r="EK9" s="2">
        <v>1</v>
      </c>
      <c r="EL9" s="2">
        <v>1</v>
      </c>
      <c r="EM9" s="2"/>
      <c r="EN9" s="2"/>
      <c r="EO9" s="2" t="s">
        <v>305</v>
      </c>
      <c r="EP9" s="2" t="s">
        <v>305</v>
      </c>
      <c r="EQ9" s="2" t="s">
        <v>305</v>
      </c>
      <c r="ER9" s="2"/>
      <c r="ES9" s="2">
        <v>1</v>
      </c>
      <c r="ET9" s="2">
        <v>3</v>
      </c>
      <c r="EU9" s="2">
        <v>3</v>
      </c>
      <c r="EV9" s="2" t="s">
        <v>305</v>
      </c>
      <c r="EW9" s="2" t="s">
        <v>305</v>
      </c>
      <c r="EX9" s="2">
        <v>4</v>
      </c>
      <c r="EY9" s="2">
        <v>5</v>
      </c>
      <c r="EZ9" s="2">
        <v>5</v>
      </c>
      <c r="FA9" s="2">
        <v>4</v>
      </c>
      <c r="FB9" s="2">
        <v>6</v>
      </c>
      <c r="FC9" s="2" t="s">
        <v>305</v>
      </c>
      <c r="FD9" s="2" t="s">
        <v>305</v>
      </c>
      <c r="FE9" s="2">
        <v>5</v>
      </c>
      <c r="FF9" s="2">
        <v>8</v>
      </c>
      <c r="FG9" s="2">
        <v>9</v>
      </c>
      <c r="FH9" s="2">
        <v>11</v>
      </c>
      <c r="FI9" s="2"/>
      <c r="FJ9" s="2" t="s">
        <v>305</v>
      </c>
      <c r="FK9" s="2" t="s">
        <v>305</v>
      </c>
      <c r="FL9" s="2"/>
      <c r="FM9" s="2"/>
      <c r="FN9" s="2"/>
      <c r="FO9" s="2"/>
      <c r="FP9" s="2" t="s">
        <v>305</v>
      </c>
      <c r="FQ9" s="2" t="s">
        <v>305</v>
      </c>
      <c r="FR9" s="2" t="s">
        <v>305</v>
      </c>
      <c r="FS9" s="2"/>
      <c r="FT9" s="2"/>
      <c r="FU9" s="2"/>
      <c r="FV9" s="2"/>
      <c r="FW9" s="2" t="s">
        <v>305</v>
      </c>
      <c r="FX9" s="2" t="s">
        <v>305</v>
      </c>
      <c r="FY9" s="2" t="s">
        <v>305</v>
      </c>
      <c r="FZ9" s="2" t="s">
        <v>305</v>
      </c>
      <c r="GA9" s="2" t="s">
        <v>305</v>
      </c>
    </row>
    <row r="10" spans="1:194" ht="12.75" customHeight="1" x14ac:dyDescent="0.2">
      <c r="A10" s="2">
        <v>4</v>
      </c>
      <c r="B10" s="2" t="s">
        <v>71</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t="s">
        <v>305</v>
      </c>
      <c r="AH10" s="2" t="s">
        <v>305</v>
      </c>
      <c r="AI10" s="2" t="s">
        <v>305</v>
      </c>
      <c r="AJ10" s="2"/>
      <c r="AK10" s="2"/>
      <c r="AL10" s="2"/>
      <c r="AM10" s="2"/>
      <c r="AN10" s="2" t="s">
        <v>305</v>
      </c>
      <c r="AO10" s="2" t="s">
        <v>305</v>
      </c>
      <c r="AP10" s="2"/>
      <c r="AQ10" s="2"/>
      <c r="AR10" s="2"/>
      <c r="AS10" s="2"/>
      <c r="AT10" s="2"/>
      <c r="AU10" s="2" t="s">
        <v>305</v>
      </c>
      <c r="AV10" s="2" t="s">
        <v>305</v>
      </c>
      <c r="AW10" s="2"/>
      <c r="AX10" s="2">
        <v>1</v>
      </c>
      <c r="AY10" s="2">
        <v>4</v>
      </c>
      <c r="AZ10" s="2">
        <v>4</v>
      </c>
      <c r="BA10" s="2">
        <v>5</v>
      </c>
      <c r="BB10" s="2" t="s">
        <v>305</v>
      </c>
      <c r="BC10" s="2" t="s">
        <v>305</v>
      </c>
      <c r="BD10" s="2" t="s">
        <v>305</v>
      </c>
      <c r="BE10" s="2">
        <v>30</v>
      </c>
      <c r="BF10" s="2">
        <v>34</v>
      </c>
      <c r="BG10" s="2">
        <v>34</v>
      </c>
      <c r="BH10" s="2">
        <v>34</v>
      </c>
      <c r="BI10" s="2" t="s">
        <v>305</v>
      </c>
      <c r="BJ10" s="2" t="s">
        <v>305</v>
      </c>
      <c r="BK10" s="2">
        <v>3</v>
      </c>
      <c r="BL10" s="2">
        <v>4</v>
      </c>
      <c r="BM10" s="2">
        <v>2</v>
      </c>
      <c r="BN10" s="2">
        <v>2</v>
      </c>
      <c r="BO10" s="2">
        <v>2</v>
      </c>
      <c r="BP10" s="2" t="s">
        <v>305</v>
      </c>
      <c r="BQ10" s="2" t="s">
        <v>305</v>
      </c>
      <c r="BR10" s="2"/>
      <c r="BS10" s="2"/>
      <c r="BT10" s="2">
        <v>2</v>
      </c>
      <c r="BU10" s="2">
        <v>2</v>
      </c>
      <c r="BV10" s="2">
        <v>2</v>
      </c>
      <c r="BW10" s="2" t="s">
        <v>305</v>
      </c>
      <c r="BX10" s="2" t="s">
        <v>305</v>
      </c>
      <c r="BY10" s="2"/>
      <c r="BZ10" s="2"/>
      <c r="CA10" s="2"/>
      <c r="CB10" s="2"/>
      <c r="CC10" s="2"/>
      <c r="CD10" s="2" t="s">
        <v>305</v>
      </c>
      <c r="CE10" s="2" t="s">
        <v>305</v>
      </c>
      <c r="CF10" s="2"/>
      <c r="CG10" s="2"/>
      <c r="CH10" s="2" t="s">
        <v>305</v>
      </c>
      <c r="CI10" s="2" t="s">
        <v>305</v>
      </c>
      <c r="CJ10" s="2" t="s">
        <v>305</v>
      </c>
      <c r="CK10" s="2" t="s">
        <v>305</v>
      </c>
      <c r="CL10" s="2" t="s">
        <v>305</v>
      </c>
      <c r="CM10" s="2" t="s">
        <v>305</v>
      </c>
      <c r="CN10" s="2" t="s">
        <v>305</v>
      </c>
      <c r="CO10" s="2" t="s">
        <v>305</v>
      </c>
      <c r="CP10" s="2" t="s">
        <v>305</v>
      </c>
      <c r="CQ10" s="2" t="s">
        <v>305</v>
      </c>
      <c r="CR10" s="2" t="s">
        <v>305</v>
      </c>
      <c r="CS10" s="2" t="s">
        <v>305</v>
      </c>
      <c r="CT10" s="2" t="s">
        <v>305</v>
      </c>
      <c r="CU10" s="2" t="s">
        <v>305</v>
      </c>
      <c r="CV10" s="2" t="s">
        <v>305</v>
      </c>
      <c r="CW10" s="2" t="s">
        <v>305</v>
      </c>
      <c r="CX10" s="2" t="s">
        <v>305</v>
      </c>
      <c r="CY10" s="2" t="s">
        <v>305</v>
      </c>
      <c r="CZ10" s="2" t="s">
        <v>305</v>
      </c>
      <c r="DA10" s="2" t="s">
        <v>305</v>
      </c>
      <c r="DB10" s="2" t="s">
        <v>305</v>
      </c>
      <c r="DC10" s="2" t="s">
        <v>305</v>
      </c>
      <c r="DD10" s="2">
        <v>2</v>
      </c>
      <c r="DE10" s="2">
        <v>4</v>
      </c>
      <c r="DF10" s="2" t="s">
        <v>305</v>
      </c>
      <c r="DG10" s="2" t="s">
        <v>305</v>
      </c>
      <c r="DH10" s="2">
        <v>24</v>
      </c>
      <c r="DI10" s="2">
        <v>27</v>
      </c>
      <c r="DJ10" s="2">
        <v>28</v>
      </c>
      <c r="DK10" s="2">
        <v>16</v>
      </c>
      <c r="DL10" s="2">
        <v>12</v>
      </c>
      <c r="DM10" s="2" t="s">
        <v>305</v>
      </c>
      <c r="DN10" s="2" t="s">
        <v>305</v>
      </c>
      <c r="DO10" s="2">
        <v>5</v>
      </c>
      <c r="DP10" s="2">
        <v>3</v>
      </c>
      <c r="DQ10" s="2">
        <v>2</v>
      </c>
      <c r="DR10" s="2">
        <v>2</v>
      </c>
      <c r="DS10" s="2">
        <v>2</v>
      </c>
      <c r="DT10" s="2" t="s">
        <v>305</v>
      </c>
      <c r="DU10" s="2" t="s">
        <v>305</v>
      </c>
      <c r="DV10" s="2" t="s">
        <v>305</v>
      </c>
      <c r="DW10" s="2" t="s">
        <v>305</v>
      </c>
      <c r="DX10" s="2" t="s">
        <v>305</v>
      </c>
      <c r="DY10" s="2"/>
      <c r="DZ10" s="2"/>
      <c r="EA10" s="2" t="s">
        <v>305</v>
      </c>
      <c r="EB10" s="2" t="s">
        <v>305</v>
      </c>
      <c r="EC10" s="2"/>
      <c r="ED10" s="2"/>
      <c r="EE10" s="2" t="s">
        <v>305</v>
      </c>
      <c r="EF10" s="2"/>
      <c r="EG10" s="2"/>
      <c r="EH10" s="2" t="s">
        <v>305</v>
      </c>
      <c r="EI10" s="2" t="s">
        <v>305</v>
      </c>
      <c r="EJ10" s="2"/>
      <c r="EK10" s="2"/>
      <c r="EL10" s="2"/>
      <c r="EM10" s="2"/>
      <c r="EN10" s="2"/>
      <c r="EO10" s="2" t="s">
        <v>305</v>
      </c>
      <c r="EP10" s="2" t="s">
        <v>305</v>
      </c>
      <c r="EQ10" s="2" t="s">
        <v>305</v>
      </c>
      <c r="ER10" s="2"/>
      <c r="ES10" s="2"/>
      <c r="ET10" s="2"/>
      <c r="EU10" s="2"/>
      <c r="EV10" s="2" t="s">
        <v>305</v>
      </c>
      <c r="EW10" s="2" t="s">
        <v>305</v>
      </c>
      <c r="EX10" s="2"/>
      <c r="EY10" s="2">
        <v>1</v>
      </c>
      <c r="EZ10" s="2">
        <v>1</v>
      </c>
      <c r="FA10" s="2">
        <v>1</v>
      </c>
      <c r="FB10" s="2">
        <v>1</v>
      </c>
      <c r="FC10" s="2" t="s">
        <v>305</v>
      </c>
      <c r="FD10" s="2" t="s">
        <v>305</v>
      </c>
      <c r="FE10" s="2">
        <v>1</v>
      </c>
      <c r="FF10" s="2">
        <v>1</v>
      </c>
      <c r="FG10" s="2">
        <v>1</v>
      </c>
      <c r="FH10" s="2"/>
      <c r="FI10" s="2"/>
      <c r="FJ10" s="2" t="s">
        <v>305</v>
      </c>
      <c r="FK10" s="2" t="s">
        <v>305</v>
      </c>
      <c r="FL10" s="2"/>
      <c r="FM10" s="2"/>
      <c r="FN10" s="2"/>
      <c r="FO10" s="2"/>
      <c r="FP10" s="2" t="s">
        <v>305</v>
      </c>
      <c r="FQ10" s="2" t="s">
        <v>305</v>
      </c>
      <c r="FR10" s="2" t="s">
        <v>305</v>
      </c>
      <c r="FS10" s="2"/>
      <c r="FT10" s="2"/>
      <c r="FU10" s="2"/>
      <c r="FV10" s="2"/>
      <c r="FW10" s="2" t="s">
        <v>305</v>
      </c>
      <c r="FX10" s="2" t="s">
        <v>305</v>
      </c>
      <c r="FY10" s="2" t="s">
        <v>305</v>
      </c>
      <c r="FZ10" s="2" t="s">
        <v>305</v>
      </c>
      <c r="GA10" s="2" t="s">
        <v>305</v>
      </c>
    </row>
    <row r="11" spans="1:194" ht="12.75" customHeight="1" x14ac:dyDescent="0.2">
      <c r="A11" s="2">
        <v>5</v>
      </c>
      <c r="B11" s="2" t="s">
        <v>65</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t="s">
        <v>305</v>
      </c>
      <c r="AH11" s="2" t="s">
        <v>305</v>
      </c>
      <c r="AI11" s="2" t="s">
        <v>305</v>
      </c>
      <c r="AJ11" s="2"/>
      <c r="AK11" s="2"/>
      <c r="AL11" s="2"/>
      <c r="AM11" s="2"/>
      <c r="AN11" s="2" t="s">
        <v>305</v>
      </c>
      <c r="AO11" s="2" t="s">
        <v>305</v>
      </c>
      <c r="AP11" s="2"/>
      <c r="AQ11" s="2">
        <v>1</v>
      </c>
      <c r="AR11" s="2">
        <v>2</v>
      </c>
      <c r="AS11" s="2">
        <v>2</v>
      </c>
      <c r="AT11" s="2">
        <v>2</v>
      </c>
      <c r="AU11" s="2" t="s">
        <v>305</v>
      </c>
      <c r="AV11" s="2" t="s">
        <v>305</v>
      </c>
      <c r="AW11" s="2">
        <v>1</v>
      </c>
      <c r="AX11" s="2">
        <v>1</v>
      </c>
      <c r="AY11" s="2"/>
      <c r="AZ11" s="2">
        <v>2</v>
      </c>
      <c r="BA11" s="2">
        <v>4</v>
      </c>
      <c r="BB11" s="2" t="s">
        <v>305</v>
      </c>
      <c r="BC11" s="2" t="s">
        <v>305</v>
      </c>
      <c r="BD11" s="2" t="s">
        <v>305</v>
      </c>
      <c r="BE11" s="2">
        <v>5</v>
      </c>
      <c r="BF11" s="2">
        <v>6</v>
      </c>
      <c r="BG11" s="2">
        <v>8</v>
      </c>
      <c r="BH11" s="2">
        <v>8</v>
      </c>
      <c r="BI11" s="2" t="s">
        <v>305</v>
      </c>
      <c r="BJ11" s="2" t="s">
        <v>305</v>
      </c>
      <c r="BK11" s="2">
        <v>5</v>
      </c>
      <c r="BL11" s="2">
        <v>19</v>
      </c>
      <c r="BM11" s="2">
        <v>14</v>
      </c>
      <c r="BN11" s="2">
        <v>5</v>
      </c>
      <c r="BO11" s="2">
        <v>9</v>
      </c>
      <c r="BP11" s="2" t="s">
        <v>305</v>
      </c>
      <c r="BQ11" s="2" t="s">
        <v>305</v>
      </c>
      <c r="BR11" s="2">
        <v>2</v>
      </c>
      <c r="BS11" s="2"/>
      <c r="BT11" s="2">
        <v>2</v>
      </c>
      <c r="BU11" s="2">
        <v>2</v>
      </c>
      <c r="BV11" s="2">
        <v>2</v>
      </c>
      <c r="BW11" s="2" t="s">
        <v>305</v>
      </c>
      <c r="BX11" s="2" t="s">
        <v>305</v>
      </c>
      <c r="BY11" s="2">
        <v>1</v>
      </c>
      <c r="BZ11" s="2">
        <v>1</v>
      </c>
      <c r="CA11" s="2">
        <v>1</v>
      </c>
      <c r="CB11" s="2"/>
      <c r="CC11" s="2">
        <v>1</v>
      </c>
      <c r="CD11" s="2" t="s">
        <v>305</v>
      </c>
      <c r="CE11" s="2" t="s">
        <v>305</v>
      </c>
      <c r="CF11" s="2"/>
      <c r="CG11" s="2"/>
      <c r="CH11" s="2" t="s">
        <v>305</v>
      </c>
      <c r="CI11" s="2" t="s">
        <v>305</v>
      </c>
      <c r="CJ11" s="2" t="s">
        <v>305</v>
      </c>
      <c r="CK11" s="2" t="s">
        <v>305</v>
      </c>
      <c r="CL11" s="2" t="s">
        <v>305</v>
      </c>
      <c r="CM11" s="2" t="s">
        <v>305</v>
      </c>
      <c r="CN11" s="2" t="s">
        <v>305</v>
      </c>
      <c r="CO11" s="2" t="s">
        <v>305</v>
      </c>
      <c r="CP11" s="2" t="s">
        <v>305</v>
      </c>
      <c r="CQ11" s="2" t="s">
        <v>305</v>
      </c>
      <c r="CR11" s="2" t="s">
        <v>305</v>
      </c>
      <c r="CS11" s="2" t="s">
        <v>305</v>
      </c>
      <c r="CT11" s="2" t="s">
        <v>305</v>
      </c>
      <c r="CU11" s="2" t="s">
        <v>305</v>
      </c>
      <c r="CV11" s="2" t="s">
        <v>305</v>
      </c>
      <c r="CW11" s="2" t="s">
        <v>305</v>
      </c>
      <c r="CX11" s="2" t="s">
        <v>305</v>
      </c>
      <c r="CY11" s="2" t="s">
        <v>305</v>
      </c>
      <c r="CZ11" s="2" t="s">
        <v>305</v>
      </c>
      <c r="DA11" s="2" t="s">
        <v>305</v>
      </c>
      <c r="DB11" s="2" t="s">
        <v>305</v>
      </c>
      <c r="DC11" s="2" t="s">
        <v>305</v>
      </c>
      <c r="DD11" s="2"/>
      <c r="DE11" s="2"/>
      <c r="DF11" s="2" t="s">
        <v>305</v>
      </c>
      <c r="DG11" s="2" t="s">
        <v>305</v>
      </c>
      <c r="DH11" s="2"/>
      <c r="DI11" s="2"/>
      <c r="DJ11" s="2">
        <v>1</v>
      </c>
      <c r="DK11" s="2">
        <v>3</v>
      </c>
      <c r="DL11" s="2">
        <v>3</v>
      </c>
      <c r="DM11" s="2" t="s">
        <v>305</v>
      </c>
      <c r="DN11" s="2" t="s">
        <v>305</v>
      </c>
      <c r="DO11" s="2">
        <v>3</v>
      </c>
      <c r="DP11" s="2">
        <v>4</v>
      </c>
      <c r="DQ11" s="2">
        <v>5</v>
      </c>
      <c r="DR11" s="2">
        <v>7</v>
      </c>
      <c r="DS11" s="2">
        <v>6</v>
      </c>
      <c r="DT11" s="2" t="s">
        <v>305</v>
      </c>
      <c r="DU11" s="2" t="s">
        <v>305</v>
      </c>
      <c r="DV11" s="2" t="s">
        <v>305</v>
      </c>
      <c r="DW11" s="2" t="s">
        <v>305</v>
      </c>
      <c r="DX11" s="2" t="s">
        <v>305</v>
      </c>
      <c r="DY11" s="2"/>
      <c r="DZ11" s="2"/>
      <c r="EA11" s="2" t="s">
        <v>305</v>
      </c>
      <c r="EB11" s="2" t="s">
        <v>305</v>
      </c>
      <c r="EC11" s="2">
        <v>3</v>
      </c>
      <c r="ED11" s="2">
        <v>6</v>
      </c>
      <c r="EE11" s="2" t="s">
        <v>305</v>
      </c>
      <c r="EF11" s="2">
        <v>6</v>
      </c>
      <c r="EG11" s="2">
        <v>4</v>
      </c>
      <c r="EH11" s="2" t="s">
        <v>305</v>
      </c>
      <c r="EI11" s="2" t="s">
        <v>305</v>
      </c>
      <c r="EJ11" s="2">
        <v>3</v>
      </c>
      <c r="EK11" s="2">
        <v>3</v>
      </c>
      <c r="EL11" s="2">
        <v>3</v>
      </c>
      <c r="EM11" s="2">
        <v>2</v>
      </c>
      <c r="EN11" s="2">
        <v>1</v>
      </c>
      <c r="EO11" s="2" t="s">
        <v>305</v>
      </c>
      <c r="EP11" s="2" t="s">
        <v>305</v>
      </c>
      <c r="EQ11" s="2" t="s">
        <v>305</v>
      </c>
      <c r="ER11" s="2">
        <v>5</v>
      </c>
      <c r="ES11" s="2">
        <v>9</v>
      </c>
      <c r="ET11" s="2">
        <v>11</v>
      </c>
      <c r="EU11" s="2">
        <v>6</v>
      </c>
      <c r="EV11" s="2" t="s">
        <v>305</v>
      </c>
      <c r="EW11" s="2" t="s">
        <v>305</v>
      </c>
      <c r="EX11" s="2">
        <v>3</v>
      </c>
      <c r="EY11" s="2">
        <v>3</v>
      </c>
      <c r="EZ11" s="2">
        <v>2</v>
      </c>
      <c r="FA11" s="2">
        <v>2</v>
      </c>
      <c r="FB11" s="2"/>
      <c r="FC11" s="2" t="s">
        <v>305</v>
      </c>
      <c r="FD11" s="2" t="s">
        <v>305</v>
      </c>
      <c r="FE11" s="2">
        <v>1</v>
      </c>
      <c r="FF11" s="2">
        <v>4</v>
      </c>
      <c r="FG11" s="2">
        <v>5</v>
      </c>
      <c r="FH11" s="2">
        <v>5</v>
      </c>
      <c r="FI11" s="2"/>
      <c r="FJ11" s="2" t="s">
        <v>305</v>
      </c>
      <c r="FK11" s="2" t="s">
        <v>305</v>
      </c>
      <c r="FL11" s="2"/>
      <c r="FM11" s="2"/>
      <c r="FN11" s="2"/>
      <c r="FO11" s="2"/>
      <c r="FP11" s="2" t="s">
        <v>305</v>
      </c>
      <c r="FQ11" s="2" t="s">
        <v>305</v>
      </c>
      <c r="FR11" s="2" t="s">
        <v>305</v>
      </c>
      <c r="FS11" s="2"/>
      <c r="FT11" s="2"/>
      <c r="FU11" s="2"/>
      <c r="FV11" s="2"/>
      <c r="FW11" s="2" t="s">
        <v>305</v>
      </c>
      <c r="FX11" s="2" t="s">
        <v>305</v>
      </c>
      <c r="FY11" s="2" t="s">
        <v>305</v>
      </c>
      <c r="FZ11" s="2" t="s">
        <v>305</v>
      </c>
      <c r="GA11" s="2" t="s">
        <v>305</v>
      </c>
    </row>
    <row r="12" spans="1:194" ht="12.75" customHeight="1" x14ac:dyDescent="0.2">
      <c r="A12" s="2">
        <v>6</v>
      </c>
      <c r="B12" s="2" t="s">
        <v>105</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t="s">
        <v>305</v>
      </c>
      <c r="AH12" s="2" t="s">
        <v>305</v>
      </c>
      <c r="AI12" s="2" t="s">
        <v>305</v>
      </c>
      <c r="AJ12" s="2"/>
      <c r="AK12" s="2"/>
      <c r="AL12" s="2"/>
      <c r="AM12" s="2"/>
      <c r="AN12" s="2" t="s">
        <v>305</v>
      </c>
      <c r="AO12" s="2" t="s">
        <v>305</v>
      </c>
      <c r="AP12" s="2"/>
      <c r="AQ12" s="2"/>
      <c r="AR12" s="2"/>
      <c r="AS12" s="2">
        <v>1</v>
      </c>
      <c r="AT12" s="2">
        <v>1</v>
      </c>
      <c r="AU12" s="2" t="s">
        <v>305</v>
      </c>
      <c r="AV12" s="2" t="s">
        <v>305</v>
      </c>
      <c r="AW12" s="2">
        <v>1</v>
      </c>
      <c r="AX12" s="2">
        <v>1</v>
      </c>
      <c r="AY12" s="2">
        <v>2</v>
      </c>
      <c r="AZ12" s="2">
        <v>2</v>
      </c>
      <c r="BA12" s="2">
        <v>2</v>
      </c>
      <c r="BB12" s="2" t="s">
        <v>305</v>
      </c>
      <c r="BC12" s="2" t="s">
        <v>305</v>
      </c>
      <c r="BD12" s="2" t="s">
        <v>305</v>
      </c>
      <c r="BE12" s="2"/>
      <c r="BF12" s="2">
        <v>1</v>
      </c>
      <c r="BG12" s="2">
        <v>1</v>
      </c>
      <c r="BH12" s="2">
        <v>1</v>
      </c>
      <c r="BI12" s="2" t="s">
        <v>305</v>
      </c>
      <c r="BJ12" s="2" t="s">
        <v>305</v>
      </c>
      <c r="BK12" s="2">
        <v>1</v>
      </c>
      <c r="BL12" s="2"/>
      <c r="BM12" s="2"/>
      <c r="BN12" s="2"/>
      <c r="BO12" s="2"/>
      <c r="BP12" s="2" t="s">
        <v>305</v>
      </c>
      <c r="BQ12" s="2" t="s">
        <v>305</v>
      </c>
      <c r="BR12" s="2"/>
      <c r="BS12" s="2"/>
      <c r="BT12" s="2"/>
      <c r="BU12" s="2"/>
      <c r="BV12" s="2"/>
      <c r="BW12" s="2" t="s">
        <v>305</v>
      </c>
      <c r="BX12" s="2" t="s">
        <v>305</v>
      </c>
      <c r="BY12" s="2"/>
      <c r="BZ12" s="2"/>
      <c r="CA12" s="2"/>
      <c r="CB12" s="2"/>
      <c r="CC12" s="2"/>
      <c r="CD12" s="2" t="s">
        <v>305</v>
      </c>
      <c r="CE12" s="2" t="s">
        <v>305</v>
      </c>
      <c r="CF12" s="2"/>
      <c r="CG12" s="2"/>
      <c r="CH12" s="2" t="s">
        <v>305</v>
      </c>
      <c r="CI12" s="2" t="s">
        <v>305</v>
      </c>
      <c r="CJ12" s="2" t="s">
        <v>305</v>
      </c>
      <c r="CK12" s="2" t="s">
        <v>305</v>
      </c>
      <c r="CL12" s="2" t="s">
        <v>305</v>
      </c>
      <c r="CM12" s="2" t="s">
        <v>305</v>
      </c>
      <c r="CN12" s="2" t="s">
        <v>305</v>
      </c>
      <c r="CO12" s="2" t="s">
        <v>305</v>
      </c>
      <c r="CP12" s="2" t="s">
        <v>305</v>
      </c>
      <c r="CQ12" s="2" t="s">
        <v>305</v>
      </c>
      <c r="CR12" s="2" t="s">
        <v>305</v>
      </c>
      <c r="CS12" s="2" t="s">
        <v>305</v>
      </c>
      <c r="CT12" s="2" t="s">
        <v>305</v>
      </c>
      <c r="CU12" s="2" t="s">
        <v>305</v>
      </c>
      <c r="CV12" s="2" t="s">
        <v>305</v>
      </c>
      <c r="CW12" s="2" t="s">
        <v>305</v>
      </c>
      <c r="CX12" s="2" t="s">
        <v>305</v>
      </c>
      <c r="CY12" s="2" t="s">
        <v>305</v>
      </c>
      <c r="CZ12" s="2" t="s">
        <v>305</v>
      </c>
      <c r="DA12" s="2" t="s">
        <v>305</v>
      </c>
      <c r="DB12" s="2" t="s">
        <v>305</v>
      </c>
      <c r="DC12" s="2" t="s">
        <v>305</v>
      </c>
      <c r="DD12" s="2"/>
      <c r="DE12" s="2"/>
      <c r="DF12" s="2" t="s">
        <v>305</v>
      </c>
      <c r="DG12" s="2" t="s">
        <v>305</v>
      </c>
      <c r="DH12" s="2"/>
      <c r="DI12" s="2"/>
      <c r="DJ12" s="2"/>
      <c r="DK12" s="2"/>
      <c r="DL12" s="2"/>
      <c r="DM12" s="2" t="s">
        <v>305</v>
      </c>
      <c r="DN12" s="2" t="s">
        <v>305</v>
      </c>
      <c r="DO12" s="2"/>
      <c r="DP12" s="2"/>
      <c r="DQ12" s="2"/>
      <c r="DR12" s="2"/>
      <c r="DS12" s="2"/>
      <c r="DT12" s="2" t="s">
        <v>305</v>
      </c>
      <c r="DU12" s="2" t="s">
        <v>305</v>
      </c>
      <c r="DV12" s="2" t="s">
        <v>305</v>
      </c>
      <c r="DW12" s="2" t="s">
        <v>305</v>
      </c>
      <c r="DX12" s="2" t="s">
        <v>305</v>
      </c>
      <c r="DY12" s="2"/>
      <c r="DZ12" s="2"/>
      <c r="EA12" s="2" t="s">
        <v>305</v>
      </c>
      <c r="EB12" s="2" t="s">
        <v>305</v>
      </c>
      <c r="EC12" s="2"/>
      <c r="ED12" s="2"/>
      <c r="EE12" s="2" t="s">
        <v>305</v>
      </c>
      <c r="EF12" s="2"/>
      <c r="EG12" s="2"/>
      <c r="EH12" s="2" t="s">
        <v>305</v>
      </c>
      <c r="EI12" s="2" t="s">
        <v>305</v>
      </c>
      <c r="EJ12" s="2"/>
      <c r="EK12" s="2"/>
      <c r="EL12" s="2"/>
      <c r="EM12" s="2"/>
      <c r="EN12" s="2"/>
      <c r="EO12" s="2" t="s">
        <v>305</v>
      </c>
      <c r="EP12" s="2" t="s">
        <v>305</v>
      </c>
      <c r="EQ12" s="2" t="s">
        <v>305</v>
      </c>
      <c r="ER12" s="2"/>
      <c r="ES12" s="2"/>
      <c r="ET12" s="2"/>
      <c r="EU12" s="2"/>
      <c r="EV12" s="2" t="s">
        <v>305</v>
      </c>
      <c r="EW12" s="2" t="s">
        <v>305</v>
      </c>
      <c r="EX12" s="2"/>
      <c r="EY12" s="2"/>
      <c r="EZ12" s="2"/>
      <c r="FA12" s="2"/>
      <c r="FB12" s="2">
        <v>1</v>
      </c>
      <c r="FC12" s="2" t="s">
        <v>305</v>
      </c>
      <c r="FD12" s="2" t="s">
        <v>305</v>
      </c>
      <c r="FE12" s="2">
        <v>1</v>
      </c>
      <c r="FF12" s="2">
        <v>1</v>
      </c>
      <c r="FG12" s="2"/>
      <c r="FH12" s="2">
        <v>1</v>
      </c>
      <c r="FI12" s="2"/>
      <c r="FJ12" s="2" t="s">
        <v>305</v>
      </c>
      <c r="FK12" s="2" t="s">
        <v>305</v>
      </c>
      <c r="FL12" s="2"/>
      <c r="FM12" s="2"/>
      <c r="FN12" s="2"/>
      <c r="FO12" s="2"/>
      <c r="FP12" s="2" t="s">
        <v>305</v>
      </c>
      <c r="FQ12" s="2" t="s">
        <v>305</v>
      </c>
      <c r="FR12" s="2" t="s">
        <v>305</v>
      </c>
      <c r="FS12" s="2"/>
      <c r="FT12" s="2"/>
      <c r="FU12" s="2"/>
      <c r="FV12" s="2"/>
      <c r="FW12" s="2" t="s">
        <v>305</v>
      </c>
      <c r="FX12" s="2" t="s">
        <v>305</v>
      </c>
      <c r="FY12" s="2" t="s">
        <v>305</v>
      </c>
      <c r="FZ12" s="2" t="s">
        <v>305</v>
      </c>
      <c r="GA12" s="2" t="s">
        <v>305</v>
      </c>
    </row>
    <row r="13" spans="1:194" ht="12.75" customHeight="1" x14ac:dyDescent="0.2">
      <c r="A13" s="2">
        <v>7</v>
      </c>
      <c r="B13" s="2" t="s">
        <v>58</v>
      </c>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t="s">
        <v>305</v>
      </c>
      <c r="AH13" s="2" t="s">
        <v>305</v>
      </c>
      <c r="AI13" s="2" t="s">
        <v>305</v>
      </c>
      <c r="AJ13" s="2"/>
      <c r="AK13" s="2"/>
      <c r="AL13" s="2"/>
      <c r="AM13" s="2"/>
      <c r="AN13" s="2" t="s">
        <v>305</v>
      </c>
      <c r="AO13" s="2" t="s">
        <v>305</v>
      </c>
      <c r="AP13" s="2"/>
      <c r="AQ13" s="2"/>
      <c r="AR13" s="2"/>
      <c r="AS13" s="2">
        <v>1</v>
      </c>
      <c r="AT13" s="2">
        <v>1</v>
      </c>
      <c r="AU13" s="2" t="s">
        <v>305</v>
      </c>
      <c r="AV13" s="2" t="s">
        <v>305</v>
      </c>
      <c r="AW13" s="2"/>
      <c r="AX13" s="2"/>
      <c r="AY13" s="2">
        <v>1</v>
      </c>
      <c r="AZ13" s="2">
        <v>1</v>
      </c>
      <c r="BA13" s="2">
        <v>2</v>
      </c>
      <c r="BB13" s="2" t="s">
        <v>305</v>
      </c>
      <c r="BC13" s="2" t="s">
        <v>305</v>
      </c>
      <c r="BD13" s="2" t="s">
        <v>305</v>
      </c>
      <c r="BE13" s="2">
        <v>2</v>
      </c>
      <c r="BF13" s="2"/>
      <c r="BG13" s="2">
        <v>1</v>
      </c>
      <c r="BH13" s="2"/>
      <c r="BI13" s="2" t="s">
        <v>305</v>
      </c>
      <c r="BJ13" s="2" t="s">
        <v>305</v>
      </c>
      <c r="BK13" s="2"/>
      <c r="BL13" s="2"/>
      <c r="BM13" s="2"/>
      <c r="BN13" s="2"/>
      <c r="BO13" s="2"/>
      <c r="BP13" s="2" t="s">
        <v>305</v>
      </c>
      <c r="BQ13" s="2" t="s">
        <v>305</v>
      </c>
      <c r="BR13" s="2"/>
      <c r="BS13" s="2"/>
      <c r="BT13" s="2"/>
      <c r="BU13" s="2"/>
      <c r="BV13" s="2"/>
      <c r="BW13" s="2" t="s">
        <v>305</v>
      </c>
      <c r="BX13" s="2" t="s">
        <v>305</v>
      </c>
      <c r="BY13" s="2"/>
      <c r="BZ13" s="2"/>
      <c r="CA13" s="2"/>
      <c r="CB13" s="2"/>
      <c r="CC13" s="2"/>
      <c r="CD13" s="2" t="s">
        <v>305</v>
      </c>
      <c r="CE13" s="2" t="s">
        <v>305</v>
      </c>
      <c r="CF13" s="2"/>
      <c r="CG13" s="2"/>
      <c r="CH13" s="2" t="s">
        <v>305</v>
      </c>
      <c r="CI13" s="2" t="s">
        <v>305</v>
      </c>
      <c r="CJ13" s="2" t="s">
        <v>305</v>
      </c>
      <c r="CK13" s="2" t="s">
        <v>305</v>
      </c>
      <c r="CL13" s="2" t="s">
        <v>305</v>
      </c>
      <c r="CM13" s="2" t="s">
        <v>305</v>
      </c>
      <c r="CN13" s="2" t="s">
        <v>305</v>
      </c>
      <c r="CO13" s="2" t="s">
        <v>305</v>
      </c>
      <c r="CP13" s="2" t="s">
        <v>305</v>
      </c>
      <c r="CQ13" s="2" t="s">
        <v>305</v>
      </c>
      <c r="CR13" s="2" t="s">
        <v>305</v>
      </c>
      <c r="CS13" s="2" t="s">
        <v>305</v>
      </c>
      <c r="CT13" s="2" t="s">
        <v>305</v>
      </c>
      <c r="CU13" s="2" t="s">
        <v>305</v>
      </c>
      <c r="CV13" s="2" t="s">
        <v>305</v>
      </c>
      <c r="CW13" s="2" t="s">
        <v>305</v>
      </c>
      <c r="CX13" s="2" t="s">
        <v>305</v>
      </c>
      <c r="CY13" s="2" t="s">
        <v>305</v>
      </c>
      <c r="CZ13" s="2" t="s">
        <v>305</v>
      </c>
      <c r="DA13" s="2" t="s">
        <v>305</v>
      </c>
      <c r="DB13" s="2" t="s">
        <v>305</v>
      </c>
      <c r="DC13" s="2" t="s">
        <v>305</v>
      </c>
      <c r="DD13" s="2"/>
      <c r="DE13" s="2"/>
      <c r="DF13" s="2" t="s">
        <v>305</v>
      </c>
      <c r="DG13" s="2" t="s">
        <v>305</v>
      </c>
      <c r="DH13" s="2"/>
      <c r="DI13" s="2">
        <v>1</v>
      </c>
      <c r="DJ13" s="2">
        <v>1</v>
      </c>
      <c r="DK13" s="2">
        <v>1</v>
      </c>
      <c r="DL13" s="2">
        <v>1</v>
      </c>
      <c r="DM13" s="2" t="s">
        <v>305</v>
      </c>
      <c r="DN13" s="2" t="s">
        <v>305</v>
      </c>
      <c r="DO13" s="2">
        <v>1</v>
      </c>
      <c r="DP13" s="2">
        <v>1</v>
      </c>
      <c r="DQ13" s="2">
        <v>1</v>
      </c>
      <c r="DR13" s="2"/>
      <c r="DS13" s="2"/>
      <c r="DT13" s="2" t="s">
        <v>305</v>
      </c>
      <c r="DU13" s="2" t="s">
        <v>305</v>
      </c>
      <c r="DV13" s="2" t="s">
        <v>305</v>
      </c>
      <c r="DW13" s="2" t="s">
        <v>305</v>
      </c>
      <c r="DX13" s="2" t="s">
        <v>305</v>
      </c>
      <c r="DY13" s="2"/>
      <c r="DZ13" s="2"/>
      <c r="EA13" s="2" t="s">
        <v>305</v>
      </c>
      <c r="EB13" s="2" t="s">
        <v>305</v>
      </c>
      <c r="EC13" s="2"/>
      <c r="ED13" s="2"/>
      <c r="EE13" s="2" t="s">
        <v>305</v>
      </c>
      <c r="EF13" s="2"/>
      <c r="EG13" s="2"/>
      <c r="EH13" s="2" t="s">
        <v>305</v>
      </c>
      <c r="EI13" s="2" t="s">
        <v>305</v>
      </c>
      <c r="EJ13" s="2"/>
      <c r="EK13" s="2"/>
      <c r="EL13" s="2"/>
      <c r="EM13" s="2"/>
      <c r="EN13" s="2"/>
      <c r="EO13" s="2" t="s">
        <v>305</v>
      </c>
      <c r="EP13" s="2" t="s">
        <v>305</v>
      </c>
      <c r="EQ13" s="2" t="s">
        <v>305</v>
      </c>
      <c r="ER13" s="2"/>
      <c r="ES13" s="2"/>
      <c r="ET13" s="2"/>
      <c r="EU13" s="2"/>
      <c r="EV13" s="2" t="s">
        <v>305</v>
      </c>
      <c r="EW13" s="2" t="s">
        <v>305</v>
      </c>
      <c r="EX13" s="2">
        <v>1</v>
      </c>
      <c r="EY13" s="2">
        <v>1</v>
      </c>
      <c r="EZ13" s="2"/>
      <c r="FA13" s="2"/>
      <c r="FB13" s="2"/>
      <c r="FC13" s="2" t="s">
        <v>305</v>
      </c>
      <c r="FD13" s="2" t="s">
        <v>305</v>
      </c>
      <c r="FE13" s="2"/>
      <c r="FF13" s="2"/>
      <c r="FG13" s="2">
        <v>1</v>
      </c>
      <c r="FH13" s="2">
        <v>1</v>
      </c>
      <c r="FI13" s="2"/>
      <c r="FJ13" s="2" t="s">
        <v>305</v>
      </c>
      <c r="FK13" s="2" t="s">
        <v>305</v>
      </c>
      <c r="FL13" s="2"/>
      <c r="FM13" s="2"/>
      <c r="FN13" s="2"/>
      <c r="FO13" s="2"/>
      <c r="FP13" s="2" t="s">
        <v>305</v>
      </c>
      <c r="FQ13" s="2" t="s">
        <v>305</v>
      </c>
      <c r="FR13" s="2" t="s">
        <v>305</v>
      </c>
      <c r="FS13" s="2"/>
      <c r="FT13" s="2"/>
      <c r="FU13" s="2"/>
      <c r="FV13" s="2"/>
      <c r="FW13" s="2" t="s">
        <v>305</v>
      </c>
      <c r="FX13" s="2" t="s">
        <v>305</v>
      </c>
      <c r="FY13" s="2" t="s">
        <v>305</v>
      </c>
      <c r="FZ13" s="2" t="s">
        <v>305</v>
      </c>
      <c r="GA13" s="2" t="s">
        <v>305</v>
      </c>
    </row>
    <row r="14" spans="1:194" ht="12.75" customHeight="1" x14ac:dyDescent="0.2">
      <c r="A14" s="2">
        <v>8</v>
      </c>
      <c r="B14" s="2" t="s">
        <v>60</v>
      </c>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t="s">
        <v>305</v>
      </c>
      <c r="AH14" s="2" t="s">
        <v>305</v>
      </c>
      <c r="AI14" s="2" t="s">
        <v>305</v>
      </c>
      <c r="AJ14" s="2"/>
      <c r="AK14" s="2"/>
      <c r="AL14" s="2"/>
      <c r="AM14" s="2"/>
      <c r="AN14" s="2" t="s">
        <v>305</v>
      </c>
      <c r="AO14" s="2" t="s">
        <v>305</v>
      </c>
      <c r="AP14" s="2"/>
      <c r="AQ14" s="2">
        <v>1</v>
      </c>
      <c r="AR14" s="2">
        <v>2</v>
      </c>
      <c r="AS14" s="2">
        <v>3</v>
      </c>
      <c r="AT14" s="2">
        <v>4</v>
      </c>
      <c r="AU14" s="2" t="s">
        <v>305</v>
      </c>
      <c r="AV14" s="2" t="s">
        <v>305</v>
      </c>
      <c r="AW14" s="2">
        <v>6</v>
      </c>
      <c r="AX14" s="2">
        <v>8</v>
      </c>
      <c r="AY14" s="2">
        <v>7</v>
      </c>
      <c r="AZ14" s="2">
        <v>6</v>
      </c>
      <c r="BA14" s="2">
        <v>6</v>
      </c>
      <c r="BB14" s="2" t="s">
        <v>305</v>
      </c>
      <c r="BC14" s="2" t="s">
        <v>305</v>
      </c>
      <c r="BD14" s="2" t="s">
        <v>305</v>
      </c>
      <c r="BE14" s="2">
        <v>3</v>
      </c>
      <c r="BF14" s="2">
        <v>3</v>
      </c>
      <c r="BG14" s="2">
        <v>6</v>
      </c>
      <c r="BH14" s="2">
        <v>8</v>
      </c>
      <c r="BI14" s="2" t="s">
        <v>305</v>
      </c>
      <c r="BJ14" s="2" t="s">
        <v>305</v>
      </c>
      <c r="BK14" s="2">
        <v>6</v>
      </c>
      <c r="BL14" s="2">
        <v>10</v>
      </c>
      <c r="BM14" s="2">
        <v>9</v>
      </c>
      <c r="BN14" s="2">
        <v>8</v>
      </c>
      <c r="BO14" s="2">
        <v>10</v>
      </c>
      <c r="BP14" s="2" t="s">
        <v>305</v>
      </c>
      <c r="BQ14" s="2" t="s">
        <v>305</v>
      </c>
      <c r="BR14" s="2">
        <v>7</v>
      </c>
      <c r="BS14" s="2">
        <v>6</v>
      </c>
      <c r="BT14" s="2">
        <v>5</v>
      </c>
      <c r="BU14" s="2">
        <v>3</v>
      </c>
      <c r="BV14" s="2">
        <v>3</v>
      </c>
      <c r="BW14" s="2" t="s">
        <v>305</v>
      </c>
      <c r="BX14" s="2" t="s">
        <v>305</v>
      </c>
      <c r="BY14" s="2">
        <v>1</v>
      </c>
      <c r="BZ14" s="2">
        <v>2</v>
      </c>
      <c r="CA14" s="2">
        <v>2</v>
      </c>
      <c r="CB14" s="2">
        <v>2</v>
      </c>
      <c r="CC14" s="2">
        <v>2</v>
      </c>
      <c r="CD14" s="2" t="s">
        <v>305</v>
      </c>
      <c r="CE14" s="2" t="s">
        <v>305</v>
      </c>
      <c r="CF14" s="2"/>
      <c r="CG14" s="2"/>
      <c r="CH14" s="2" t="s">
        <v>305</v>
      </c>
      <c r="CI14" s="2" t="s">
        <v>305</v>
      </c>
      <c r="CJ14" s="2" t="s">
        <v>305</v>
      </c>
      <c r="CK14" s="2" t="s">
        <v>305</v>
      </c>
      <c r="CL14" s="2" t="s">
        <v>305</v>
      </c>
      <c r="CM14" s="2" t="s">
        <v>305</v>
      </c>
      <c r="CN14" s="2" t="s">
        <v>305</v>
      </c>
      <c r="CO14" s="2" t="s">
        <v>305</v>
      </c>
      <c r="CP14" s="2" t="s">
        <v>305</v>
      </c>
      <c r="CQ14" s="2" t="s">
        <v>305</v>
      </c>
      <c r="CR14" s="2" t="s">
        <v>305</v>
      </c>
      <c r="CS14" s="2" t="s">
        <v>305</v>
      </c>
      <c r="CT14" s="2" t="s">
        <v>305</v>
      </c>
      <c r="CU14" s="2" t="s">
        <v>305</v>
      </c>
      <c r="CV14" s="2" t="s">
        <v>305</v>
      </c>
      <c r="CW14" s="2" t="s">
        <v>305</v>
      </c>
      <c r="CX14" s="2" t="s">
        <v>305</v>
      </c>
      <c r="CY14" s="2" t="s">
        <v>305</v>
      </c>
      <c r="CZ14" s="2" t="s">
        <v>305</v>
      </c>
      <c r="DA14" s="2" t="s">
        <v>305</v>
      </c>
      <c r="DB14" s="2" t="s">
        <v>305</v>
      </c>
      <c r="DC14" s="2" t="s">
        <v>305</v>
      </c>
      <c r="DD14" s="2">
        <v>1</v>
      </c>
      <c r="DE14" s="2">
        <v>1</v>
      </c>
      <c r="DF14" s="2" t="s">
        <v>305</v>
      </c>
      <c r="DG14" s="2" t="s">
        <v>305</v>
      </c>
      <c r="DH14" s="2"/>
      <c r="DI14" s="2">
        <v>1</v>
      </c>
      <c r="DJ14" s="2">
        <v>1</v>
      </c>
      <c r="DK14" s="2">
        <v>1</v>
      </c>
      <c r="DL14" s="2">
        <v>2</v>
      </c>
      <c r="DM14" s="2" t="s">
        <v>305</v>
      </c>
      <c r="DN14" s="2" t="s">
        <v>305</v>
      </c>
      <c r="DO14" s="2">
        <v>6</v>
      </c>
      <c r="DP14" s="2">
        <v>6</v>
      </c>
      <c r="DQ14" s="2">
        <v>6</v>
      </c>
      <c r="DR14" s="2">
        <v>5</v>
      </c>
      <c r="DS14" s="2">
        <v>5</v>
      </c>
      <c r="DT14" s="2" t="s">
        <v>305</v>
      </c>
      <c r="DU14" s="2" t="s">
        <v>305</v>
      </c>
      <c r="DV14" s="2" t="s">
        <v>305</v>
      </c>
      <c r="DW14" s="2" t="s">
        <v>305</v>
      </c>
      <c r="DX14" s="2" t="s">
        <v>305</v>
      </c>
      <c r="DY14" s="2"/>
      <c r="DZ14" s="2"/>
      <c r="EA14" s="2" t="s">
        <v>305</v>
      </c>
      <c r="EB14" s="2" t="s">
        <v>305</v>
      </c>
      <c r="EC14" s="2"/>
      <c r="ED14" s="2">
        <v>1</v>
      </c>
      <c r="EE14" s="2" t="s">
        <v>305</v>
      </c>
      <c r="EF14" s="2"/>
      <c r="EG14" s="2">
        <v>2</v>
      </c>
      <c r="EH14" s="2" t="s">
        <v>305</v>
      </c>
      <c r="EI14" s="2" t="s">
        <v>305</v>
      </c>
      <c r="EJ14" s="2"/>
      <c r="EK14" s="2"/>
      <c r="EL14" s="2"/>
      <c r="EM14" s="2"/>
      <c r="EN14" s="2"/>
      <c r="EO14" s="2" t="s">
        <v>305</v>
      </c>
      <c r="EP14" s="2" t="s">
        <v>305</v>
      </c>
      <c r="EQ14" s="2" t="s">
        <v>305</v>
      </c>
      <c r="ER14" s="2"/>
      <c r="ES14" s="2"/>
      <c r="ET14" s="2"/>
      <c r="EU14" s="2">
        <v>1</v>
      </c>
      <c r="EV14" s="2" t="s">
        <v>305</v>
      </c>
      <c r="EW14" s="2" t="s">
        <v>305</v>
      </c>
      <c r="EX14" s="2">
        <v>2</v>
      </c>
      <c r="EY14" s="2">
        <v>3</v>
      </c>
      <c r="EZ14" s="2">
        <v>3</v>
      </c>
      <c r="FA14" s="2">
        <v>4</v>
      </c>
      <c r="FB14" s="2">
        <v>5</v>
      </c>
      <c r="FC14" s="2" t="s">
        <v>305</v>
      </c>
      <c r="FD14" s="2" t="s">
        <v>305</v>
      </c>
      <c r="FE14" s="2">
        <v>5</v>
      </c>
      <c r="FF14" s="2">
        <v>5</v>
      </c>
      <c r="FG14" s="2">
        <v>5</v>
      </c>
      <c r="FH14" s="2">
        <v>4</v>
      </c>
      <c r="FI14" s="2"/>
      <c r="FJ14" s="2" t="s">
        <v>305</v>
      </c>
      <c r="FK14" s="2" t="s">
        <v>305</v>
      </c>
      <c r="FL14" s="2"/>
      <c r="FM14" s="2"/>
      <c r="FN14" s="2"/>
      <c r="FO14" s="2"/>
      <c r="FP14" s="2" t="s">
        <v>305</v>
      </c>
      <c r="FQ14" s="2" t="s">
        <v>305</v>
      </c>
      <c r="FR14" s="2" t="s">
        <v>305</v>
      </c>
      <c r="FS14" s="2"/>
      <c r="FT14" s="2"/>
      <c r="FU14" s="2"/>
      <c r="FV14" s="2"/>
      <c r="FW14" s="2" t="s">
        <v>305</v>
      </c>
      <c r="FX14" s="2" t="s">
        <v>305</v>
      </c>
      <c r="FY14" s="2" t="s">
        <v>305</v>
      </c>
      <c r="FZ14" s="2" t="s">
        <v>305</v>
      </c>
      <c r="GA14" s="2" t="s">
        <v>305</v>
      </c>
    </row>
    <row r="15" spans="1:194" ht="12.75" customHeight="1" x14ac:dyDescent="0.2">
      <c r="A15" s="2">
        <v>9</v>
      </c>
      <c r="B15" s="2" t="s">
        <v>50</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t="s">
        <v>305</v>
      </c>
      <c r="AH15" s="2" t="s">
        <v>305</v>
      </c>
      <c r="AI15" s="2" t="s">
        <v>305</v>
      </c>
      <c r="AJ15" s="2"/>
      <c r="AK15" s="2"/>
      <c r="AL15" s="2"/>
      <c r="AM15" s="2"/>
      <c r="AN15" s="2" t="s">
        <v>305</v>
      </c>
      <c r="AO15" s="2" t="s">
        <v>305</v>
      </c>
      <c r="AP15" s="2"/>
      <c r="AQ15" s="2">
        <v>1</v>
      </c>
      <c r="AR15" s="2">
        <v>1</v>
      </c>
      <c r="AS15" s="2">
        <v>1</v>
      </c>
      <c r="AT15" s="2">
        <v>1</v>
      </c>
      <c r="AU15" s="2" t="s">
        <v>305</v>
      </c>
      <c r="AV15" s="2" t="s">
        <v>305</v>
      </c>
      <c r="AW15" s="2"/>
      <c r="AX15" s="2"/>
      <c r="AY15" s="2">
        <v>1</v>
      </c>
      <c r="AZ15" s="2">
        <v>2</v>
      </c>
      <c r="BA15" s="2">
        <v>7</v>
      </c>
      <c r="BB15" s="2" t="s">
        <v>305</v>
      </c>
      <c r="BC15" s="2" t="s">
        <v>305</v>
      </c>
      <c r="BD15" s="2" t="s">
        <v>305</v>
      </c>
      <c r="BE15" s="2">
        <v>18</v>
      </c>
      <c r="BF15" s="2">
        <v>24</v>
      </c>
      <c r="BG15" s="2">
        <v>16</v>
      </c>
      <c r="BH15" s="2">
        <v>20</v>
      </c>
      <c r="BI15" s="2" t="s">
        <v>305</v>
      </c>
      <c r="BJ15" s="2" t="s">
        <v>305</v>
      </c>
      <c r="BK15" s="2">
        <v>9</v>
      </c>
      <c r="BL15" s="2">
        <v>6</v>
      </c>
      <c r="BM15" s="2">
        <v>1</v>
      </c>
      <c r="BN15" s="2"/>
      <c r="BO15" s="2"/>
      <c r="BP15" s="2" t="s">
        <v>305</v>
      </c>
      <c r="BQ15" s="2" t="s">
        <v>305</v>
      </c>
      <c r="BR15" s="2"/>
      <c r="BS15" s="2"/>
      <c r="BT15" s="2"/>
      <c r="BU15" s="2"/>
      <c r="BV15" s="2">
        <v>1</v>
      </c>
      <c r="BW15" s="2" t="s">
        <v>305</v>
      </c>
      <c r="BX15" s="2" t="s">
        <v>305</v>
      </c>
      <c r="BY15" s="2">
        <v>6</v>
      </c>
      <c r="BZ15" s="2">
        <v>9</v>
      </c>
      <c r="CA15" s="2">
        <v>9</v>
      </c>
      <c r="CB15" s="2">
        <v>8</v>
      </c>
      <c r="CC15" s="2">
        <v>8</v>
      </c>
      <c r="CD15" s="2" t="s">
        <v>305</v>
      </c>
      <c r="CE15" s="2" t="s">
        <v>305</v>
      </c>
      <c r="CF15" s="2">
        <v>3</v>
      </c>
      <c r="CG15" s="2">
        <v>3</v>
      </c>
      <c r="CH15" s="2" t="s">
        <v>305</v>
      </c>
      <c r="CI15" s="2" t="s">
        <v>305</v>
      </c>
      <c r="CJ15" s="2" t="s">
        <v>305</v>
      </c>
      <c r="CK15" s="2" t="s">
        <v>305</v>
      </c>
      <c r="CL15" s="2" t="s">
        <v>305</v>
      </c>
      <c r="CM15" s="2" t="s">
        <v>305</v>
      </c>
      <c r="CN15" s="2" t="s">
        <v>305</v>
      </c>
      <c r="CO15" s="2" t="s">
        <v>305</v>
      </c>
      <c r="CP15" s="2" t="s">
        <v>305</v>
      </c>
      <c r="CQ15" s="2" t="s">
        <v>305</v>
      </c>
      <c r="CR15" s="2" t="s">
        <v>305</v>
      </c>
      <c r="CS15" s="2" t="s">
        <v>305</v>
      </c>
      <c r="CT15" s="2" t="s">
        <v>305</v>
      </c>
      <c r="CU15" s="2" t="s">
        <v>305</v>
      </c>
      <c r="CV15" s="2" t="s">
        <v>305</v>
      </c>
      <c r="CW15" s="2" t="s">
        <v>305</v>
      </c>
      <c r="CX15" s="2" t="s">
        <v>305</v>
      </c>
      <c r="CY15" s="2" t="s">
        <v>305</v>
      </c>
      <c r="CZ15" s="2" t="s">
        <v>305</v>
      </c>
      <c r="DA15" s="2" t="s">
        <v>305</v>
      </c>
      <c r="DB15" s="2" t="s">
        <v>305</v>
      </c>
      <c r="DC15" s="2" t="s">
        <v>305</v>
      </c>
      <c r="DD15" s="2"/>
      <c r="DE15" s="2"/>
      <c r="DF15" s="2" t="s">
        <v>305</v>
      </c>
      <c r="DG15" s="2" t="s">
        <v>305</v>
      </c>
      <c r="DH15" s="2"/>
      <c r="DI15" s="2"/>
      <c r="DJ15" s="2"/>
      <c r="DK15" s="2"/>
      <c r="DL15" s="2"/>
      <c r="DM15" s="2" t="s">
        <v>305</v>
      </c>
      <c r="DN15" s="2" t="s">
        <v>305</v>
      </c>
      <c r="DO15" s="2"/>
      <c r="DP15" s="2"/>
      <c r="DQ15" s="2"/>
      <c r="DR15" s="2"/>
      <c r="DS15" s="2"/>
      <c r="DT15" s="2" t="s">
        <v>305</v>
      </c>
      <c r="DU15" s="2" t="s">
        <v>305</v>
      </c>
      <c r="DV15" s="2" t="s">
        <v>305</v>
      </c>
      <c r="DW15" s="2" t="s">
        <v>305</v>
      </c>
      <c r="DX15" s="2" t="s">
        <v>305</v>
      </c>
      <c r="DY15" s="2"/>
      <c r="DZ15" s="2"/>
      <c r="EA15" s="2" t="s">
        <v>305</v>
      </c>
      <c r="EB15" s="2" t="s">
        <v>305</v>
      </c>
      <c r="EC15" s="2"/>
      <c r="ED15" s="2"/>
      <c r="EE15" s="2" t="s">
        <v>305</v>
      </c>
      <c r="EF15" s="2"/>
      <c r="EG15" s="2"/>
      <c r="EH15" s="2" t="s">
        <v>305</v>
      </c>
      <c r="EI15" s="2" t="s">
        <v>305</v>
      </c>
      <c r="EJ15" s="2"/>
      <c r="EK15" s="2">
        <v>1</v>
      </c>
      <c r="EL15" s="2">
        <v>1</v>
      </c>
      <c r="EM15" s="2">
        <v>3</v>
      </c>
      <c r="EN15" s="2">
        <v>4</v>
      </c>
      <c r="EO15" s="2" t="s">
        <v>305</v>
      </c>
      <c r="EP15" s="2" t="s">
        <v>305</v>
      </c>
      <c r="EQ15" s="2" t="s">
        <v>305</v>
      </c>
      <c r="ER15" s="2">
        <v>3</v>
      </c>
      <c r="ES15" s="2">
        <v>2</v>
      </c>
      <c r="ET15" s="2">
        <v>3</v>
      </c>
      <c r="EU15" s="2">
        <v>3</v>
      </c>
      <c r="EV15" s="2" t="s">
        <v>305</v>
      </c>
      <c r="EW15" s="2" t="s">
        <v>305</v>
      </c>
      <c r="EX15" s="2">
        <v>1</v>
      </c>
      <c r="EY15" s="2">
        <v>2</v>
      </c>
      <c r="EZ15" s="2">
        <v>4</v>
      </c>
      <c r="FA15" s="2">
        <v>4</v>
      </c>
      <c r="FB15" s="2">
        <v>4</v>
      </c>
      <c r="FC15" s="2" t="s">
        <v>305</v>
      </c>
      <c r="FD15" s="2" t="s">
        <v>305</v>
      </c>
      <c r="FE15" s="2">
        <v>2</v>
      </c>
      <c r="FF15" s="2">
        <v>1</v>
      </c>
      <c r="FG15" s="2">
        <v>1</v>
      </c>
      <c r="FH15" s="2">
        <v>1</v>
      </c>
      <c r="FI15" s="2"/>
      <c r="FJ15" s="2" t="s">
        <v>305</v>
      </c>
      <c r="FK15" s="2" t="s">
        <v>305</v>
      </c>
      <c r="FL15" s="2"/>
      <c r="FM15" s="2"/>
      <c r="FN15" s="2"/>
      <c r="FO15" s="2"/>
      <c r="FP15" s="2" t="s">
        <v>305</v>
      </c>
      <c r="FQ15" s="2" t="s">
        <v>305</v>
      </c>
      <c r="FR15" s="2" t="s">
        <v>305</v>
      </c>
      <c r="FS15" s="2"/>
      <c r="FT15" s="2"/>
      <c r="FU15" s="2"/>
      <c r="FV15" s="2"/>
      <c r="FW15" s="2" t="s">
        <v>305</v>
      </c>
      <c r="FX15" s="2" t="s">
        <v>305</v>
      </c>
      <c r="FY15" s="2" t="s">
        <v>305</v>
      </c>
      <c r="FZ15" s="2" t="s">
        <v>305</v>
      </c>
      <c r="GA15" s="2" t="s">
        <v>305</v>
      </c>
    </row>
    <row r="16" spans="1:194" s="135" customFormat="1" ht="12.75" customHeight="1" x14ac:dyDescent="0.2">
      <c r="A16" s="2">
        <v>10</v>
      </c>
      <c r="B16" s="134" t="s">
        <v>35</v>
      </c>
      <c r="C16" s="2"/>
      <c r="D16" s="2"/>
      <c r="E16" s="2"/>
      <c r="F16" s="2"/>
      <c r="G16" s="2"/>
      <c r="H16" s="2"/>
      <c r="I16" s="2"/>
      <c r="J16" s="2"/>
      <c r="K16" s="2"/>
      <c r="L16" s="2"/>
      <c r="M16" s="2"/>
      <c r="N16" s="2"/>
      <c r="O16" s="2"/>
      <c r="P16" s="2"/>
      <c r="Q16" s="2"/>
      <c r="R16" s="2"/>
      <c r="S16" s="2"/>
      <c r="T16" s="2"/>
      <c r="U16" s="2"/>
      <c r="V16" s="2"/>
      <c r="W16" s="2"/>
      <c r="X16" s="2"/>
      <c r="Y16" s="2"/>
      <c r="Z16" s="2"/>
      <c r="AA16" s="134"/>
      <c r="AB16" s="2"/>
      <c r="AC16" s="2"/>
      <c r="AD16" s="2"/>
      <c r="AE16" s="2"/>
      <c r="AF16" s="2"/>
      <c r="AG16" s="2" t="s">
        <v>305</v>
      </c>
      <c r="AH16" s="2" t="s">
        <v>305</v>
      </c>
      <c r="AI16" s="2" t="s">
        <v>305</v>
      </c>
      <c r="AJ16" s="2">
        <v>1</v>
      </c>
      <c r="AK16" s="2">
        <v>1</v>
      </c>
      <c r="AL16" s="2">
        <v>1</v>
      </c>
      <c r="AM16" s="2">
        <v>1</v>
      </c>
      <c r="AN16" s="2" t="s">
        <v>305</v>
      </c>
      <c r="AO16" s="2" t="s">
        <v>305</v>
      </c>
      <c r="AP16" s="2"/>
      <c r="AQ16" s="2"/>
      <c r="AR16" s="2"/>
      <c r="AS16" s="2">
        <v>1</v>
      </c>
      <c r="AT16" s="2">
        <v>1</v>
      </c>
      <c r="AU16" s="2" t="s">
        <v>305</v>
      </c>
      <c r="AV16" s="2" t="s">
        <v>305</v>
      </c>
      <c r="AW16" s="2">
        <v>2</v>
      </c>
      <c r="AX16" s="2">
        <v>5</v>
      </c>
      <c r="AY16" s="2">
        <v>3</v>
      </c>
      <c r="AZ16" s="2">
        <v>3</v>
      </c>
      <c r="BA16" s="2">
        <v>3</v>
      </c>
      <c r="BB16" s="2" t="s">
        <v>305</v>
      </c>
      <c r="BC16" s="2" t="s">
        <v>305</v>
      </c>
      <c r="BD16" s="2" t="s">
        <v>305</v>
      </c>
      <c r="BE16" s="2">
        <v>1</v>
      </c>
      <c r="BF16" s="2">
        <v>1</v>
      </c>
      <c r="BG16" s="2">
        <v>1</v>
      </c>
      <c r="BH16" s="2">
        <v>1</v>
      </c>
      <c r="BI16" s="2" t="s">
        <v>305</v>
      </c>
      <c r="BJ16" s="2" t="s">
        <v>305</v>
      </c>
      <c r="BK16" s="2">
        <v>1</v>
      </c>
      <c r="BL16" s="2">
        <v>1</v>
      </c>
      <c r="BM16" s="2">
        <v>1</v>
      </c>
      <c r="BN16" s="2">
        <v>1</v>
      </c>
      <c r="BO16" s="2">
        <v>1</v>
      </c>
      <c r="BP16" s="2" t="s">
        <v>305</v>
      </c>
      <c r="BQ16" s="2" t="s">
        <v>305</v>
      </c>
      <c r="BR16" s="2">
        <v>1</v>
      </c>
      <c r="BS16" s="2">
        <v>1</v>
      </c>
      <c r="BT16" s="2">
        <v>1</v>
      </c>
      <c r="BU16" s="2">
        <v>1</v>
      </c>
      <c r="BV16" s="2">
        <v>1</v>
      </c>
      <c r="BW16" s="2" t="s">
        <v>305</v>
      </c>
      <c r="BX16" s="2" t="s">
        <v>305</v>
      </c>
      <c r="BY16" s="2"/>
      <c r="BZ16" s="2"/>
      <c r="CA16" s="2"/>
      <c r="CB16" s="2"/>
      <c r="CC16" s="2"/>
      <c r="CD16" s="2" t="s">
        <v>305</v>
      </c>
      <c r="CE16" s="2" t="s">
        <v>305</v>
      </c>
      <c r="CF16" s="2"/>
      <c r="CG16" s="2"/>
      <c r="CH16" s="2" t="s">
        <v>305</v>
      </c>
      <c r="CI16" s="2" t="s">
        <v>305</v>
      </c>
      <c r="CJ16" s="2" t="s">
        <v>305</v>
      </c>
      <c r="CK16" s="2" t="s">
        <v>305</v>
      </c>
      <c r="CL16" s="2" t="s">
        <v>305</v>
      </c>
      <c r="CM16" s="2" t="s">
        <v>305</v>
      </c>
      <c r="CN16" s="2" t="s">
        <v>305</v>
      </c>
      <c r="CO16" s="2" t="s">
        <v>305</v>
      </c>
      <c r="CP16" s="2" t="s">
        <v>305</v>
      </c>
      <c r="CQ16" s="2" t="s">
        <v>305</v>
      </c>
      <c r="CR16" s="2" t="s">
        <v>305</v>
      </c>
      <c r="CS16" s="2" t="s">
        <v>305</v>
      </c>
      <c r="CT16" s="2" t="s">
        <v>305</v>
      </c>
      <c r="CU16" s="2" t="s">
        <v>305</v>
      </c>
      <c r="CV16" s="2" t="s">
        <v>305</v>
      </c>
      <c r="CW16" s="2" t="s">
        <v>305</v>
      </c>
      <c r="CX16" s="2" t="s">
        <v>305</v>
      </c>
      <c r="CY16" s="2" t="s">
        <v>305</v>
      </c>
      <c r="CZ16" s="2" t="s">
        <v>305</v>
      </c>
      <c r="DA16" s="2" t="s">
        <v>305</v>
      </c>
      <c r="DB16" s="2" t="s">
        <v>305</v>
      </c>
      <c r="DC16" s="2" t="s">
        <v>305</v>
      </c>
      <c r="DD16" s="2"/>
      <c r="DE16" s="2">
        <v>1</v>
      </c>
      <c r="DF16" s="2" t="s">
        <v>305</v>
      </c>
      <c r="DG16" s="2" t="s">
        <v>305</v>
      </c>
      <c r="DH16" s="2">
        <v>1</v>
      </c>
      <c r="DI16" s="2">
        <v>1</v>
      </c>
      <c r="DJ16" s="2"/>
      <c r="DK16" s="2"/>
      <c r="DL16" s="2"/>
      <c r="DM16" s="2" t="s">
        <v>305</v>
      </c>
      <c r="DN16" s="2" t="s">
        <v>305</v>
      </c>
      <c r="DO16" s="2"/>
      <c r="DP16" s="2"/>
      <c r="DQ16" s="2"/>
      <c r="DR16" s="2">
        <v>1</v>
      </c>
      <c r="DS16" s="2">
        <v>1</v>
      </c>
      <c r="DT16" s="2" t="s">
        <v>305</v>
      </c>
      <c r="DU16" s="2" t="s">
        <v>305</v>
      </c>
      <c r="DV16" s="2" t="s">
        <v>305</v>
      </c>
      <c r="DW16" s="2" t="s">
        <v>305</v>
      </c>
      <c r="DX16" s="2" t="s">
        <v>305</v>
      </c>
      <c r="DY16" s="2"/>
      <c r="DZ16" s="2"/>
      <c r="EA16" s="2" t="s">
        <v>305</v>
      </c>
      <c r="EB16" s="2" t="s">
        <v>305</v>
      </c>
      <c r="EC16" s="2">
        <v>7</v>
      </c>
      <c r="ED16" s="2">
        <v>3</v>
      </c>
      <c r="EE16" s="2" t="s">
        <v>305</v>
      </c>
      <c r="EF16" s="2"/>
      <c r="EG16" s="2"/>
      <c r="EH16" s="2" t="s">
        <v>305</v>
      </c>
      <c r="EI16" s="2" t="s">
        <v>305</v>
      </c>
      <c r="EJ16" s="2"/>
      <c r="EK16" s="2"/>
      <c r="EL16" s="2"/>
      <c r="EM16" s="2"/>
      <c r="EN16" s="2"/>
      <c r="EO16" s="2" t="s">
        <v>305</v>
      </c>
      <c r="EP16" s="2" t="s">
        <v>305</v>
      </c>
      <c r="EQ16" s="2" t="s">
        <v>305</v>
      </c>
      <c r="ER16" s="2"/>
      <c r="ES16" s="2"/>
      <c r="ET16" s="2"/>
      <c r="EU16" s="2"/>
      <c r="EV16" s="2" t="s">
        <v>305</v>
      </c>
      <c r="EW16" s="2" t="s">
        <v>305</v>
      </c>
      <c r="EX16" s="2"/>
      <c r="EY16" s="2"/>
      <c r="EZ16" s="2"/>
      <c r="FA16" s="2"/>
      <c r="FB16" s="2"/>
      <c r="FC16" s="2" t="s">
        <v>305</v>
      </c>
      <c r="FD16" s="2" t="s">
        <v>305</v>
      </c>
      <c r="FE16" s="2"/>
      <c r="FF16" s="2"/>
      <c r="FG16" s="2"/>
      <c r="FH16" s="2"/>
      <c r="FI16" s="2"/>
      <c r="FJ16" s="2" t="s">
        <v>305</v>
      </c>
      <c r="FK16" s="2" t="s">
        <v>305</v>
      </c>
      <c r="FL16" s="2"/>
      <c r="FM16" s="2"/>
      <c r="FN16" s="2"/>
      <c r="FO16" s="2"/>
      <c r="FP16" s="2" t="s">
        <v>305</v>
      </c>
      <c r="FQ16" s="2" t="s">
        <v>305</v>
      </c>
      <c r="FR16" s="2" t="s">
        <v>305</v>
      </c>
      <c r="FS16" s="2"/>
      <c r="FT16" s="2"/>
      <c r="FU16" s="2"/>
      <c r="FV16" s="2"/>
      <c r="FW16" s="2" t="s">
        <v>305</v>
      </c>
      <c r="FX16" s="2" t="s">
        <v>305</v>
      </c>
      <c r="FY16" s="2" t="s">
        <v>305</v>
      </c>
      <c r="FZ16" s="2" t="s">
        <v>305</v>
      </c>
      <c r="GA16" s="2" t="s">
        <v>305</v>
      </c>
    </row>
    <row r="17" spans="1:183" ht="12.75" customHeight="1" x14ac:dyDescent="0.2">
      <c r="A17" s="2">
        <v>11</v>
      </c>
      <c r="B17" s="2" t="s">
        <v>52</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t="s">
        <v>305</v>
      </c>
      <c r="AH17" s="2" t="s">
        <v>305</v>
      </c>
      <c r="AI17" s="2" t="s">
        <v>305</v>
      </c>
      <c r="AJ17" s="2"/>
      <c r="AK17" s="2"/>
      <c r="AL17" s="2"/>
      <c r="AM17" s="2"/>
      <c r="AN17" s="2" t="s">
        <v>305</v>
      </c>
      <c r="AO17" s="2" t="s">
        <v>305</v>
      </c>
      <c r="AP17" s="2"/>
      <c r="AQ17" s="2"/>
      <c r="AR17" s="2"/>
      <c r="AS17" s="2"/>
      <c r="AT17" s="2"/>
      <c r="AU17" s="2" t="s">
        <v>305</v>
      </c>
      <c r="AV17" s="2" t="s">
        <v>305</v>
      </c>
      <c r="AW17" s="2">
        <v>1</v>
      </c>
      <c r="AX17" s="2"/>
      <c r="AY17" s="2">
        <v>3</v>
      </c>
      <c r="AZ17" s="2">
        <v>2</v>
      </c>
      <c r="BA17" s="2">
        <v>2</v>
      </c>
      <c r="BB17" s="2" t="s">
        <v>305</v>
      </c>
      <c r="BC17" s="2" t="s">
        <v>305</v>
      </c>
      <c r="BD17" s="2" t="s">
        <v>305</v>
      </c>
      <c r="BE17" s="2">
        <v>17</v>
      </c>
      <c r="BF17" s="2">
        <v>18</v>
      </c>
      <c r="BG17" s="2">
        <v>17</v>
      </c>
      <c r="BH17" s="2">
        <v>17</v>
      </c>
      <c r="BI17" s="2" t="s">
        <v>305</v>
      </c>
      <c r="BJ17" s="2" t="s">
        <v>305</v>
      </c>
      <c r="BK17" s="2">
        <v>1</v>
      </c>
      <c r="BL17" s="2">
        <v>2</v>
      </c>
      <c r="BM17" s="2">
        <v>1</v>
      </c>
      <c r="BN17" s="2">
        <v>1</v>
      </c>
      <c r="BO17" s="2">
        <v>1</v>
      </c>
      <c r="BP17" s="2" t="s">
        <v>305</v>
      </c>
      <c r="BQ17" s="2" t="s">
        <v>305</v>
      </c>
      <c r="BR17" s="2"/>
      <c r="BS17" s="2"/>
      <c r="BT17" s="2"/>
      <c r="BU17" s="2"/>
      <c r="BV17" s="2"/>
      <c r="BW17" s="2" t="s">
        <v>305</v>
      </c>
      <c r="BX17" s="2" t="s">
        <v>305</v>
      </c>
      <c r="BY17" s="2"/>
      <c r="BZ17" s="2"/>
      <c r="CA17" s="2"/>
      <c r="CB17" s="2"/>
      <c r="CC17" s="2"/>
      <c r="CD17" s="2" t="s">
        <v>305</v>
      </c>
      <c r="CE17" s="2" t="s">
        <v>305</v>
      </c>
      <c r="CF17" s="2"/>
      <c r="CG17" s="2"/>
      <c r="CH17" s="2" t="s">
        <v>305</v>
      </c>
      <c r="CI17" s="2" t="s">
        <v>305</v>
      </c>
      <c r="CJ17" s="2" t="s">
        <v>305</v>
      </c>
      <c r="CK17" s="2" t="s">
        <v>305</v>
      </c>
      <c r="CL17" s="2" t="s">
        <v>305</v>
      </c>
      <c r="CM17" s="2" t="s">
        <v>305</v>
      </c>
      <c r="CN17" s="2" t="s">
        <v>305</v>
      </c>
      <c r="CO17" s="2" t="s">
        <v>305</v>
      </c>
      <c r="CP17" s="2" t="s">
        <v>305</v>
      </c>
      <c r="CQ17" s="2" t="s">
        <v>305</v>
      </c>
      <c r="CR17" s="2" t="s">
        <v>305</v>
      </c>
      <c r="CS17" s="2" t="s">
        <v>305</v>
      </c>
      <c r="CT17" s="2" t="s">
        <v>305</v>
      </c>
      <c r="CU17" s="2" t="s">
        <v>305</v>
      </c>
      <c r="CV17" s="2" t="s">
        <v>305</v>
      </c>
      <c r="CW17" s="2" t="s">
        <v>305</v>
      </c>
      <c r="CX17" s="2" t="s">
        <v>305</v>
      </c>
      <c r="CY17" s="2" t="s">
        <v>305</v>
      </c>
      <c r="CZ17" s="2" t="s">
        <v>305</v>
      </c>
      <c r="DA17" s="2" t="s">
        <v>305</v>
      </c>
      <c r="DB17" s="2" t="s">
        <v>305</v>
      </c>
      <c r="DC17" s="2" t="s">
        <v>305</v>
      </c>
      <c r="DD17" s="2"/>
      <c r="DE17" s="2"/>
      <c r="DF17" s="2" t="s">
        <v>305</v>
      </c>
      <c r="DG17" s="2" t="s">
        <v>305</v>
      </c>
      <c r="DH17" s="2"/>
      <c r="DI17" s="2">
        <v>1</v>
      </c>
      <c r="DJ17" s="2">
        <v>1</v>
      </c>
      <c r="DK17" s="2">
        <v>1</v>
      </c>
      <c r="DL17" s="2">
        <v>1</v>
      </c>
      <c r="DM17" s="2" t="s">
        <v>305</v>
      </c>
      <c r="DN17" s="2" t="s">
        <v>305</v>
      </c>
      <c r="DO17" s="2"/>
      <c r="DP17" s="2"/>
      <c r="DQ17" s="2">
        <v>1</v>
      </c>
      <c r="DR17" s="2">
        <v>4</v>
      </c>
      <c r="DS17" s="2">
        <v>4</v>
      </c>
      <c r="DT17" s="2" t="s">
        <v>305</v>
      </c>
      <c r="DU17" s="2" t="s">
        <v>305</v>
      </c>
      <c r="DV17" s="2" t="s">
        <v>305</v>
      </c>
      <c r="DW17" s="2" t="s">
        <v>305</v>
      </c>
      <c r="DX17" s="2" t="s">
        <v>305</v>
      </c>
      <c r="DY17" s="2"/>
      <c r="DZ17" s="2"/>
      <c r="EA17" s="2" t="s">
        <v>305</v>
      </c>
      <c r="EB17" s="2" t="s">
        <v>305</v>
      </c>
      <c r="EC17" s="2">
        <v>2</v>
      </c>
      <c r="ED17" s="2">
        <v>1</v>
      </c>
      <c r="EE17" s="2" t="s">
        <v>305</v>
      </c>
      <c r="EF17" s="2">
        <v>2</v>
      </c>
      <c r="EG17" s="2">
        <v>1</v>
      </c>
      <c r="EH17" s="2" t="s">
        <v>305</v>
      </c>
      <c r="EI17" s="2" t="s">
        <v>305</v>
      </c>
      <c r="EJ17" s="2">
        <v>2</v>
      </c>
      <c r="EK17" s="2">
        <v>1</v>
      </c>
      <c r="EL17" s="2">
        <v>1</v>
      </c>
      <c r="EM17" s="2">
        <v>1</v>
      </c>
      <c r="EN17" s="2">
        <v>1</v>
      </c>
      <c r="EO17" s="2" t="s">
        <v>305</v>
      </c>
      <c r="EP17" s="2" t="s">
        <v>305</v>
      </c>
      <c r="EQ17" s="2" t="s">
        <v>305</v>
      </c>
      <c r="ER17" s="2"/>
      <c r="ES17" s="2"/>
      <c r="ET17" s="2">
        <v>1</v>
      </c>
      <c r="EU17" s="2">
        <v>1</v>
      </c>
      <c r="EV17" s="2" t="s">
        <v>305</v>
      </c>
      <c r="EW17" s="2" t="s">
        <v>305</v>
      </c>
      <c r="EX17" s="2">
        <v>1</v>
      </c>
      <c r="EY17" s="2">
        <v>3</v>
      </c>
      <c r="EZ17" s="2">
        <v>4</v>
      </c>
      <c r="FA17" s="2">
        <v>3</v>
      </c>
      <c r="FB17" s="2">
        <v>4</v>
      </c>
      <c r="FC17" s="2" t="s">
        <v>305</v>
      </c>
      <c r="FD17" s="2" t="s">
        <v>305</v>
      </c>
      <c r="FE17" s="2"/>
      <c r="FF17" s="2">
        <v>1</v>
      </c>
      <c r="FG17" s="2">
        <v>1</v>
      </c>
      <c r="FH17" s="2">
        <v>2</v>
      </c>
      <c r="FI17" s="2"/>
      <c r="FJ17" s="2" t="s">
        <v>305</v>
      </c>
      <c r="FK17" s="2" t="s">
        <v>305</v>
      </c>
      <c r="FL17" s="2"/>
      <c r="FM17" s="2"/>
      <c r="FN17" s="2"/>
      <c r="FO17" s="2"/>
      <c r="FP17" s="2" t="s">
        <v>305</v>
      </c>
      <c r="FQ17" s="2" t="s">
        <v>305</v>
      </c>
      <c r="FR17" s="2" t="s">
        <v>305</v>
      </c>
      <c r="FS17" s="2"/>
      <c r="FT17" s="2"/>
      <c r="FU17" s="2"/>
      <c r="FV17" s="2"/>
      <c r="FW17" s="2" t="s">
        <v>305</v>
      </c>
      <c r="FX17" s="2" t="s">
        <v>305</v>
      </c>
      <c r="FY17" s="2" t="s">
        <v>305</v>
      </c>
      <c r="FZ17" s="2" t="s">
        <v>305</v>
      </c>
      <c r="GA17" s="2" t="s">
        <v>305</v>
      </c>
    </row>
    <row r="18" spans="1:183" ht="12.75" customHeight="1" x14ac:dyDescent="0.2">
      <c r="A18" s="2">
        <v>12</v>
      </c>
      <c r="B18" s="2" t="s">
        <v>33</v>
      </c>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t="s">
        <v>305</v>
      </c>
      <c r="AH18" s="2" t="s">
        <v>305</v>
      </c>
      <c r="AI18" s="2" t="s">
        <v>305</v>
      </c>
      <c r="AJ18" s="2"/>
      <c r="AK18" s="2">
        <v>1</v>
      </c>
      <c r="AL18" s="2">
        <v>1</v>
      </c>
      <c r="AM18" s="2">
        <v>2</v>
      </c>
      <c r="AN18" s="2" t="s">
        <v>305</v>
      </c>
      <c r="AO18" s="2" t="s">
        <v>305</v>
      </c>
      <c r="AP18" s="2">
        <v>2</v>
      </c>
      <c r="AQ18" s="2">
        <v>1</v>
      </c>
      <c r="AR18" s="2">
        <v>2</v>
      </c>
      <c r="AS18" s="2">
        <v>3</v>
      </c>
      <c r="AT18" s="2">
        <v>3</v>
      </c>
      <c r="AU18" s="2" t="s">
        <v>305</v>
      </c>
      <c r="AV18" s="2" t="s">
        <v>305</v>
      </c>
      <c r="AW18" s="2">
        <v>5</v>
      </c>
      <c r="AX18" s="2">
        <v>9</v>
      </c>
      <c r="AY18" s="2">
        <v>10</v>
      </c>
      <c r="AZ18" s="2">
        <v>11</v>
      </c>
      <c r="BA18" s="2">
        <v>13</v>
      </c>
      <c r="BB18" s="2" t="s">
        <v>305</v>
      </c>
      <c r="BC18" s="2" t="s">
        <v>305</v>
      </c>
      <c r="BD18" s="2" t="s">
        <v>305</v>
      </c>
      <c r="BE18" s="2">
        <v>5</v>
      </c>
      <c r="BF18" s="2">
        <v>13</v>
      </c>
      <c r="BG18" s="2">
        <v>13</v>
      </c>
      <c r="BH18" s="2">
        <v>16</v>
      </c>
      <c r="BI18" s="2" t="s">
        <v>305</v>
      </c>
      <c r="BJ18" s="2" t="s">
        <v>305</v>
      </c>
      <c r="BK18" s="2">
        <v>6</v>
      </c>
      <c r="BL18" s="2">
        <v>8</v>
      </c>
      <c r="BM18" s="2">
        <v>10</v>
      </c>
      <c r="BN18" s="2">
        <v>5</v>
      </c>
      <c r="BO18" s="2">
        <v>8</v>
      </c>
      <c r="BP18" s="2" t="s">
        <v>305</v>
      </c>
      <c r="BQ18" s="2" t="s">
        <v>305</v>
      </c>
      <c r="BR18" s="2">
        <v>9</v>
      </c>
      <c r="BS18" s="2">
        <v>8</v>
      </c>
      <c r="BT18" s="2">
        <v>12</v>
      </c>
      <c r="BU18" s="2">
        <v>9</v>
      </c>
      <c r="BV18" s="2">
        <v>10</v>
      </c>
      <c r="BW18" s="2" t="s">
        <v>305</v>
      </c>
      <c r="BX18" s="2" t="s">
        <v>305</v>
      </c>
      <c r="BY18" s="2">
        <v>4</v>
      </c>
      <c r="BZ18" s="2">
        <v>7</v>
      </c>
      <c r="CA18" s="2">
        <v>6</v>
      </c>
      <c r="CB18" s="2">
        <v>6</v>
      </c>
      <c r="CC18" s="2">
        <v>6</v>
      </c>
      <c r="CD18" s="2" t="s">
        <v>305</v>
      </c>
      <c r="CE18" s="2" t="s">
        <v>305</v>
      </c>
      <c r="CF18" s="2"/>
      <c r="CG18" s="2"/>
      <c r="CH18" s="2" t="s">
        <v>305</v>
      </c>
      <c r="CI18" s="2" t="s">
        <v>305</v>
      </c>
      <c r="CJ18" s="2" t="s">
        <v>305</v>
      </c>
      <c r="CK18" s="2" t="s">
        <v>305</v>
      </c>
      <c r="CL18" s="2" t="s">
        <v>305</v>
      </c>
      <c r="CM18" s="2" t="s">
        <v>305</v>
      </c>
      <c r="CN18" s="2" t="s">
        <v>305</v>
      </c>
      <c r="CO18" s="2" t="s">
        <v>305</v>
      </c>
      <c r="CP18" s="2" t="s">
        <v>305</v>
      </c>
      <c r="CQ18" s="2" t="s">
        <v>305</v>
      </c>
      <c r="CR18" s="2" t="s">
        <v>305</v>
      </c>
      <c r="CS18" s="2" t="s">
        <v>305</v>
      </c>
      <c r="CT18" s="2" t="s">
        <v>305</v>
      </c>
      <c r="CU18" s="2" t="s">
        <v>305</v>
      </c>
      <c r="CV18" s="2" t="s">
        <v>305</v>
      </c>
      <c r="CW18" s="2" t="s">
        <v>305</v>
      </c>
      <c r="CX18" s="2" t="s">
        <v>305</v>
      </c>
      <c r="CY18" s="2" t="s">
        <v>305</v>
      </c>
      <c r="CZ18" s="2" t="s">
        <v>305</v>
      </c>
      <c r="DA18" s="2" t="s">
        <v>305</v>
      </c>
      <c r="DB18" s="2" t="s">
        <v>305</v>
      </c>
      <c r="DC18" s="2" t="s">
        <v>305</v>
      </c>
      <c r="DD18" s="2"/>
      <c r="DE18" s="2"/>
      <c r="DF18" s="2" t="s">
        <v>305</v>
      </c>
      <c r="DG18" s="2" t="s">
        <v>305</v>
      </c>
      <c r="DH18" s="2"/>
      <c r="DI18" s="2"/>
      <c r="DJ18" s="2"/>
      <c r="DK18" s="2"/>
      <c r="DL18" s="2"/>
      <c r="DM18" s="2" t="s">
        <v>305</v>
      </c>
      <c r="DN18" s="2" t="s">
        <v>305</v>
      </c>
      <c r="DO18" s="2"/>
      <c r="DP18" s="2"/>
      <c r="DQ18" s="2"/>
      <c r="DR18" s="2"/>
      <c r="DS18" s="2"/>
      <c r="DT18" s="2" t="s">
        <v>305</v>
      </c>
      <c r="DU18" s="2" t="s">
        <v>305</v>
      </c>
      <c r="DV18" s="2" t="s">
        <v>305</v>
      </c>
      <c r="DW18" s="2" t="s">
        <v>305</v>
      </c>
      <c r="DX18" s="2" t="s">
        <v>305</v>
      </c>
      <c r="DY18" s="2"/>
      <c r="DZ18" s="2"/>
      <c r="EA18" s="2" t="s">
        <v>305</v>
      </c>
      <c r="EB18" s="2" t="s">
        <v>305</v>
      </c>
      <c r="EC18" s="2"/>
      <c r="ED18" s="2">
        <v>1</v>
      </c>
      <c r="EE18" s="2" t="s">
        <v>305</v>
      </c>
      <c r="EF18" s="2">
        <v>1</v>
      </c>
      <c r="EG18" s="2">
        <v>1</v>
      </c>
      <c r="EH18" s="2" t="s">
        <v>305</v>
      </c>
      <c r="EI18" s="2" t="s">
        <v>305</v>
      </c>
      <c r="EJ18" s="2"/>
      <c r="EK18" s="2">
        <v>3</v>
      </c>
      <c r="EL18" s="2">
        <v>3</v>
      </c>
      <c r="EM18" s="2">
        <v>3</v>
      </c>
      <c r="EN18" s="2">
        <v>4</v>
      </c>
      <c r="EO18" s="2" t="s">
        <v>305</v>
      </c>
      <c r="EP18" s="2" t="s">
        <v>305</v>
      </c>
      <c r="EQ18" s="2" t="s">
        <v>305</v>
      </c>
      <c r="ER18" s="2"/>
      <c r="ES18" s="2"/>
      <c r="ET18" s="2"/>
      <c r="EU18" s="2">
        <v>1</v>
      </c>
      <c r="EV18" s="2" t="s">
        <v>305</v>
      </c>
      <c r="EW18" s="2" t="s">
        <v>305</v>
      </c>
      <c r="EX18" s="2">
        <v>2</v>
      </c>
      <c r="EY18" s="2">
        <v>2</v>
      </c>
      <c r="EZ18" s="2">
        <v>2</v>
      </c>
      <c r="FA18" s="2">
        <v>3</v>
      </c>
      <c r="FB18" s="2">
        <v>3</v>
      </c>
      <c r="FC18" s="2" t="s">
        <v>305</v>
      </c>
      <c r="FD18" s="2" t="s">
        <v>305</v>
      </c>
      <c r="FE18" s="2">
        <v>1</v>
      </c>
      <c r="FF18" s="2">
        <v>2</v>
      </c>
      <c r="FG18" s="2">
        <v>2</v>
      </c>
      <c r="FH18" s="2">
        <v>1</v>
      </c>
      <c r="FI18" s="2"/>
      <c r="FJ18" s="2" t="s">
        <v>305</v>
      </c>
      <c r="FK18" s="2" t="s">
        <v>305</v>
      </c>
      <c r="FL18" s="2"/>
      <c r="FM18" s="2"/>
      <c r="FN18" s="2"/>
      <c r="FO18" s="2"/>
      <c r="FP18" s="2" t="s">
        <v>305</v>
      </c>
      <c r="FQ18" s="2" t="s">
        <v>305</v>
      </c>
      <c r="FR18" s="2" t="s">
        <v>305</v>
      </c>
      <c r="FS18" s="2"/>
      <c r="FT18" s="2"/>
      <c r="FU18" s="2"/>
      <c r="FV18" s="2"/>
      <c r="FW18" s="2" t="s">
        <v>305</v>
      </c>
      <c r="FX18" s="2" t="s">
        <v>305</v>
      </c>
      <c r="FY18" s="2" t="s">
        <v>305</v>
      </c>
      <c r="FZ18" s="2" t="s">
        <v>305</v>
      </c>
      <c r="GA18" s="2" t="s">
        <v>305</v>
      </c>
    </row>
    <row r="19" spans="1:183" x14ac:dyDescent="0.2">
      <c r="A19" s="2">
        <v>13</v>
      </c>
      <c r="B19" s="2" t="s">
        <v>31</v>
      </c>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t="s">
        <v>305</v>
      </c>
      <c r="AH19" s="2" t="s">
        <v>305</v>
      </c>
      <c r="AI19" s="2" t="s">
        <v>305</v>
      </c>
      <c r="AJ19" s="2">
        <v>1</v>
      </c>
      <c r="AK19" s="2">
        <v>2</v>
      </c>
      <c r="AL19" s="2">
        <v>4</v>
      </c>
      <c r="AM19" s="2">
        <v>4</v>
      </c>
      <c r="AN19" s="2" t="s">
        <v>305</v>
      </c>
      <c r="AO19" s="2" t="s">
        <v>305</v>
      </c>
      <c r="AP19" s="2">
        <v>4</v>
      </c>
      <c r="AQ19" s="2">
        <v>5</v>
      </c>
      <c r="AR19" s="2">
        <v>4</v>
      </c>
      <c r="AS19" s="2">
        <v>4</v>
      </c>
      <c r="AT19" s="2">
        <v>3</v>
      </c>
      <c r="AU19" s="2" t="s">
        <v>305</v>
      </c>
      <c r="AV19" s="2" t="s">
        <v>305</v>
      </c>
      <c r="AW19" s="2"/>
      <c r="AX19" s="2"/>
      <c r="AY19" s="2">
        <v>3</v>
      </c>
      <c r="AZ19" s="2">
        <v>10</v>
      </c>
      <c r="BA19" s="2">
        <v>22</v>
      </c>
      <c r="BB19" s="2" t="s">
        <v>305</v>
      </c>
      <c r="BC19" s="2" t="s">
        <v>305</v>
      </c>
      <c r="BD19" s="2" t="s">
        <v>305</v>
      </c>
      <c r="BE19" s="2">
        <v>54</v>
      </c>
      <c r="BF19" s="2">
        <v>83</v>
      </c>
      <c r="BG19" s="2">
        <v>83</v>
      </c>
      <c r="BH19" s="2">
        <v>83</v>
      </c>
      <c r="BI19" s="2" t="s">
        <v>305</v>
      </c>
      <c r="BJ19" s="2" t="s">
        <v>305</v>
      </c>
      <c r="BK19" s="2">
        <v>9</v>
      </c>
      <c r="BL19" s="2">
        <v>2</v>
      </c>
      <c r="BM19" s="2">
        <v>1</v>
      </c>
      <c r="BN19" s="2"/>
      <c r="BO19" s="2"/>
      <c r="BP19" s="2" t="s">
        <v>305</v>
      </c>
      <c r="BQ19" s="2" t="s">
        <v>305</v>
      </c>
      <c r="BR19" s="2">
        <v>1</v>
      </c>
      <c r="BS19" s="2">
        <v>3</v>
      </c>
      <c r="BT19" s="2">
        <v>3</v>
      </c>
      <c r="BU19" s="2">
        <v>4</v>
      </c>
      <c r="BV19" s="2">
        <v>4</v>
      </c>
      <c r="BW19" s="2" t="s">
        <v>305</v>
      </c>
      <c r="BX19" s="2" t="s">
        <v>305</v>
      </c>
      <c r="BY19" s="2">
        <v>1</v>
      </c>
      <c r="BZ19" s="2">
        <v>1</v>
      </c>
      <c r="CA19" s="2">
        <v>1</v>
      </c>
      <c r="CB19" s="2">
        <v>1</v>
      </c>
      <c r="CC19" s="2">
        <v>1</v>
      </c>
      <c r="CD19" s="2" t="s">
        <v>305</v>
      </c>
      <c r="CE19" s="2" t="s">
        <v>305</v>
      </c>
      <c r="CF19" s="2">
        <v>1</v>
      </c>
      <c r="CG19" s="2">
        <v>1</v>
      </c>
      <c r="CH19" s="2" t="s">
        <v>305</v>
      </c>
      <c r="CI19" s="2" t="s">
        <v>305</v>
      </c>
      <c r="CJ19" s="2" t="s">
        <v>305</v>
      </c>
      <c r="CK19" s="2" t="s">
        <v>305</v>
      </c>
      <c r="CL19" s="2" t="s">
        <v>305</v>
      </c>
      <c r="CM19" s="2" t="s">
        <v>305</v>
      </c>
      <c r="CN19" s="2" t="s">
        <v>305</v>
      </c>
      <c r="CO19" s="2" t="s">
        <v>305</v>
      </c>
      <c r="CP19" s="2" t="s">
        <v>305</v>
      </c>
      <c r="CQ19" s="2" t="s">
        <v>305</v>
      </c>
      <c r="CR19" s="2" t="s">
        <v>305</v>
      </c>
      <c r="CS19" s="2" t="s">
        <v>305</v>
      </c>
      <c r="CT19" s="2" t="s">
        <v>305</v>
      </c>
      <c r="CU19" s="2" t="s">
        <v>305</v>
      </c>
      <c r="CV19" s="2" t="s">
        <v>305</v>
      </c>
      <c r="CW19" s="2" t="s">
        <v>305</v>
      </c>
      <c r="CX19" s="2" t="s">
        <v>305</v>
      </c>
      <c r="CY19" s="2" t="s">
        <v>305</v>
      </c>
      <c r="CZ19" s="2" t="s">
        <v>305</v>
      </c>
      <c r="DA19" s="2" t="s">
        <v>305</v>
      </c>
      <c r="DB19" s="2" t="s">
        <v>305</v>
      </c>
      <c r="DC19" s="2" t="s">
        <v>305</v>
      </c>
      <c r="DD19" s="2"/>
      <c r="DE19" s="2"/>
      <c r="DF19" s="2" t="s">
        <v>305</v>
      </c>
      <c r="DG19" s="2" t="s">
        <v>305</v>
      </c>
      <c r="DH19" s="2"/>
      <c r="DI19" s="2"/>
      <c r="DJ19" s="2"/>
      <c r="DK19" s="2"/>
      <c r="DL19" s="2">
        <v>1</v>
      </c>
      <c r="DM19" s="2" t="s">
        <v>305</v>
      </c>
      <c r="DN19" s="2" t="s">
        <v>305</v>
      </c>
      <c r="DO19" s="2">
        <v>3</v>
      </c>
      <c r="DP19" s="2">
        <v>8</v>
      </c>
      <c r="DQ19" s="2">
        <v>11</v>
      </c>
      <c r="DR19" s="2">
        <v>15</v>
      </c>
      <c r="DS19" s="2">
        <v>17</v>
      </c>
      <c r="DT19" s="2" t="s">
        <v>305</v>
      </c>
      <c r="DU19" s="2" t="s">
        <v>305</v>
      </c>
      <c r="DV19" s="2" t="s">
        <v>305</v>
      </c>
      <c r="DW19" s="2" t="s">
        <v>305</v>
      </c>
      <c r="DX19" s="2" t="s">
        <v>305</v>
      </c>
      <c r="DY19" s="2"/>
      <c r="DZ19" s="2"/>
      <c r="EA19" s="2" t="s">
        <v>305</v>
      </c>
      <c r="EB19" s="2" t="s">
        <v>305</v>
      </c>
      <c r="EC19" s="2">
        <v>4</v>
      </c>
      <c r="ED19" s="2">
        <v>5</v>
      </c>
      <c r="EE19" s="2" t="s">
        <v>305</v>
      </c>
      <c r="EF19" s="2">
        <v>3</v>
      </c>
      <c r="EG19" s="2">
        <v>2</v>
      </c>
      <c r="EH19" s="2" t="s">
        <v>305</v>
      </c>
      <c r="EI19" s="2" t="s">
        <v>305</v>
      </c>
      <c r="EJ19" s="2"/>
      <c r="EK19" s="2">
        <v>1</v>
      </c>
      <c r="EL19" s="2">
        <v>1</v>
      </c>
      <c r="EM19" s="2"/>
      <c r="EN19" s="2"/>
      <c r="EO19" s="2" t="s">
        <v>305</v>
      </c>
      <c r="EP19" s="2" t="s">
        <v>305</v>
      </c>
      <c r="EQ19" s="2" t="s">
        <v>305</v>
      </c>
      <c r="ER19" s="2">
        <v>1</v>
      </c>
      <c r="ES19" s="2">
        <v>4</v>
      </c>
      <c r="ET19" s="2">
        <v>3</v>
      </c>
      <c r="EU19" s="2">
        <v>3</v>
      </c>
      <c r="EV19" s="2" t="s">
        <v>305</v>
      </c>
      <c r="EW19" s="2" t="s">
        <v>305</v>
      </c>
      <c r="EX19" s="2">
        <v>6</v>
      </c>
      <c r="EY19" s="2">
        <v>10</v>
      </c>
      <c r="EZ19" s="2">
        <v>7</v>
      </c>
      <c r="FA19" s="2">
        <v>17</v>
      </c>
      <c r="FB19" s="2">
        <v>18</v>
      </c>
      <c r="FC19" s="2" t="s">
        <v>305</v>
      </c>
      <c r="FD19" s="2" t="s">
        <v>305</v>
      </c>
      <c r="FE19" s="2">
        <v>25</v>
      </c>
      <c r="FF19" s="2">
        <v>29</v>
      </c>
      <c r="FG19" s="2">
        <v>24</v>
      </c>
      <c r="FH19" s="2">
        <v>23</v>
      </c>
      <c r="FI19" s="2"/>
      <c r="FJ19" s="2" t="s">
        <v>305</v>
      </c>
      <c r="FK19" s="2" t="s">
        <v>305</v>
      </c>
      <c r="FL19" s="2"/>
      <c r="FM19" s="2"/>
      <c r="FN19" s="2"/>
      <c r="FO19" s="2"/>
      <c r="FP19" s="2" t="s">
        <v>305</v>
      </c>
      <c r="FQ19" s="2" t="s">
        <v>305</v>
      </c>
      <c r="FR19" s="2" t="s">
        <v>305</v>
      </c>
      <c r="FS19" s="2"/>
      <c r="FT19" s="2"/>
      <c r="FU19" s="2"/>
      <c r="FV19" s="2"/>
      <c r="FW19" s="2" t="s">
        <v>305</v>
      </c>
      <c r="FX19" s="2" t="s">
        <v>305</v>
      </c>
      <c r="FY19" s="2" t="s">
        <v>305</v>
      </c>
      <c r="FZ19" s="2" t="s">
        <v>305</v>
      </c>
      <c r="GA19" s="2" t="s">
        <v>305</v>
      </c>
    </row>
    <row r="20" spans="1:183" ht="12.75" customHeight="1" x14ac:dyDescent="0.2">
      <c r="A20" s="2">
        <v>14</v>
      </c>
      <c r="B20" s="2" t="s">
        <v>29</v>
      </c>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t="s">
        <v>305</v>
      </c>
      <c r="AH20" s="2" t="s">
        <v>305</v>
      </c>
      <c r="AI20" s="2" t="s">
        <v>305</v>
      </c>
      <c r="AJ20" s="2">
        <v>2</v>
      </c>
      <c r="AK20" s="2">
        <v>3</v>
      </c>
      <c r="AL20" s="2">
        <v>6</v>
      </c>
      <c r="AM20" s="2">
        <v>13</v>
      </c>
      <c r="AN20" s="2" t="s">
        <v>305</v>
      </c>
      <c r="AO20" s="2" t="s">
        <v>305</v>
      </c>
      <c r="AP20" s="2">
        <v>25</v>
      </c>
      <c r="AQ20" s="2">
        <v>32</v>
      </c>
      <c r="AR20" s="2">
        <v>46</v>
      </c>
      <c r="AS20" s="2">
        <v>40</v>
      </c>
      <c r="AT20" s="2">
        <v>39</v>
      </c>
      <c r="AU20" s="2" t="s">
        <v>305</v>
      </c>
      <c r="AV20" s="2" t="s">
        <v>305</v>
      </c>
      <c r="AW20" s="2">
        <v>14</v>
      </c>
      <c r="AX20" s="2">
        <v>18</v>
      </c>
      <c r="AY20" s="2">
        <v>15</v>
      </c>
      <c r="AZ20" s="2">
        <v>20</v>
      </c>
      <c r="BA20" s="2">
        <v>22</v>
      </c>
      <c r="BB20" s="2" t="s">
        <v>305</v>
      </c>
      <c r="BC20" s="2" t="s">
        <v>305</v>
      </c>
      <c r="BD20" s="2" t="s">
        <v>305</v>
      </c>
      <c r="BE20" s="2">
        <v>14</v>
      </c>
      <c r="BF20" s="2">
        <v>14</v>
      </c>
      <c r="BG20" s="2">
        <v>10</v>
      </c>
      <c r="BH20" s="2">
        <v>11</v>
      </c>
      <c r="BI20" s="2" t="s">
        <v>305</v>
      </c>
      <c r="BJ20" s="2" t="s">
        <v>305</v>
      </c>
      <c r="BK20" s="2">
        <v>11</v>
      </c>
      <c r="BL20" s="2">
        <v>21</v>
      </c>
      <c r="BM20" s="2">
        <v>21</v>
      </c>
      <c r="BN20" s="2">
        <v>23</v>
      </c>
      <c r="BO20" s="2">
        <v>22</v>
      </c>
      <c r="BP20" s="2" t="s">
        <v>305</v>
      </c>
      <c r="BQ20" s="2" t="s">
        <v>305</v>
      </c>
      <c r="BR20" s="2">
        <v>16</v>
      </c>
      <c r="BS20" s="2">
        <v>27</v>
      </c>
      <c r="BT20" s="2">
        <v>25</v>
      </c>
      <c r="BU20" s="2">
        <v>18</v>
      </c>
      <c r="BV20" s="2">
        <v>12</v>
      </c>
      <c r="BW20" s="2" t="s">
        <v>305</v>
      </c>
      <c r="BX20" s="2" t="s">
        <v>305</v>
      </c>
      <c r="BY20" s="2"/>
      <c r="BZ20" s="2">
        <v>3</v>
      </c>
      <c r="CA20" s="2">
        <v>3</v>
      </c>
      <c r="CB20" s="2">
        <v>3</v>
      </c>
      <c r="CC20" s="2">
        <v>3</v>
      </c>
      <c r="CD20" s="2" t="s">
        <v>305</v>
      </c>
      <c r="CE20" s="2" t="s">
        <v>305</v>
      </c>
      <c r="CF20" s="2"/>
      <c r="CG20" s="2"/>
      <c r="CH20" s="2" t="s">
        <v>305</v>
      </c>
      <c r="CI20" s="2" t="s">
        <v>305</v>
      </c>
      <c r="CJ20" s="2" t="s">
        <v>305</v>
      </c>
      <c r="CK20" s="2" t="s">
        <v>305</v>
      </c>
      <c r="CL20" s="2" t="s">
        <v>305</v>
      </c>
      <c r="CM20" s="2" t="s">
        <v>305</v>
      </c>
      <c r="CN20" s="2" t="s">
        <v>305</v>
      </c>
      <c r="CO20" s="2" t="s">
        <v>305</v>
      </c>
      <c r="CP20" s="2" t="s">
        <v>305</v>
      </c>
      <c r="CQ20" s="2" t="s">
        <v>305</v>
      </c>
      <c r="CR20" s="2" t="s">
        <v>305</v>
      </c>
      <c r="CS20" s="2" t="s">
        <v>305</v>
      </c>
      <c r="CT20" s="2" t="s">
        <v>305</v>
      </c>
      <c r="CU20" s="2" t="s">
        <v>305</v>
      </c>
      <c r="CV20" s="2" t="s">
        <v>305</v>
      </c>
      <c r="CW20" s="2" t="s">
        <v>305</v>
      </c>
      <c r="CX20" s="2" t="s">
        <v>305</v>
      </c>
      <c r="CY20" s="2" t="s">
        <v>305</v>
      </c>
      <c r="CZ20" s="2" t="s">
        <v>305</v>
      </c>
      <c r="DA20" s="2" t="s">
        <v>305</v>
      </c>
      <c r="DB20" s="2" t="s">
        <v>305</v>
      </c>
      <c r="DC20" s="2" t="s">
        <v>305</v>
      </c>
      <c r="DD20" s="2"/>
      <c r="DE20" s="2"/>
      <c r="DF20" s="2" t="s">
        <v>305</v>
      </c>
      <c r="DG20" s="2" t="s">
        <v>305</v>
      </c>
      <c r="DH20" s="2"/>
      <c r="DI20" s="2"/>
      <c r="DJ20" s="2"/>
      <c r="DK20" s="2"/>
      <c r="DL20" s="2"/>
      <c r="DM20" s="2" t="s">
        <v>305</v>
      </c>
      <c r="DN20" s="2" t="s">
        <v>305</v>
      </c>
      <c r="DO20" s="2">
        <v>1</v>
      </c>
      <c r="DP20" s="2">
        <v>1</v>
      </c>
      <c r="DQ20" s="2">
        <v>1</v>
      </c>
      <c r="DR20" s="2">
        <v>4</v>
      </c>
      <c r="DS20" s="2">
        <v>4</v>
      </c>
      <c r="DT20" s="2" t="s">
        <v>305</v>
      </c>
      <c r="DU20" s="2" t="s">
        <v>305</v>
      </c>
      <c r="DV20" s="2" t="s">
        <v>305</v>
      </c>
      <c r="DW20" s="2" t="s">
        <v>305</v>
      </c>
      <c r="DX20" s="2" t="s">
        <v>305</v>
      </c>
      <c r="DY20" s="2"/>
      <c r="DZ20" s="2"/>
      <c r="EA20" s="2" t="s">
        <v>305</v>
      </c>
      <c r="EB20" s="2" t="s">
        <v>305</v>
      </c>
      <c r="EC20" s="2">
        <v>4</v>
      </c>
      <c r="ED20" s="2">
        <v>5</v>
      </c>
      <c r="EE20" s="2" t="s">
        <v>305</v>
      </c>
      <c r="EF20" s="2">
        <v>3</v>
      </c>
      <c r="EG20" s="2">
        <v>4</v>
      </c>
      <c r="EH20" s="2" t="s">
        <v>305</v>
      </c>
      <c r="EI20" s="2" t="s">
        <v>305</v>
      </c>
      <c r="EJ20" s="2">
        <v>6</v>
      </c>
      <c r="EK20" s="2">
        <v>7</v>
      </c>
      <c r="EL20" s="2">
        <v>13</v>
      </c>
      <c r="EM20" s="2">
        <v>20</v>
      </c>
      <c r="EN20" s="2">
        <v>24</v>
      </c>
      <c r="EO20" s="2" t="s">
        <v>305</v>
      </c>
      <c r="EP20" s="2" t="s">
        <v>305</v>
      </c>
      <c r="EQ20" s="2" t="s">
        <v>305</v>
      </c>
      <c r="ER20" s="2">
        <v>19</v>
      </c>
      <c r="ES20" s="2">
        <v>28</v>
      </c>
      <c r="ET20" s="2">
        <v>43</v>
      </c>
      <c r="EU20" s="2">
        <v>40</v>
      </c>
      <c r="EV20" s="2" t="s">
        <v>305</v>
      </c>
      <c r="EW20" s="2" t="s">
        <v>305</v>
      </c>
      <c r="EX20" s="2">
        <v>24</v>
      </c>
      <c r="EY20" s="2">
        <v>25</v>
      </c>
      <c r="EZ20" s="2">
        <v>19</v>
      </c>
      <c r="FA20" s="2">
        <v>22</v>
      </c>
      <c r="FB20" s="2">
        <v>22</v>
      </c>
      <c r="FC20" s="2" t="s">
        <v>305</v>
      </c>
      <c r="FD20" s="2" t="s">
        <v>305</v>
      </c>
      <c r="FE20" s="2">
        <v>11</v>
      </c>
      <c r="FF20" s="2">
        <v>11</v>
      </c>
      <c r="FG20" s="2">
        <v>13</v>
      </c>
      <c r="FH20" s="2">
        <v>12</v>
      </c>
      <c r="FI20" s="2"/>
      <c r="FJ20" s="2" t="s">
        <v>305</v>
      </c>
      <c r="FK20" s="2" t="s">
        <v>305</v>
      </c>
      <c r="FL20" s="2"/>
      <c r="FM20" s="2"/>
      <c r="FN20" s="2"/>
      <c r="FO20" s="2"/>
      <c r="FP20" s="2" t="s">
        <v>305</v>
      </c>
      <c r="FQ20" s="2" t="s">
        <v>305</v>
      </c>
      <c r="FR20" s="2" t="s">
        <v>305</v>
      </c>
      <c r="FS20" s="2"/>
      <c r="FT20" s="2"/>
      <c r="FU20" s="2"/>
      <c r="FV20" s="2"/>
      <c r="FW20" s="2" t="s">
        <v>305</v>
      </c>
      <c r="FX20" s="2" t="s">
        <v>305</v>
      </c>
      <c r="FY20" s="2" t="s">
        <v>305</v>
      </c>
      <c r="FZ20" s="2" t="s">
        <v>305</v>
      </c>
      <c r="GA20" s="2" t="s">
        <v>305</v>
      </c>
    </row>
    <row r="21" spans="1:183" ht="12.75" customHeight="1" x14ac:dyDescent="0.2">
      <c r="A21" s="2">
        <v>15</v>
      </c>
      <c r="B21" s="2" t="s">
        <v>24</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t="s">
        <v>305</v>
      </c>
      <c r="AH21" s="2" t="s">
        <v>305</v>
      </c>
      <c r="AI21" s="2" t="s">
        <v>305</v>
      </c>
      <c r="AJ21" s="2">
        <v>1</v>
      </c>
      <c r="AK21" s="2">
        <v>1</v>
      </c>
      <c r="AL21" s="2">
        <v>1</v>
      </c>
      <c r="AM21" s="2">
        <v>3</v>
      </c>
      <c r="AN21" s="2" t="s">
        <v>305</v>
      </c>
      <c r="AO21" s="2" t="s">
        <v>305</v>
      </c>
      <c r="AP21" s="2">
        <v>5</v>
      </c>
      <c r="AQ21" s="2">
        <v>6</v>
      </c>
      <c r="AR21" s="2">
        <v>7</v>
      </c>
      <c r="AS21" s="2">
        <v>4</v>
      </c>
      <c r="AT21" s="2">
        <v>4</v>
      </c>
      <c r="AU21" s="2" t="s">
        <v>305</v>
      </c>
      <c r="AV21" s="2" t="s">
        <v>305</v>
      </c>
      <c r="AW21" s="2">
        <v>11</v>
      </c>
      <c r="AX21" s="2">
        <v>16</v>
      </c>
      <c r="AY21" s="2">
        <v>15</v>
      </c>
      <c r="AZ21" s="2">
        <v>18</v>
      </c>
      <c r="BA21" s="2">
        <v>24</v>
      </c>
      <c r="BB21" s="2" t="s">
        <v>305</v>
      </c>
      <c r="BC21" s="2" t="s">
        <v>305</v>
      </c>
      <c r="BD21" s="2" t="s">
        <v>305</v>
      </c>
      <c r="BE21" s="2">
        <v>12</v>
      </c>
      <c r="BF21" s="2">
        <v>23</v>
      </c>
      <c r="BG21" s="2">
        <v>21</v>
      </c>
      <c r="BH21" s="2">
        <v>20</v>
      </c>
      <c r="BI21" s="2" t="s">
        <v>305</v>
      </c>
      <c r="BJ21" s="2" t="s">
        <v>305</v>
      </c>
      <c r="BK21" s="2">
        <v>5</v>
      </c>
      <c r="BL21" s="2">
        <v>8</v>
      </c>
      <c r="BM21" s="2">
        <v>6</v>
      </c>
      <c r="BN21" s="2">
        <v>7</v>
      </c>
      <c r="BO21" s="2">
        <v>9</v>
      </c>
      <c r="BP21" s="2" t="s">
        <v>305</v>
      </c>
      <c r="BQ21" s="2" t="s">
        <v>305</v>
      </c>
      <c r="BR21" s="2">
        <v>7</v>
      </c>
      <c r="BS21" s="2">
        <v>3</v>
      </c>
      <c r="BT21" s="2">
        <v>4</v>
      </c>
      <c r="BU21" s="2">
        <v>2</v>
      </c>
      <c r="BV21" s="2">
        <v>1</v>
      </c>
      <c r="BW21" s="2" t="s">
        <v>305</v>
      </c>
      <c r="BX21" s="2" t="s">
        <v>305</v>
      </c>
      <c r="BY21" s="2">
        <v>1</v>
      </c>
      <c r="BZ21" s="2">
        <v>1</v>
      </c>
      <c r="CA21" s="2"/>
      <c r="CB21" s="2"/>
      <c r="CC21" s="2"/>
      <c r="CD21" s="2" t="s">
        <v>305</v>
      </c>
      <c r="CE21" s="2" t="s">
        <v>305</v>
      </c>
      <c r="CF21" s="2"/>
      <c r="CG21" s="2"/>
      <c r="CH21" s="2" t="s">
        <v>305</v>
      </c>
      <c r="CI21" s="2" t="s">
        <v>305</v>
      </c>
      <c r="CJ21" s="2" t="s">
        <v>305</v>
      </c>
      <c r="CK21" s="2" t="s">
        <v>305</v>
      </c>
      <c r="CL21" s="2" t="s">
        <v>305</v>
      </c>
      <c r="CM21" s="2" t="s">
        <v>305</v>
      </c>
      <c r="CN21" s="2" t="s">
        <v>305</v>
      </c>
      <c r="CO21" s="2" t="s">
        <v>305</v>
      </c>
      <c r="CP21" s="2" t="s">
        <v>305</v>
      </c>
      <c r="CQ21" s="2" t="s">
        <v>305</v>
      </c>
      <c r="CR21" s="2" t="s">
        <v>305</v>
      </c>
      <c r="CS21" s="2" t="s">
        <v>305</v>
      </c>
      <c r="CT21" s="2" t="s">
        <v>305</v>
      </c>
      <c r="CU21" s="2" t="s">
        <v>305</v>
      </c>
      <c r="CV21" s="2" t="s">
        <v>305</v>
      </c>
      <c r="CW21" s="2" t="s">
        <v>305</v>
      </c>
      <c r="CX21" s="2" t="s">
        <v>305</v>
      </c>
      <c r="CY21" s="2" t="s">
        <v>305</v>
      </c>
      <c r="CZ21" s="2" t="s">
        <v>305</v>
      </c>
      <c r="DA21" s="2" t="s">
        <v>305</v>
      </c>
      <c r="DB21" s="2" t="s">
        <v>305</v>
      </c>
      <c r="DC21" s="2" t="s">
        <v>305</v>
      </c>
      <c r="DD21" s="2">
        <v>1</v>
      </c>
      <c r="DE21" s="2">
        <v>1</v>
      </c>
      <c r="DF21" s="2" t="s">
        <v>305</v>
      </c>
      <c r="DG21" s="2" t="s">
        <v>305</v>
      </c>
      <c r="DH21" s="2"/>
      <c r="DI21" s="2"/>
      <c r="DJ21" s="2">
        <v>4</v>
      </c>
      <c r="DK21" s="2">
        <v>5</v>
      </c>
      <c r="DL21" s="2">
        <v>8</v>
      </c>
      <c r="DM21" s="2" t="s">
        <v>305</v>
      </c>
      <c r="DN21" s="2" t="s">
        <v>305</v>
      </c>
      <c r="DO21" s="2">
        <v>12</v>
      </c>
      <c r="DP21" s="2">
        <v>19</v>
      </c>
      <c r="DQ21" s="2">
        <v>25</v>
      </c>
      <c r="DR21" s="2">
        <v>27</v>
      </c>
      <c r="DS21" s="2">
        <v>29</v>
      </c>
      <c r="DT21" s="2" t="s">
        <v>305</v>
      </c>
      <c r="DU21" s="2" t="s">
        <v>305</v>
      </c>
      <c r="DV21" s="2" t="s">
        <v>305</v>
      </c>
      <c r="DW21" s="2" t="s">
        <v>305</v>
      </c>
      <c r="DX21" s="2" t="s">
        <v>305</v>
      </c>
      <c r="DY21" s="2"/>
      <c r="DZ21" s="2"/>
      <c r="EA21" s="2" t="s">
        <v>305</v>
      </c>
      <c r="EB21" s="2" t="s">
        <v>305</v>
      </c>
      <c r="EC21" s="2">
        <v>4</v>
      </c>
      <c r="ED21" s="2">
        <v>5</v>
      </c>
      <c r="EE21" s="2" t="s">
        <v>305</v>
      </c>
      <c r="EF21" s="2">
        <v>4</v>
      </c>
      <c r="EG21" s="2">
        <v>6</v>
      </c>
      <c r="EH21" s="2" t="s">
        <v>305</v>
      </c>
      <c r="EI21" s="2" t="s">
        <v>305</v>
      </c>
      <c r="EJ21" s="2">
        <v>11</v>
      </c>
      <c r="EK21" s="2">
        <v>13</v>
      </c>
      <c r="EL21" s="2">
        <v>17</v>
      </c>
      <c r="EM21" s="2">
        <v>18</v>
      </c>
      <c r="EN21" s="2">
        <v>22</v>
      </c>
      <c r="EO21" s="2" t="s">
        <v>305</v>
      </c>
      <c r="EP21" s="2" t="s">
        <v>305</v>
      </c>
      <c r="EQ21" s="2" t="s">
        <v>305</v>
      </c>
      <c r="ER21" s="2">
        <v>14</v>
      </c>
      <c r="ES21" s="2">
        <v>14</v>
      </c>
      <c r="ET21" s="2">
        <v>14</v>
      </c>
      <c r="EU21" s="2">
        <v>20</v>
      </c>
      <c r="EV21" s="2" t="s">
        <v>305</v>
      </c>
      <c r="EW21" s="2" t="s">
        <v>305</v>
      </c>
      <c r="EX21" s="2">
        <v>11</v>
      </c>
      <c r="EY21" s="2">
        <v>8</v>
      </c>
      <c r="EZ21" s="2">
        <v>4</v>
      </c>
      <c r="FA21" s="2">
        <v>7</v>
      </c>
      <c r="FB21" s="2">
        <v>4</v>
      </c>
      <c r="FC21" s="2" t="s">
        <v>305</v>
      </c>
      <c r="FD21" s="2" t="s">
        <v>305</v>
      </c>
      <c r="FE21" s="2">
        <v>2</v>
      </c>
      <c r="FF21" s="2">
        <v>2</v>
      </c>
      <c r="FG21" s="2">
        <v>2</v>
      </c>
      <c r="FH21" s="2">
        <v>1</v>
      </c>
      <c r="FI21" s="2"/>
      <c r="FJ21" s="2" t="s">
        <v>305</v>
      </c>
      <c r="FK21" s="2" t="s">
        <v>305</v>
      </c>
      <c r="FL21" s="2"/>
      <c r="FM21" s="2"/>
      <c r="FN21" s="2"/>
      <c r="FO21" s="2"/>
      <c r="FP21" s="2" t="s">
        <v>305</v>
      </c>
      <c r="FQ21" s="2" t="s">
        <v>305</v>
      </c>
      <c r="FR21" s="2" t="s">
        <v>305</v>
      </c>
      <c r="FS21" s="2"/>
      <c r="FT21" s="2"/>
      <c r="FU21" s="2"/>
      <c r="FV21" s="2"/>
      <c r="FW21" s="2" t="s">
        <v>305</v>
      </c>
      <c r="FX21" s="2" t="s">
        <v>305</v>
      </c>
      <c r="FY21" s="2" t="s">
        <v>305</v>
      </c>
      <c r="FZ21" s="2" t="s">
        <v>305</v>
      </c>
      <c r="GA21" s="2" t="s">
        <v>305</v>
      </c>
    </row>
    <row r="22" spans="1:183" ht="12.75" customHeight="1" x14ac:dyDescent="0.2">
      <c r="A22" s="2">
        <v>16</v>
      </c>
      <c r="B22" s="2" t="s">
        <v>46</v>
      </c>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t="s">
        <v>305</v>
      </c>
      <c r="AH22" s="2" t="s">
        <v>305</v>
      </c>
      <c r="AI22" s="2" t="s">
        <v>305</v>
      </c>
      <c r="AJ22" s="2">
        <v>1</v>
      </c>
      <c r="AK22" s="2">
        <v>1</v>
      </c>
      <c r="AL22" s="2">
        <v>1</v>
      </c>
      <c r="AM22" s="2">
        <v>1</v>
      </c>
      <c r="AN22" s="2" t="s">
        <v>305</v>
      </c>
      <c r="AO22" s="2" t="s">
        <v>305</v>
      </c>
      <c r="AP22" s="2"/>
      <c r="AQ22" s="2"/>
      <c r="AR22" s="2"/>
      <c r="AS22" s="2"/>
      <c r="AT22" s="2">
        <v>1</v>
      </c>
      <c r="AU22" s="2" t="s">
        <v>305</v>
      </c>
      <c r="AV22" s="2" t="s">
        <v>305</v>
      </c>
      <c r="AW22" s="2">
        <v>2</v>
      </c>
      <c r="AX22" s="2">
        <v>1</v>
      </c>
      <c r="AY22" s="2">
        <v>1</v>
      </c>
      <c r="AZ22" s="2">
        <v>1</v>
      </c>
      <c r="BA22" s="2">
        <v>2</v>
      </c>
      <c r="BB22" s="2" t="s">
        <v>305</v>
      </c>
      <c r="BC22" s="2" t="s">
        <v>305</v>
      </c>
      <c r="BD22" s="2" t="s">
        <v>305</v>
      </c>
      <c r="BE22" s="2">
        <v>34</v>
      </c>
      <c r="BF22" s="2">
        <v>38</v>
      </c>
      <c r="BG22" s="2">
        <v>23</v>
      </c>
      <c r="BH22" s="2">
        <v>17</v>
      </c>
      <c r="BI22" s="2" t="s">
        <v>305</v>
      </c>
      <c r="BJ22" s="2" t="s">
        <v>305</v>
      </c>
      <c r="BK22" s="2">
        <v>9</v>
      </c>
      <c r="BL22" s="2">
        <v>9</v>
      </c>
      <c r="BM22" s="2">
        <v>7</v>
      </c>
      <c r="BN22" s="2">
        <v>6</v>
      </c>
      <c r="BO22" s="2">
        <v>4</v>
      </c>
      <c r="BP22" s="2" t="s">
        <v>305</v>
      </c>
      <c r="BQ22" s="2" t="s">
        <v>305</v>
      </c>
      <c r="BR22" s="2">
        <v>1</v>
      </c>
      <c r="BS22" s="2">
        <v>1</v>
      </c>
      <c r="BT22" s="2">
        <v>2</v>
      </c>
      <c r="BU22" s="2">
        <v>2</v>
      </c>
      <c r="BV22" s="2">
        <v>1</v>
      </c>
      <c r="BW22" s="2" t="s">
        <v>305</v>
      </c>
      <c r="BX22" s="2" t="s">
        <v>305</v>
      </c>
      <c r="BY22" s="2"/>
      <c r="BZ22" s="2"/>
      <c r="CA22" s="2"/>
      <c r="CB22" s="2"/>
      <c r="CC22" s="2"/>
      <c r="CD22" s="2" t="s">
        <v>305</v>
      </c>
      <c r="CE22" s="2" t="s">
        <v>305</v>
      </c>
      <c r="CF22" s="2"/>
      <c r="CG22" s="2"/>
      <c r="CH22" s="2" t="s">
        <v>305</v>
      </c>
      <c r="CI22" s="2" t="s">
        <v>305</v>
      </c>
      <c r="CJ22" s="2" t="s">
        <v>305</v>
      </c>
      <c r="CK22" s="2" t="s">
        <v>305</v>
      </c>
      <c r="CL22" s="2" t="s">
        <v>305</v>
      </c>
      <c r="CM22" s="2" t="s">
        <v>305</v>
      </c>
      <c r="CN22" s="2" t="s">
        <v>305</v>
      </c>
      <c r="CO22" s="2" t="s">
        <v>305</v>
      </c>
      <c r="CP22" s="2" t="s">
        <v>305</v>
      </c>
      <c r="CQ22" s="2" t="s">
        <v>305</v>
      </c>
      <c r="CR22" s="2" t="s">
        <v>305</v>
      </c>
      <c r="CS22" s="2" t="s">
        <v>305</v>
      </c>
      <c r="CT22" s="2" t="s">
        <v>305</v>
      </c>
      <c r="CU22" s="2" t="s">
        <v>305</v>
      </c>
      <c r="CV22" s="2" t="s">
        <v>305</v>
      </c>
      <c r="CW22" s="2" t="s">
        <v>305</v>
      </c>
      <c r="CX22" s="2" t="s">
        <v>305</v>
      </c>
      <c r="CY22" s="2" t="s">
        <v>305</v>
      </c>
      <c r="CZ22" s="2" t="s">
        <v>305</v>
      </c>
      <c r="DA22" s="2" t="s">
        <v>305</v>
      </c>
      <c r="DB22" s="2" t="s">
        <v>305</v>
      </c>
      <c r="DC22" s="2" t="s">
        <v>305</v>
      </c>
      <c r="DD22" s="2">
        <v>1</v>
      </c>
      <c r="DE22" s="2">
        <v>2</v>
      </c>
      <c r="DF22" s="2" t="s">
        <v>305</v>
      </c>
      <c r="DG22" s="2" t="s">
        <v>305</v>
      </c>
      <c r="DH22" s="2">
        <v>1</v>
      </c>
      <c r="DI22" s="2"/>
      <c r="DJ22" s="2"/>
      <c r="DK22" s="2"/>
      <c r="DL22" s="2"/>
      <c r="DM22" s="2" t="s">
        <v>305</v>
      </c>
      <c r="DN22" s="2" t="s">
        <v>305</v>
      </c>
      <c r="DO22" s="2"/>
      <c r="DP22" s="2">
        <v>1</v>
      </c>
      <c r="DQ22" s="2">
        <v>1</v>
      </c>
      <c r="DR22" s="2">
        <v>1</v>
      </c>
      <c r="DS22" s="2">
        <v>1</v>
      </c>
      <c r="DT22" s="2" t="s">
        <v>305</v>
      </c>
      <c r="DU22" s="2" t="s">
        <v>305</v>
      </c>
      <c r="DV22" s="2" t="s">
        <v>305</v>
      </c>
      <c r="DW22" s="2" t="s">
        <v>305</v>
      </c>
      <c r="DX22" s="2" t="s">
        <v>305</v>
      </c>
      <c r="DY22" s="2"/>
      <c r="DZ22" s="2"/>
      <c r="EA22" s="2" t="s">
        <v>305</v>
      </c>
      <c r="EB22" s="2" t="s">
        <v>305</v>
      </c>
      <c r="EC22" s="2">
        <v>2</v>
      </c>
      <c r="ED22" s="2">
        <v>2</v>
      </c>
      <c r="EE22" s="2" t="s">
        <v>305</v>
      </c>
      <c r="EF22" s="2"/>
      <c r="EG22" s="2">
        <v>1</v>
      </c>
      <c r="EH22" s="2" t="s">
        <v>305</v>
      </c>
      <c r="EI22" s="2" t="s">
        <v>305</v>
      </c>
      <c r="EJ22" s="2">
        <v>1</v>
      </c>
      <c r="EK22" s="2">
        <v>3</v>
      </c>
      <c r="EL22" s="2">
        <v>2</v>
      </c>
      <c r="EM22" s="2">
        <v>1</v>
      </c>
      <c r="EN22" s="2">
        <v>1</v>
      </c>
      <c r="EO22" s="2" t="s">
        <v>305</v>
      </c>
      <c r="EP22" s="2" t="s">
        <v>305</v>
      </c>
      <c r="EQ22" s="2" t="s">
        <v>305</v>
      </c>
      <c r="ER22" s="2"/>
      <c r="ES22" s="2">
        <v>1</v>
      </c>
      <c r="ET22" s="2">
        <v>3</v>
      </c>
      <c r="EU22" s="2">
        <v>4</v>
      </c>
      <c r="EV22" s="2" t="s">
        <v>305</v>
      </c>
      <c r="EW22" s="2" t="s">
        <v>305</v>
      </c>
      <c r="EX22" s="2">
        <v>4</v>
      </c>
      <c r="EY22" s="2">
        <v>4</v>
      </c>
      <c r="EZ22" s="2">
        <v>10</v>
      </c>
      <c r="FA22" s="2">
        <v>12</v>
      </c>
      <c r="FB22" s="2">
        <v>17</v>
      </c>
      <c r="FC22" s="2" t="s">
        <v>305</v>
      </c>
      <c r="FD22" s="2" t="s">
        <v>305</v>
      </c>
      <c r="FE22" s="2">
        <v>34</v>
      </c>
      <c r="FF22" s="2">
        <v>40</v>
      </c>
      <c r="FG22" s="2">
        <v>34</v>
      </c>
      <c r="FH22" s="2">
        <v>38</v>
      </c>
      <c r="FI22" s="2"/>
      <c r="FJ22" s="2" t="s">
        <v>305</v>
      </c>
      <c r="FK22" s="2" t="s">
        <v>305</v>
      </c>
      <c r="FL22" s="2"/>
      <c r="FM22" s="2"/>
      <c r="FN22" s="2"/>
      <c r="FO22" s="2"/>
      <c r="FP22" s="2" t="s">
        <v>305</v>
      </c>
      <c r="FQ22" s="2" t="s">
        <v>305</v>
      </c>
      <c r="FR22" s="2" t="s">
        <v>305</v>
      </c>
      <c r="FS22" s="2"/>
      <c r="FT22" s="2"/>
      <c r="FU22" s="2"/>
      <c r="FV22" s="2"/>
      <c r="FW22" s="2" t="s">
        <v>305</v>
      </c>
      <c r="FX22" s="2" t="s">
        <v>305</v>
      </c>
      <c r="FY22" s="2" t="s">
        <v>305</v>
      </c>
      <c r="FZ22" s="2" t="s">
        <v>305</v>
      </c>
      <c r="GA22" s="2" t="s">
        <v>305</v>
      </c>
    </row>
    <row r="23" spans="1:183" ht="12.75" customHeight="1" x14ac:dyDescent="0.2">
      <c r="A23" s="2">
        <v>17</v>
      </c>
      <c r="B23" s="2" t="s">
        <v>54</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t="s">
        <v>305</v>
      </c>
      <c r="AH23" s="2" t="s">
        <v>305</v>
      </c>
      <c r="AI23" s="2" t="s">
        <v>305</v>
      </c>
      <c r="AJ23" s="2"/>
      <c r="AK23" s="2"/>
      <c r="AL23" s="2">
        <v>1</v>
      </c>
      <c r="AM23" s="2">
        <v>1</v>
      </c>
      <c r="AN23" s="2" t="s">
        <v>305</v>
      </c>
      <c r="AO23" s="2" t="s">
        <v>305</v>
      </c>
      <c r="AP23" s="2">
        <v>2</v>
      </c>
      <c r="AQ23" s="2">
        <v>4</v>
      </c>
      <c r="AR23" s="2">
        <v>3</v>
      </c>
      <c r="AS23" s="2">
        <v>3</v>
      </c>
      <c r="AT23" s="2">
        <v>4</v>
      </c>
      <c r="AU23" s="2" t="s">
        <v>305</v>
      </c>
      <c r="AV23" s="2" t="s">
        <v>305</v>
      </c>
      <c r="AW23" s="2">
        <v>14</v>
      </c>
      <c r="AX23" s="2">
        <v>21</v>
      </c>
      <c r="AY23" s="2">
        <v>2</v>
      </c>
      <c r="AZ23" s="2">
        <v>19</v>
      </c>
      <c r="BA23" s="2">
        <v>19</v>
      </c>
      <c r="BB23" s="2" t="s">
        <v>305</v>
      </c>
      <c r="BC23" s="2" t="s">
        <v>305</v>
      </c>
      <c r="BD23" s="2" t="s">
        <v>305</v>
      </c>
      <c r="BE23" s="2">
        <v>24</v>
      </c>
      <c r="BF23" s="2">
        <v>44</v>
      </c>
      <c r="BG23" s="2">
        <v>46</v>
      </c>
      <c r="BH23" s="2">
        <v>49</v>
      </c>
      <c r="BI23" s="2" t="s">
        <v>305</v>
      </c>
      <c r="BJ23" s="2" t="s">
        <v>305</v>
      </c>
      <c r="BK23" s="2">
        <v>32</v>
      </c>
      <c r="BL23" s="2">
        <v>70</v>
      </c>
      <c r="BM23" s="2">
        <v>66</v>
      </c>
      <c r="BN23" s="2">
        <v>40</v>
      </c>
      <c r="BO23" s="2">
        <v>32</v>
      </c>
      <c r="BP23" s="2" t="s">
        <v>305</v>
      </c>
      <c r="BQ23" s="2" t="s">
        <v>305</v>
      </c>
      <c r="BR23" s="2">
        <v>11</v>
      </c>
      <c r="BS23" s="2">
        <v>13</v>
      </c>
      <c r="BT23" s="2">
        <v>8</v>
      </c>
      <c r="BU23" s="2">
        <v>8</v>
      </c>
      <c r="BV23" s="2">
        <v>7</v>
      </c>
      <c r="BW23" s="2" t="s">
        <v>305</v>
      </c>
      <c r="BX23" s="2" t="s">
        <v>305</v>
      </c>
      <c r="BY23" s="2">
        <v>1</v>
      </c>
      <c r="BZ23" s="2">
        <v>2</v>
      </c>
      <c r="CA23" s="2">
        <v>3</v>
      </c>
      <c r="CB23" s="2">
        <v>2</v>
      </c>
      <c r="CC23" s="2">
        <v>3</v>
      </c>
      <c r="CD23" s="2" t="s">
        <v>305</v>
      </c>
      <c r="CE23" s="2" t="s">
        <v>305</v>
      </c>
      <c r="CF23" s="2">
        <v>1</v>
      </c>
      <c r="CG23" s="2">
        <v>1</v>
      </c>
      <c r="CH23" s="2" t="s">
        <v>305</v>
      </c>
      <c r="CI23" s="2" t="s">
        <v>305</v>
      </c>
      <c r="CJ23" s="2" t="s">
        <v>305</v>
      </c>
      <c r="CK23" s="2" t="s">
        <v>305</v>
      </c>
      <c r="CL23" s="2" t="s">
        <v>305</v>
      </c>
      <c r="CM23" s="2" t="s">
        <v>305</v>
      </c>
      <c r="CN23" s="2" t="s">
        <v>305</v>
      </c>
      <c r="CO23" s="2" t="s">
        <v>305</v>
      </c>
      <c r="CP23" s="2" t="s">
        <v>305</v>
      </c>
      <c r="CQ23" s="2" t="s">
        <v>305</v>
      </c>
      <c r="CR23" s="2" t="s">
        <v>305</v>
      </c>
      <c r="CS23" s="2" t="s">
        <v>305</v>
      </c>
      <c r="CT23" s="2" t="s">
        <v>305</v>
      </c>
      <c r="CU23" s="2" t="s">
        <v>305</v>
      </c>
      <c r="CV23" s="2" t="s">
        <v>305</v>
      </c>
      <c r="CW23" s="2" t="s">
        <v>305</v>
      </c>
      <c r="CX23" s="2" t="s">
        <v>305</v>
      </c>
      <c r="CY23" s="2" t="s">
        <v>305</v>
      </c>
      <c r="CZ23" s="2" t="s">
        <v>305</v>
      </c>
      <c r="DA23" s="2" t="s">
        <v>305</v>
      </c>
      <c r="DB23" s="2" t="s">
        <v>305</v>
      </c>
      <c r="DC23" s="2" t="s">
        <v>305</v>
      </c>
      <c r="DD23" s="2"/>
      <c r="DE23" s="2"/>
      <c r="DF23" s="2" t="s">
        <v>305</v>
      </c>
      <c r="DG23" s="2" t="s">
        <v>305</v>
      </c>
      <c r="DH23" s="2"/>
      <c r="DI23" s="2"/>
      <c r="DJ23" s="2"/>
      <c r="DK23" s="2"/>
      <c r="DL23" s="2"/>
      <c r="DM23" s="2" t="s">
        <v>305</v>
      </c>
      <c r="DN23" s="2" t="s">
        <v>305</v>
      </c>
      <c r="DO23" s="2"/>
      <c r="DP23" s="2">
        <v>1</v>
      </c>
      <c r="DQ23" s="2"/>
      <c r="DR23" s="2">
        <v>1</v>
      </c>
      <c r="DS23" s="2">
        <v>1</v>
      </c>
      <c r="DT23" s="2" t="s">
        <v>305</v>
      </c>
      <c r="DU23" s="2" t="s">
        <v>305</v>
      </c>
      <c r="DV23" s="2" t="s">
        <v>305</v>
      </c>
      <c r="DW23" s="2" t="s">
        <v>305</v>
      </c>
      <c r="DX23" s="2" t="s">
        <v>305</v>
      </c>
      <c r="DY23" s="2"/>
      <c r="DZ23" s="2"/>
      <c r="EA23" s="2" t="s">
        <v>305</v>
      </c>
      <c r="EB23" s="2" t="s">
        <v>305</v>
      </c>
      <c r="EC23" s="2">
        <v>3</v>
      </c>
      <c r="ED23" s="2">
        <v>3</v>
      </c>
      <c r="EE23" s="2" t="s">
        <v>305</v>
      </c>
      <c r="EF23" s="2">
        <v>3</v>
      </c>
      <c r="EG23" s="2">
        <v>2</v>
      </c>
      <c r="EH23" s="2" t="s">
        <v>305</v>
      </c>
      <c r="EI23" s="2" t="s">
        <v>305</v>
      </c>
      <c r="EJ23" s="2">
        <v>2</v>
      </c>
      <c r="EK23" s="2">
        <v>2</v>
      </c>
      <c r="EL23" s="2">
        <v>3</v>
      </c>
      <c r="EM23" s="2">
        <v>5</v>
      </c>
      <c r="EN23" s="2">
        <v>4</v>
      </c>
      <c r="EO23" s="2" t="s">
        <v>305</v>
      </c>
      <c r="EP23" s="2" t="s">
        <v>305</v>
      </c>
      <c r="EQ23" s="2" t="s">
        <v>305</v>
      </c>
      <c r="ER23" s="2">
        <v>6</v>
      </c>
      <c r="ES23" s="2">
        <v>10</v>
      </c>
      <c r="ET23" s="2">
        <v>15</v>
      </c>
      <c r="EU23" s="2">
        <v>18</v>
      </c>
      <c r="EV23" s="2" t="s">
        <v>305</v>
      </c>
      <c r="EW23" s="2" t="s">
        <v>305</v>
      </c>
      <c r="EX23" s="2">
        <v>8</v>
      </c>
      <c r="EY23" s="2">
        <v>18</v>
      </c>
      <c r="EZ23" s="2">
        <v>22</v>
      </c>
      <c r="FA23" s="2">
        <v>25</v>
      </c>
      <c r="FB23" s="2">
        <v>26</v>
      </c>
      <c r="FC23" s="2" t="s">
        <v>305</v>
      </c>
      <c r="FD23" s="2" t="s">
        <v>305</v>
      </c>
      <c r="FE23" s="2">
        <v>22</v>
      </c>
      <c r="FF23" s="2">
        <v>16</v>
      </c>
      <c r="FG23" s="2">
        <v>21</v>
      </c>
      <c r="FH23" s="2">
        <v>17</v>
      </c>
      <c r="FI23" s="2"/>
      <c r="FJ23" s="2" t="s">
        <v>305</v>
      </c>
      <c r="FK23" s="2" t="s">
        <v>305</v>
      </c>
      <c r="FL23" s="2"/>
      <c r="FM23" s="2"/>
      <c r="FN23" s="2"/>
      <c r="FO23" s="2"/>
      <c r="FP23" s="2" t="s">
        <v>305</v>
      </c>
      <c r="FQ23" s="2" t="s">
        <v>305</v>
      </c>
      <c r="FR23" s="2" t="s">
        <v>305</v>
      </c>
      <c r="FS23" s="2"/>
      <c r="FT23" s="2"/>
      <c r="FU23" s="2"/>
      <c r="FV23" s="2"/>
      <c r="FW23" s="2" t="s">
        <v>305</v>
      </c>
      <c r="FX23" s="2" t="s">
        <v>305</v>
      </c>
      <c r="FY23" s="2" t="s">
        <v>305</v>
      </c>
      <c r="FZ23" s="2" t="s">
        <v>305</v>
      </c>
      <c r="GA23" s="2" t="s">
        <v>305</v>
      </c>
    </row>
    <row r="24" spans="1:183" ht="12.75" customHeight="1" x14ac:dyDescent="0.2">
      <c r="A24" s="321">
        <v>18</v>
      </c>
      <c r="B24" s="2" t="s">
        <v>62</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t="s">
        <v>305</v>
      </c>
      <c r="AH24" s="2" t="s">
        <v>305</v>
      </c>
      <c r="AI24" s="2" t="s">
        <v>305</v>
      </c>
      <c r="AJ24" s="2"/>
      <c r="AK24" s="2"/>
      <c r="AL24" s="2">
        <v>1</v>
      </c>
      <c r="AM24" s="2">
        <v>1</v>
      </c>
      <c r="AN24" s="2" t="s">
        <v>305</v>
      </c>
      <c r="AO24" s="2" t="s">
        <v>305</v>
      </c>
      <c r="AP24" s="2">
        <v>2</v>
      </c>
      <c r="AQ24" s="2">
        <v>1</v>
      </c>
      <c r="AR24" s="2">
        <v>2</v>
      </c>
      <c r="AS24" s="2">
        <v>6</v>
      </c>
      <c r="AT24" s="2">
        <v>7</v>
      </c>
      <c r="AU24" s="2" t="s">
        <v>305</v>
      </c>
      <c r="AV24" s="2" t="s">
        <v>305</v>
      </c>
      <c r="AW24" s="2">
        <v>11</v>
      </c>
      <c r="AX24" s="2">
        <v>11</v>
      </c>
      <c r="AY24" s="2">
        <v>13</v>
      </c>
      <c r="AZ24" s="2">
        <v>18</v>
      </c>
      <c r="BA24" s="2">
        <v>16</v>
      </c>
      <c r="BB24" s="2" t="s">
        <v>305</v>
      </c>
      <c r="BC24" s="2" t="s">
        <v>305</v>
      </c>
      <c r="BD24" s="2" t="s">
        <v>305</v>
      </c>
      <c r="BE24" s="2">
        <v>6</v>
      </c>
      <c r="BF24" s="2">
        <v>5</v>
      </c>
      <c r="BG24" s="2">
        <v>3</v>
      </c>
      <c r="BH24" s="2">
        <v>6</v>
      </c>
      <c r="BI24" s="2" t="s">
        <v>305</v>
      </c>
      <c r="BJ24" s="2" t="s">
        <v>305</v>
      </c>
      <c r="BK24" s="2">
        <v>1</v>
      </c>
      <c r="BL24" s="2">
        <v>1</v>
      </c>
      <c r="BM24" s="2">
        <v>1</v>
      </c>
      <c r="BN24" s="2">
        <v>1</v>
      </c>
      <c r="BO24" s="2"/>
      <c r="BP24" s="2" t="s">
        <v>305</v>
      </c>
      <c r="BQ24" s="2" t="s">
        <v>305</v>
      </c>
      <c r="BR24" s="2"/>
      <c r="BS24" s="2"/>
      <c r="BT24" s="2"/>
      <c r="BU24" s="2"/>
      <c r="BV24" s="2"/>
      <c r="BW24" s="2" t="s">
        <v>305</v>
      </c>
      <c r="BX24" s="2" t="s">
        <v>305</v>
      </c>
      <c r="BY24" s="2"/>
      <c r="BZ24" s="2"/>
      <c r="CA24" s="2"/>
      <c r="CB24" s="2"/>
      <c r="CC24" s="2"/>
      <c r="CD24" s="2" t="s">
        <v>305</v>
      </c>
      <c r="CE24" s="2" t="s">
        <v>305</v>
      </c>
      <c r="CF24" s="2"/>
      <c r="CG24" s="2"/>
      <c r="CH24" s="2" t="s">
        <v>305</v>
      </c>
      <c r="CI24" s="2" t="s">
        <v>305</v>
      </c>
      <c r="CJ24" s="2" t="s">
        <v>305</v>
      </c>
      <c r="CK24" s="2" t="s">
        <v>305</v>
      </c>
      <c r="CL24" s="2" t="s">
        <v>305</v>
      </c>
      <c r="CM24" s="2" t="s">
        <v>305</v>
      </c>
      <c r="CN24" s="2" t="s">
        <v>305</v>
      </c>
      <c r="CO24" s="2" t="s">
        <v>305</v>
      </c>
      <c r="CP24" s="2" t="s">
        <v>305</v>
      </c>
      <c r="CQ24" s="2" t="s">
        <v>305</v>
      </c>
      <c r="CR24" s="2" t="s">
        <v>305</v>
      </c>
      <c r="CS24" s="2" t="s">
        <v>305</v>
      </c>
      <c r="CT24" s="2" t="s">
        <v>305</v>
      </c>
      <c r="CU24" s="2" t="s">
        <v>305</v>
      </c>
      <c r="CV24" s="2" t="s">
        <v>305</v>
      </c>
      <c r="CW24" s="2" t="s">
        <v>305</v>
      </c>
      <c r="CX24" s="2" t="s">
        <v>305</v>
      </c>
      <c r="CY24" s="2" t="s">
        <v>305</v>
      </c>
      <c r="CZ24" s="2" t="s">
        <v>305</v>
      </c>
      <c r="DA24" s="2" t="s">
        <v>305</v>
      </c>
      <c r="DB24" s="2" t="s">
        <v>305</v>
      </c>
      <c r="DC24" s="2" t="s">
        <v>305</v>
      </c>
      <c r="DD24" s="2"/>
      <c r="DE24" s="2"/>
      <c r="DF24" s="2" t="s">
        <v>305</v>
      </c>
      <c r="DG24" s="2" t="s">
        <v>305</v>
      </c>
      <c r="DH24" s="2"/>
      <c r="DI24" s="2"/>
      <c r="DJ24" s="2"/>
      <c r="DK24" s="2"/>
      <c r="DL24" s="2"/>
      <c r="DM24" s="2" t="s">
        <v>305</v>
      </c>
      <c r="DN24" s="2" t="s">
        <v>305</v>
      </c>
      <c r="DO24" s="2">
        <v>1</v>
      </c>
      <c r="DP24" s="2">
        <v>1</v>
      </c>
      <c r="DQ24" s="2">
        <v>1</v>
      </c>
      <c r="DR24" s="2">
        <v>4</v>
      </c>
      <c r="DS24" s="2">
        <v>3</v>
      </c>
      <c r="DT24" s="2" t="s">
        <v>305</v>
      </c>
      <c r="DU24" s="2" t="s">
        <v>305</v>
      </c>
      <c r="DV24" s="2" t="s">
        <v>305</v>
      </c>
      <c r="DW24" s="2" t="s">
        <v>305</v>
      </c>
      <c r="DX24" s="2" t="s">
        <v>305</v>
      </c>
      <c r="DY24" s="2"/>
      <c r="DZ24" s="2"/>
      <c r="EA24" s="2" t="s">
        <v>305</v>
      </c>
      <c r="EB24" s="2" t="s">
        <v>305</v>
      </c>
      <c r="EC24" s="2">
        <v>5</v>
      </c>
      <c r="ED24" s="2"/>
      <c r="EE24" s="2" t="s">
        <v>305</v>
      </c>
      <c r="EF24" s="2"/>
      <c r="EG24" s="2"/>
      <c r="EH24" s="2" t="s">
        <v>305</v>
      </c>
      <c r="EI24" s="2" t="s">
        <v>305</v>
      </c>
      <c r="EJ24" s="2"/>
      <c r="EK24" s="2"/>
      <c r="EL24" s="2"/>
      <c r="EM24" s="2"/>
      <c r="EN24" s="2"/>
      <c r="EO24" s="2" t="s">
        <v>305</v>
      </c>
      <c r="EP24" s="2" t="s">
        <v>305</v>
      </c>
      <c r="EQ24" s="2" t="s">
        <v>305</v>
      </c>
      <c r="ER24" s="2"/>
      <c r="ES24" s="2"/>
      <c r="ET24" s="2"/>
      <c r="EU24" s="2"/>
      <c r="EV24" s="2" t="s">
        <v>305</v>
      </c>
      <c r="EW24" s="2" t="s">
        <v>305</v>
      </c>
      <c r="EX24" s="2"/>
      <c r="EY24" s="2"/>
      <c r="EZ24" s="2"/>
      <c r="FA24" s="2"/>
      <c r="FB24" s="2"/>
      <c r="FC24" s="2" t="s">
        <v>305</v>
      </c>
      <c r="FD24" s="2" t="s">
        <v>305</v>
      </c>
      <c r="FE24" s="2"/>
      <c r="FF24" s="2"/>
      <c r="FG24" s="2"/>
      <c r="FH24" s="2"/>
      <c r="FI24" s="2"/>
      <c r="FJ24" s="2" t="s">
        <v>305</v>
      </c>
      <c r="FK24" s="2" t="s">
        <v>305</v>
      </c>
      <c r="FL24" s="2"/>
      <c r="FM24" s="2"/>
      <c r="FN24" s="2"/>
      <c r="FO24" s="2"/>
      <c r="FP24" s="2" t="s">
        <v>305</v>
      </c>
      <c r="FQ24" s="2" t="s">
        <v>305</v>
      </c>
      <c r="FR24" s="2" t="s">
        <v>305</v>
      </c>
      <c r="FS24" s="2"/>
      <c r="FT24" s="2"/>
      <c r="FU24" s="2"/>
      <c r="FV24" s="2"/>
      <c r="FW24" s="2" t="s">
        <v>305</v>
      </c>
      <c r="FX24" s="2" t="s">
        <v>305</v>
      </c>
      <c r="FY24" s="2" t="s">
        <v>305</v>
      </c>
      <c r="FZ24" s="2" t="s">
        <v>305</v>
      </c>
      <c r="GA24" s="2" t="s">
        <v>305</v>
      </c>
    </row>
    <row r="25" spans="1:183" ht="12.75" customHeight="1" x14ac:dyDescent="0.2">
      <c r="A25" s="322"/>
      <c r="B25" s="2" t="s">
        <v>254</v>
      </c>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t="s">
        <v>305</v>
      </c>
      <c r="AH25" s="2" t="s">
        <v>305</v>
      </c>
      <c r="AI25" s="2" t="s">
        <v>305</v>
      </c>
      <c r="AJ25" s="2"/>
      <c r="AK25" s="2"/>
      <c r="AL25" s="2"/>
      <c r="AM25" s="2"/>
      <c r="AN25" s="2" t="s">
        <v>305</v>
      </c>
      <c r="AO25" s="2" t="s">
        <v>305</v>
      </c>
      <c r="AP25" s="2"/>
      <c r="AQ25" s="2"/>
      <c r="AR25" s="2"/>
      <c r="AS25" s="2"/>
      <c r="AT25" s="2"/>
      <c r="AU25" s="2" t="s">
        <v>305</v>
      </c>
      <c r="AV25" s="2" t="s">
        <v>305</v>
      </c>
      <c r="AW25" s="2"/>
      <c r="AX25" s="2"/>
      <c r="AY25" s="2"/>
      <c r="AZ25" s="2"/>
      <c r="BA25" s="2"/>
      <c r="BB25" s="2" t="s">
        <v>305</v>
      </c>
      <c r="BC25" s="2" t="s">
        <v>305</v>
      </c>
      <c r="BD25" s="2" t="s">
        <v>305</v>
      </c>
      <c r="BE25" s="2"/>
      <c r="BF25" s="2"/>
      <c r="BG25" s="2"/>
      <c r="BH25" s="2"/>
      <c r="BI25" s="2" t="s">
        <v>305</v>
      </c>
      <c r="BJ25" s="2" t="s">
        <v>305</v>
      </c>
      <c r="BK25" s="2">
        <v>1</v>
      </c>
      <c r="BL25" s="2">
        <v>1</v>
      </c>
      <c r="BM25" s="2">
        <v>1</v>
      </c>
      <c r="BN25" s="2">
        <v>1</v>
      </c>
      <c r="BO25" s="2">
        <v>2</v>
      </c>
      <c r="BP25" s="2" t="s">
        <v>305</v>
      </c>
      <c r="BQ25" s="2" t="s">
        <v>305</v>
      </c>
      <c r="BR25" s="2">
        <v>2</v>
      </c>
      <c r="BS25" s="2">
        <v>3</v>
      </c>
      <c r="BT25" s="2">
        <v>3</v>
      </c>
      <c r="BU25" s="2">
        <v>2</v>
      </c>
      <c r="BV25" s="2">
        <v>2</v>
      </c>
      <c r="BW25" s="2" t="s">
        <v>305</v>
      </c>
      <c r="BX25" s="2" t="s">
        <v>305</v>
      </c>
      <c r="BY25" s="2"/>
      <c r="BZ25" s="2"/>
      <c r="CA25" s="2"/>
      <c r="CB25" s="2"/>
      <c r="CC25" s="2"/>
      <c r="CD25" s="2" t="s">
        <v>305</v>
      </c>
      <c r="CE25" s="2" t="s">
        <v>305</v>
      </c>
      <c r="CF25" s="2"/>
      <c r="CG25" s="2"/>
      <c r="CH25" s="2" t="s">
        <v>305</v>
      </c>
      <c r="CI25" s="2" t="s">
        <v>305</v>
      </c>
      <c r="CJ25" s="2" t="s">
        <v>305</v>
      </c>
      <c r="CK25" s="2" t="s">
        <v>305</v>
      </c>
      <c r="CL25" s="2" t="s">
        <v>305</v>
      </c>
      <c r="CM25" s="2" t="s">
        <v>305</v>
      </c>
      <c r="CN25" s="2" t="s">
        <v>305</v>
      </c>
      <c r="CO25" s="2" t="s">
        <v>305</v>
      </c>
      <c r="CP25" s="2" t="s">
        <v>305</v>
      </c>
      <c r="CQ25" s="2" t="s">
        <v>305</v>
      </c>
      <c r="CR25" s="2" t="s">
        <v>305</v>
      </c>
      <c r="CS25" s="2" t="s">
        <v>305</v>
      </c>
      <c r="CT25" s="2" t="s">
        <v>305</v>
      </c>
      <c r="CU25" s="2" t="s">
        <v>305</v>
      </c>
      <c r="CV25" s="2" t="s">
        <v>305</v>
      </c>
      <c r="CW25" s="2" t="s">
        <v>305</v>
      </c>
      <c r="CX25" s="2" t="s">
        <v>305</v>
      </c>
      <c r="CY25" s="2" t="s">
        <v>305</v>
      </c>
      <c r="CZ25" s="2" t="s">
        <v>305</v>
      </c>
      <c r="DA25" s="2" t="s">
        <v>305</v>
      </c>
      <c r="DB25" s="2" t="s">
        <v>305</v>
      </c>
      <c r="DC25" s="2" t="s">
        <v>305</v>
      </c>
      <c r="DD25" s="2"/>
      <c r="DE25" s="2"/>
      <c r="DF25" s="2" t="s">
        <v>305</v>
      </c>
      <c r="DG25" s="2" t="s">
        <v>305</v>
      </c>
      <c r="DH25" s="2"/>
      <c r="DI25" s="2"/>
      <c r="DJ25" s="2"/>
      <c r="DK25" s="2"/>
      <c r="DL25" s="2"/>
      <c r="DM25" s="2" t="s">
        <v>305</v>
      </c>
      <c r="DN25" s="2" t="s">
        <v>305</v>
      </c>
      <c r="DO25" s="2">
        <v>1</v>
      </c>
      <c r="DP25" s="2">
        <v>1</v>
      </c>
      <c r="DQ25" s="2">
        <v>1</v>
      </c>
      <c r="DR25" s="2">
        <v>1</v>
      </c>
      <c r="DS25" s="2">
        <v>1</v>
      </c>
      <c r="DT25" s="2" t="s">
        <v>305</v>
      </c>
      <c r="DU25" s="2" t="s">
        <v>305</v>
      </c>
      <c r="DV25" s="2" t="s">
        <v>305</v>
      </c>
      <c r="DW25" s="2" t="s">
        <v>305</v>
      </c>
      <c r="DX25" s="2" t="s">
        <v>305</v>
      </c>
      <c r="DY25" s="2"/>
      <c r="DZ25" s="2"/>
      <c r="EA25" s="2" t="s">
        <v>305</v>
      </c>
      <c r="EB25" s="2" t="s">
        <v>305</v>
      </c>
      <c r="EC25" s="2">
        <v>1</v>
      </c>
      <c r="ED25" s="2">
        <v>1</v>
      </c>
      <c r="EE25" s="2" t="s">
        <v>305</v>
      </c>
      <c r="EF25" s="2"/>
      <c r="EG25" s="2"/>
      <c r="EH25" s="2" t="s">
        <v>305</v>
      </c>
      <c r="EI25" s="2" t="s">
        <v>305</v>
      </c>
      <c r="EJ25" s="2"/>
      <c r="EK25" s="2"/>
      <c r="EL25" s="2"/>
      <c r="EM25" s="2"/>
      <c r="EN25" s="2"/>
      <c r="EO25" s="2" t="s">
        <v>305</v>
      </c>
      <c r="EP25" s="2" t="s">
        <v>305</v>
      </c>
      <c r="EQ25" s="2" t="s">
        <v>305</v>
      </c>
      <c r="ER25" s="2"/>
      <c r="ES25" s="2"/>
      <c r="ET25" s="2"/>
      <c r="EU25" s="2"/>
      <c r="EV25" s="2" t="s">
        <v>305</v>
      </c>
      <c r="EW25" s="2" t="s">
        <v>305</v>
      </c>
      <c r="EX25" s="2"/>
      <c r="EY25" s="2"/>
      <c r="EZ25" s="2"/>
      <c r="FA25" s="2"/>
      <c r="FB25" s="2"/>
      <c r="FC25" s="2" t="s">
        <v>305</v>
      </c>
      <c r="FD25" s="2" t="s">
        <v>305</v>
      </c>
      <c r="FE25" s="2"/>
      <c r="FF25" s="2"/>
      <c r="FG25" s="2"/>
      <c r="FH25" s="2"/>
      <c r="FI25" s="2"/>
      <c r="FJ25" s="2" t="s">
        <v>305</v>
      </c>
      <c r="FK25" s="2" t="s">
        <v>305</v>
      </c>
      <c r="FL25" s="2"/>
      <c r="FM25" s="2"/>
      <c r="FN25" s="2"/>
      <c r="FO25" s="2"/>
      <c r="FP25" s="2" t="s">
        <v>305</v>
      </c>
      <c r="FQ25" s="2" t="s">
        <v>305</v>
      </c>
      <c r="FR25" s="2" t="s">
        <v>305</v>
      </c>
      <c r="FS25" s="2"/>
      <c r="FT25" s="2"/>
      <c r="FU25" s="2"/>
      <c r="FV25" s="2"/>
      <c r="FW25" s="2" t="s">
        <v>305</v>
      </c>
      <c r="FX25" s="2" t="s">
        <v>305</v>
      </c>
      <c r="FY25" s="2" t="s">
        <v>305</v>
      </c>
      <c r="FZ25" s="2" t="s">
        <v>305</v>
      </c>
      <c r="GA25" s="2" t="s">
        <v>305</v>
      </c>
    </row>
    <row r="26" spans="1:183" ht="12.75" customHeight="1" x14ac:dyDescent="0.2">
      <c r="A26" s="2">
        <v>19</v>
      </c>
      <c r="B26" s="2" t="s">
        <v>56</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t="s">
        <v>305</v>
      </c>
      <c r="AH26" s="2" t="s">
        <v>305</v>
      </c>
      <c r="AI26" s="2" t="s">
        <v>305</v>
      </c>
      <c r="AJ26" s="2"/>
      <c r="AK26" s="2"/>
      <c r="AL26" s="2"/>
      <c r="AM26" s="2"/>
      <c r="AN26" s="2" t="s">
        <v>305</v>
      </c>
      <c r="AO26" s="2" t="s">
        <v>305</v>
      </c>
      <c r="AP26" s="2"/>
      <c r="AQ26" s="2"/>
      <c r="AR26" s="2"/>
      <c r="AS26" s="2"/>
      <c r="AT26" s="2"/>
      <c r="AU26" s="2" t="s">
        <v>305</v>
      </c>
      <c r="AV26" s="2" t="s">
        <v>305</v>
      </c>
      <c r="AW26" s="2"/>
      <c r="AX26" s="2">
        <v>1</v>
      </c>
      <c r="AY26" s="2">
        <v>1</v>
      </c>
      <c r="AZ26" s="2">
        <v>2</v>
      </c>
      <c r="BA26" s="2">
        <v>3</v>
      </c>
      <c r="BB26" s="2" t="s">
        <v>305</v>
      </c>
      <c r="BC26" s="2" t="s">
        <v>305</v>
      </c>
      <c r="BD26" s="2" t="s">
        <v>305</v>
      </c>
      <c r="BE26" s="2">
        <v>3</v>
      </c>
      <c r="BF26" s="2">
        <v>4</v>
      </c>
      <c r="BG26" s="2">
        <v>4</v>
      </c>
      <c r="BH26" s="2">
        <v>3</v>
      </c>
      <c r="BI26" s="2" t="s">
        <v>305</v>
      </c>
      <c r="BJ26" s="2" t="s">
        <v>305</v>
      </c>
      <c r="BK26" s="2">
        <v>2</v>
      </c>
      <c r="BL26" s="2"/>
      <c r="BM26" s="2"/>
      <c r="BN26" s="2"/>
      <c r="BO26" s="2"/>
      <c r="BP26" s="2" t="s">
        <v>305</v>
      </c>
      <c r="BQ26" s="2" t="s">
        <v>305</v>
      </c>
      <c r="BR26" s="2"/>
      <c r="BS26" s="2">
        <v>1</v>
      </c>
      <c r="BT26" s="2">
        <v>1</v>
      </c>
      <c r="BU26" s="2">
        <v>3</v>
      </c>
      <c r="BV26" s="2">
        <v>3</v>
      </c>
      <c r="BW26" s="2" t="s">
        <v>305</v>
      </c>
      <c r="BX26" s="2" t="s">
        <v>305</v>
      </c>
      <c r="BY26" s="2">
        <v>1</v>
      </c>
      <c r="BZ26" s="2">
        <v>1</v>
      </c>
      <c r="CA26" s="2"/>
      <c r="CB26" s="2"/>
      <c r="CC26" s="2"/>
      <c r="CD26" s="2" t="s">
        <v>305</v>
      </c>
      <c r="CE26" s="2" t="s">
        <v>305</v>
      </c>
      <c r="CF26" s="2"/>
      <c r="CG26" s="2"/>
      <c r="CH26" s="2" t="s">
        <v>305</v>
      </c>
      <c r="CI26" s="2" t="s">
        <v>305</v>
      </c>
      <c r="CJ26" s="2" t="s">
        <v>305</v>
      </c>
      <c r="CK26" s="2" t="s">
        <v>305</v>
      </c>
      <c r="CL26" s="2" t="s">
        <v>305</v>
      </c>
      <c r="CM26" s="2" t="s">
        <v>305</v>
      </c>
      <c r="CN26" s="2" t="s">
        <v>305</v>
      </c>
      <c r="CO26" s="2" t="s">
        <v>305</v>
      </c>
      <c r="CP26" s="2" t="s">
        <v>305</v>
      </c>
      <c r="CQ26" s="2" t="s">
        <v>305</v>
      </c>
      <c r="CR26" s="2" t="s">
        <v>305</v>
      </c>
      <c r="CS26" s="2" t="s">
        <v>305</v>
      </c>
      <c r="CT26" s="2" t="s">
        <v>305</v>
      </c>
      <c r="CU26" s="2" t="s">
        <v>305</v>
      </c>
      <c r="CV26" s="2" t="s">
        <v>305</v>
      </c>
      <c r="CW26" s="2" t="s">
        <v>305</v>
      </c>
      <c r="CX26" s="2" t="s">
        <v>305</v>
      </c>
      <c r="CY26" s="2" t="s">
        <v>305</v>
      </c>
      <c r="CZ26" s="2" t="s">
        <v>305</v>
      </c>
      <c r="DA26" s="2" t="s">
        <v>305</v>
      </c>
      <c r="DB26" s="2" t="s">
        <v>305</v>
      </c>
      <c r="DC26" s="2" t="s">
        <v>305</v>
      </c>
      <c r="DD26" s="2"/>
      <c r="DE26" s="2"/>
      <c r="DF26" s="2" t="s">
        <v>305</v>
      </c>
      <c r="DG26" s="2" t="s">
        <v>305</v>
      </c>
      <c r="DH26" s="2"/>
      <c r="DI26" s="2"/>
      <c r="DJ26" s="2"/>
      <c r="DK26" s="2"/>
      <c r="DL26" s="2"/>
      <c r="DM26" s="2" t="s">
        <v>305</v>
      </c>
      <c r="DN26" s="2" t="s">
        <v>305</v>
      </c>
      <c r="DO26" s="2"/>
      <c r="DP26" s="2"/>
      <c r="DQ26" s="2"/>
      <c r="DR26" s="2"/>
      <c r="DS26" s="2"/>
      <c r="DT26" s="2" t="s">
        <v>305</v>
      </c>
      <c r="DU26" s="2" t="s">
        <v>305</v>
      </c>
      <c r="DV26" s="2" t="s">
        <v>305</v>
      </c>
      <c r="DW26" s="2" t="s">
        <v>305</v>
      </c>
      <c r="DX26" s="2" t="s">
        <v>305</v>
      </c>
      <c r="DY26" s="2"/>
      <c r="DZ26" s="2"/>
      <c r="EA26" s="2" t="s">
        <v>305</v>
      </c>
      <c r="EB26" s="2" t="s">
        <v>305</v>
      </c>
      <c r="EC26" s="2"/>
      <c r="ED26" s="2"/>
      <c r="EE26" s="2" t="s">
        <v>305</v>
      </c>
      <c r="EF26" s="2"/>
      <c r="EG26" s="2"/>
      <c r="EH26" s="2" t="s">
        <v>305</v>
      </c>
      <c r="EI26" s="2" t="s">
        <v>305</v>
      </c>
      <c r="EJ26" s="2"/>
      <c r="EK26" s="2"/>
      <c r="EL26" s="2"/>
      <c r="EM26" s="2"/>
      <c r="EN26" s="2"/>
      <c r="EO26" s="2" t="s">
        <v>305</v>
      </c>
      <c r="EP26" s="2" t="s">
        <v>305</v>
      </c>
      <c r="EQ26" s="2" t="s">
        <v>305</v>
      </c>
      <c r="ER26" s="2"/>
      <c r="ES26" s="2"/>
      <c r="ET26" s="2"/>
      <c r="EU26" s="2"/>
      <c r="EV26" s="2" t="s">
        <v>305</v>
      </c>
      <c r="EW26" s="2" t="s">
        <v>305</v>
      </c>
      <c r="EX26" s="2"/>
      <c r="EY26" s="2"/>
      <c r="EZ26" s="2"/>
      <c r="FA26" s="2"/>
      <c r="FB26" s="2"/>
      <c r="FC26" s="2" t="s">
        <v>305</v>
      </c>
      <c r="FD26" s="2" t="s">
        <v>305</v>
      </c>
      <c r="FE26" s="2"/>
      <c r="FF26" s="2"/>
      <c r="FG26" s="2"/>
      <c r="FH26" s="2"/>
      <c r="FI26" s="2"/>
      <c r="FJ26" s="2" t="s">
        <v>305</v>
      </c>
      <c r="FK26" s="2" t="s">
        <v>305</v>
      </c>
      <c r="FL26" s="2"/>
      <c r="FM26" s="2"/>
      <c r="FN26" s="2"/>
      <c r="FO26" s="2"/>
      <c r="FP26" s="2" t="s">
        <v>305</v>
      </c>
      <c r="FQ26" s="2" t="s">
        <v>305</v>
      </c>
      <c r="FR26" s="2" t="s">
        <v>305</v>
      </c>
      <c r="FS26" s="2"/>
      <c r="FT26" s="2"/>
      <c r="FU26" s="2"/>
      <c r="FV26" s="2"/>
      <c r="FW26" s="2" t="s">
        <v>305</v>
      </c>
      <c r="FX26" s="2" t="s">
        <v>305</v>
      </c>
      <c r="FY26" s="2" t="s">
        <v>305</v>
      </c>
      <c r="FZ26" s="2" t="s">
        <v>305</v>
      </c>
      <c r="GA26" s="2" t="s">
        <v>305</v>
      </c>
    </row>
    <row r="27" spans="1:183" ht="12.75" customHeight="1" x14ac:dyDescent="0.2">
      <c r="A27" s="2">
        <v>20</v>
      </c>
      <c r="B27" s="2" t="s">
        <v>306</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t="s">
        <v>305</v>
      </c>
      <c r="AH27" s="2" t="s">
        <v>305</v>
      </c>
      <c r="AI27" s="2" t="s">
        <v>305</v>
      </c>
      <c r="AJ27" s="2"/>
      <c r="AK27" s="2"/>
      <c r="AL27" s="2"/>
      <c r="AM27" s="2"/>
      <c r="AN27" s="2" t="s">
        <v>305</v>
      </c>
      <c r="AO27" s="2" t="s">
        <v>305</v>
      </c>
      <c r="AP27" s="2"/>
      <c r="AQ27" s="2"/>
      <c r="AR27" s="2"/>
      <c r="AS27" s="2"/>
      <c r="AT27" s="2"/>
      <c r="AU27" s="2" t="s">
        <v>305</v>
      </c>
      <c r="AV27" s="2" t="s">
        <v>305</v>
      </c>
      <c r="AW27" s="2"/>
      <c r="AX27" s="2"/>
      <c r="AY27" s="2"/>
      <c r="AZ27" s="2">
        <v>2</v>
      </c>
      <c r="BA27" s="2">
        <v>2</v>
      </c>
      <c r="BB27" s="2" t="s">
        <v>305</v>
      </c>
      <c r="BC27" s="2" t="s">
        <v>305</v>
      </c>
      <c r="BD27" s="2" t="s">
        <v>305</v>
      </c>
      <c r="BE27" s="2"/>
      <c r="BF27" s="2"/>
      <c r="BG27" s="2">
        <v>1</v>
      </c>
      <c r="BH27" s="2">
        <v>1</v>
      </c>
      <c r="BI27" s="2" t="s">
        <v>305</v>
      </c>
      <c r="BJ27" s="2" t="s">
        <v>305</v>
      </c>
      <c r="BK27" s="2">
        <v>1</v>
      </c>
      <c r="BL27" s="2"/>
      <c r="BM27" s="2"/>
      <c r="BN27" s="2"/>
      <c r="BO27" s="2"/>
      <c r="BP27" s="2" t="s">
        <v>305</v>
      </c>
      <c r="BQ27" s="2" t="s">
        <v>305</v>
      </c>
      <c r="BR27" s="2"/>
      <c r="BS27" s="2"/>
      <c r="BT27" s="2"/>
      <c r="BU27" s="2"/>
      <c r="BV27" s="2"/>
      <c r="BW27" s="2" t="s">
        <v>305</v>
      </c>
      <c r="BX27" s="2" t="s">
        <v>305</v>
      </c>
      <c r="BY27" s="2"/>
      <c r="BZ27" s="2"/>
      <c r="CA27" s="2"/>
      <c r="CB27" s="2"/>
      <c r="CC27" s="2"/>
      <c r="CD27" s="2" t="s">
        <v>305</v>
      </c>
      <c r="CE27" s="2" t="s">
        <v>305</v>
      </c>
      <c r="CF27" s="2"/>
      <c r="CG27" s="2"/>
      <c r="CH27" s="2" t="s">
        <v>305</v>
      </c>
      <c r="CI27" s="2" t="s">
        <v>305</v>
      </c>
      <c r="CJ27" s="2" t="s">
        <v>305</v>
      </c>
      <c r="CK27" s="2" t="s">
        <v>305</v>
      </c>
      <c r="CL27" s="2" t="s">
        <v>305</v>
      </c>
      <c r="CM27" s="2" t="s">
        <v>305</v>
      </c>
      <c r="CN27" s="2" t="s">
        <v>305</v>
      </c>
      <c r="CO27" s="2" t="s">
        <v>305</v>
      </c>
      <c r="CP27" s="2" t="s">
        <v>305</v>
      </c>
      <c r="CQ27" s="2" t="s">
        <v>305</v>
      </c>
      <c r="CR27" s="2" t="s">
        <v>305</v>
      </c>
      <c r="CS27" s="2" t="s">
        <v>305</v>
      </c>
      <c r="CT27" s="2" t="s">
        <v>305</v>
      </c>
      <c r="CU27" s="2" t="s">
        <v>305</v>
      </c>
      <c r="CV27" s="2" t="s">
        <v>305</v>
      </c>
      <c r="CW27" s="2" t="s">
        <v>305</v>
      </c>
      <c r="CX27" s="2" t="s">
        <v>305</v>
      </c>
      <c r="CY27" s="2" t="s">
        <v>305</v>
      </c>
      <c r="CZ27" s="2" t="s">
        <v>305</v>
      </c>
      <c r="DA27" s="2" t="s">
        <v>305</v>
      </c>
      <c r="DB27" s="2" t="s">
        <v>305</v>
      </c>
      <c r="DC27" s="2" t="s">
        <v>305</v>
      </c>
      <c r="DD27" s="2"/>
      <c r="DE27" s="2"/>
      <c r="DF27" s="2" t="s">
        <v>305</v>
      </c>
      <c r="DG27" s="2" t="s">
        <v>305</v>
      </c>
      <c r="DH27" s="2"/>
      <c r="DI27" s="2"/>
      <c r="DJ27" s="2"/>
      <c r="DK27" s="2"/>
      <c r="DL27" s="2"/>
      <c r="DM27" s="2" t="s">
        <v>305</v>
      </c>
      <c r="DN27" s="2" t="s">
        <v>305</v>
      </c>
      <c r="DO27" s="2"/>
      <c r="DP27" s="2"/>
      <c r="DQ27" s="2"/>
      <c r="DR27" s="2"/>
      <c r="DS27" s="2"/>
      <c r="DT27" s="2" t="s">
        <v>305</v>
      </c>
      <c r="DU27" s="2" t="s">
        <v>305</v>
      </c>
      <c r="DV27" s="2" t="s">
        <v>305</v>
      </c>
      <c r="DW27" s="2" t="s">
        <v>305</v>
      </c>
      <c r="DX27" s="2" t="s">
        <v>305</v>
      </c>
      <c r="DY27" s="2"/>
      <c r="DZ27" s="2"/>
      <c r="EA27" s="2" t="s">
        <v>305</v>
      </c>
      <c r="EB27" s="2" t="s">
        <v>305</v>
      </c>
      <c r="EC27" s="2"/>
      <c r="ED27" s="2"/>
      <c r="EE27" s="2" t="s">
        <v>305</v>
      </c>
      <c r="EF27" s="2"/>
      <c r="EG27" s="2"/>
      <c r="EH27" s="2" t="s">
        <v>305</v>
      </c>
      <c r="EI27" s="2" t="s">
        <v>305</v>
      </c>
      <c r="EJ27" s="2"/>
      <c r="EK27" s="2"/>
      <c r="EL27" s="2"/>
      <c r="EM27" s="2"/>
      <c r="EN27" s="2"/>
      <c r="EO27" s="2" t="s">
        <v>305</v>
      </c>
      <c r="EP27" s="2" t="s">
        <v>305</v>
      </c>
      <c r="EQ27" s="2" t="s">
        <v>305</v>
      </c>
      <c r="ER27" s="2"/>
      <c r="ES27" s="2"/>
      <c r="ET27" s="2"/>
      <c r="EU27" s="2"/>
      <c r="EV27" s="2" t="s">
        <v>305</v>
      </c>
      <c r="EW27" s="2" t="s">
        <v>305</v>
      </c>
      <c r="EX27" s="2"/>
      <c r="EY27" s="2"/>
      <c r="EZ27" s="2"/>
      <c r="FA27" s="2"/>
      <c r="FB27" s="2"/>
      <c r="FC27" s="2" t="s">
        <v>305</v>
      </c>
      <c r="FD27" s="2" t="s">
        <v>305</v>
      </c>
      <c r="FE27" s="2"/>
      <c r="FF27" s="2"/>
      <c r="FG27" s="2"/>
      <c r="FH27" s="2"/>
      <c r="FI27" s="2"/>
      <c r="FJ27" s="2" t="s">
        <v>305</v>
      </c>
      <c r="FK27" s="2" t="s">
        <v>305</v>
      </c>
      <c r="FL27" s="2"/>
      <c r="FM27" s="2"/>
      <c r="FN27" s="2"/>
      <c r="FO27" s="2"/>
      <c r="FP27" s="2" t="s">
        <v>305</v>
      </c>
      <c r="FQ27" s="2" t="s">
        <v>305</v>
      </c>
      <c r="FR27" s="2" t="s">
        <v>305</v>
      </c>
      <c r="FS27" s="2"/>
      <c r="FT27" s="2"/>
      <c r="FU27" s="2"/>
      <c r="FV27" s="2"/>
      <c r="FW27" s="2" t="s">
        <v>305</v>
      </c>
      <c r="FX27" s="2" t="s">
        <v>305</v>
      </c>
      <c r="FY27" s="2" t="s">
        <v>305</v>
      </c>
      <c r="FZ27" s="2" t="s">
        <v>305</v>
      </c>
      <c r="GA27" s="2" t="s">
        <v>305</v>
      </c>
    </row>
    <row r="28" spans="1:183" ht="12.75" customHeight="1" x14ac:dyDescent="0.2">
      <c r="A28" s="2">
        <v>21</v>
      </c>
      <c r="B28" s="2" t="s">
        <v>91</v>
      </c>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t="s">
        <v>305</v>
      </c>
      <c r="AH28" s="2" t="s">
        <v>305</v>
      </c>
      <c r="AI28" s="2" t="s">
        <v>305</v>
      </c>
      <c r="AJ28" s="2"/>
      <c r="AK28" s="2"/>
      <c r="AL28" s="2">
        <v>1</v>
      </c>
      <c r="AM28" s="2">
        <v>2</v>
      </c>
      <c r="AN28" s="2" t="s">
        <v>305</v>
      </c>
      <c r="AO28" s="2" t="s">
        <v>305</v>
      </c>
      <c r="AP28" s="2">
        <v>12</v>
      </c>
      <c r="AQ28" s="2">
        <v>16</v>
      </c>
      <c r="AR28" s="2">
        <v>24</v>
      </c>
      <c r="AS28" s="2">
        <v>28</v>
      </c>
      <c r="AT28" s="2">
        <v>28</v>
      </c>
      <c r="AU28" s="2" t="s">
        <v>305</v>
      </c>
      <c r="AV28" s="2" t="s">
        <v>305</v>
      </c>
      <c r="AW28" s="2">
        <v>27</v>
      </c>
      <c r="AX28" s="2">
        <v>30</v>
      </c>
      <c r="AY28" s="2">
        <v>30</v>
      </c>
      <c r="AZ28" s="2">
        <v>32</v>
      </c>
      <c r="BA28" s="2">
        <v>32</v>
      </c>
      <c r="BB28" s="2" t="s">
        <v>305</v>
      </c>
      <c r="BC28" s="2" t="s">
        <v>305</v>
      </c>
      <c r="BD28" s="2" t="s">
        <v>305</v>
      </c>
      <c r="BE28" s="2">
        <v>5</v>
      </c>
      <c r="BF28" s="2">
        <v>4</v>
      </c>
      <c r="BG28" s="2">
        <v>5</v>
      </c>
      <c r="BH28" s="2">
        <v>2</v>
      </c>
      <c r="BI28" s="2" t="s">
        <v>305</v>
      </c>
      <c r="BJ28" s="2" t="s">
        <v>305</v>
      </c>
      <c r="BK28" s="2">
        <v>3</v>
      </c>
      <c r="BL28" s="2">
        <v>4</v>
      </c>
      <c r="BM28" s="2">
        <v>3</v>
      </c>
      <c r="BN28" s="2">
        <v>3</v>
      </c>
      <c r="BO28" s="2">
        <v>1</v>
      </c>
      <c r="BP28" s="2" t="s">
        <v>305</v>
      </c>
      <c r="BQ28" s="2" t="s">
        <v>305</v>
      </c>
      <c r="BR28" s="2">
        <v>2</v>
      </c>
      <c r="BS28" s="2">
        <v>2</v>
      </c>
      <c r="BT28" s="2">
        <v>2</v>
      </c>
      <c r="BU28" s="2">
        <v>3</v>
      </c>
      <c r="BV28" s="2">
        <v>2</v>
      </c>
      <c r="BW28" s="2" t="s">
        <v>305</v>
      </c>
      <c r="BX28" s="2" t="s">
        <v>305</v>
      </c>
      <c r="BY28" s="2"/>
      <c r="BZ28" s="2"/>
      <c r="CA28" s="2"/>
      <c r="CB28" s="2"/>
      <c r="CC28" s="2"/>
      <c r="CD28" s="2" t="s">
        <v>305</v>
      </c>
      <c r="CE28" s="2" t="s">
        <v>305</v>
      </c>
      <c r="CF28" s="2"/>
      <c r="CG28" s="2">
        <v>1</v>
      </c>
      <c r="CH28" s="2" t="s">
        <v>305</v>
      </c>
      <c r="CI28" s="2" t="s">
        <v>305</v>
      </c>
      <c r="CJ28" s="2" t="s">
        <v>305</v>
      </c>
      <c r="CK28" s="2" t="s">
        <v>305</v>
      </c>
      <c r="CL28" s="2" t="s">
        <v>305</v>
      </c>
      <c r="CM28" s="2" t="s">
        <v>305</v>
      </c>
      <c r="CN28" s="2" t="s">
        <v>305</v>
      </c>
      <c r="CO28" s="2" t="s">
        <v>305</v>
      </c>
      <c r="CP28" s="2" t="s">
        <v>305</v>
      </c>
      <c r="CQ28" s="2" t="s">
        <v>305</v>
      </c>
      <c r="CR28" s="2" t="s">
        <v>305</v>
      </c>
      <c r="CS28" s="2" t="s">
        <v>305</v>
      </c>
      <c r="CT28" s="2" t="s">
        <v>305</v>
      </c>
      <c r="CU28" s="2" t="s">
        <v>305</v>
      </c>
      <c r="CV28" s="2" t="s">
        <v>305</v>
      </c>
      <c r="CW28" s="2" t="s">
        <v>305</v>
      </c>
      <c r="CX28" s="2" t="s">
        <v>305</v>
      </c>
      <c r="CY28" s="2" t="s">
        <v>305</v>
      </c>
      <c r="CZ28" s="2" t="s">
        <v>305</v>
      </c>
      <c r="DA28" s="2" t="s">
        <v>305</v>
      </c>
      <c r="DB28" s="2" t="s">
        <v>305</v>
      </c>
      <c r="DC28" s="2" t="s">
        <v>305</v>
      </c>
      <c r="DD28" s="2"/>
      <c r="DE28" s="2"/>
      <c r="DF28" s="2" t="s">
        <v>305</v>
      </c>
      <c r="DG28" s="2" t="s">
        <v>305</v>
      </c>
      <c r="DH28" s="2"/>
      <c r="DI28" s="2"/>
      <c r="DJ28" s="2"/>
      <c r="DK28" s="2"/>
      <c r="DL28" s="2"/>
      <c r="DM28" s="2" t="s">
        <v>305</v>
      </c>
      <c r="DN28" s="2" t="s">
        <v>305</v>
      </c>
      <c r="DO28" s="2"/>
      <c r="DP28" s="2"/>
      <c r="DQ28" s="2"/>
      <c r="DR28" s="2"/>
      <c r="DS28" s="2"/>
      <c r="DT28" s="2" t="s">
        <v>305</v>
      </c>
      <c r="DU28" s="2" t="s">
        <v>305</v>
      </c>
      <c r="DV28" s="2" t="s">
        <v>305</v>
      </c>
      <c r="DW28" s="2" t="s">
        <v>305</v>
      </c>
      <c r="DX28" s="2" t="s">
        <v>305</v>
      </c>
      <c r="DY28" s="2"/>
      <c r="DZ28" s="2"/>
      <c r="EA28" s="2" t="s">
        <v>305</v>
      </c>
      <c r="EB28" s="2" t="s">
        <v>305</v>
      </c>
      <c r="EC28" s="2"/>
      <c r="ED28" s="2"/>
      <c r="EE28" s="2" t="s">
        <v>305</v>
      </c>
      <c r="EF28" s="2"/>
      <c r="EG28" s="2"/>
      <c r="EH28" s="2" t="s">
        <v>305</v>
      </c>
      <c r="EI28" s="2" t="s">
        <v>305</v>
      </c>
      <c r="EJ28" s="2"/>
      <c r="EK28" s="2"/>
      <c r="EL28" s="2"/>
      <c r="EM28" s="2"/>
      <c r="EN28" s="2"/>
      <c r="EO28" s="2" t="s">
        <v>305</v>
      </c>
      <c r="EP28" s="2" t="s">
        <v>305</v>
      </c>
      <c r="EQ28" s="2" t="s">
        <v>305</v>
      </c>
      <c r="ER28" s="2">
        <v>1</v>
      </c>
      <c r="ES28" s="2">
        <v>1</v>
      </c>
      <c r="ET28" s="2"/>
      <c r="EU28" s="2"/>
      <c r="EV28" s="2" t="s">
        <v>305</v>
      </c>
      <c r="EW28" s="2" t="s">
        <v>305</v>
      </c>
      <c r="EX28" s="2">
        <v>1</v>
      </c>
      <c r="EY28" s="2">
        <v>4</v>
      </c>
      <c r="EZ28" s="2">
        <v>6</v>
      </c>
      <c r="FA28" s="2">
        <v>6</v>
      </c>
      <c r="FB28" s="2">
        <v>6</v>
      </c>
      <c r="FC28" s="2" t="s">
        <v>305</v>
      </c>
      <c r="FD28" s="2" t="s">
        <v>305</v>
      </c>
      <c r="FE28" s="2">
        <v>3</v>
      </c>
      <c r="FF28" s="2">
        <v>6</v>
      </c>
      <c r="FG28" s="2">
        <v>3</v>
      </c>
      <c r="FH28" s="2">
        <v>3</v>
      </c>
      <c r="FI28" s="2"/>
      <c r="FJ28" s="2" t="s">
        <v>305</v>
      </c>
      <c r="FK28" s="2" t="s">
        <v>305</v>
      </c>
      <c r="FL28" s="2"/>
      <c r="FM28" s="2"/>
      <c r="FN28" s="2"/>
      <c r="FO28" s="2"/>
      <c r="FP28" s="2" t="s">
        <v>305</v>
      </c>
      <c r="FQ28" s="2" t="s">
        <v>305</v>
      </c>
      <c r="FR28" s="2" t="s">
        <v>305</v>
      </c>
      <c r="FS28" s="2"/>
      <c r="FT28" s="2"/>
      <c r="FU28" s="2"/>
      <c r="FV28" s="2"/>
      <c r="FW28" s="2" t="s">
        <v>305</v>
      </c>
      <c r="FX28" s="2" t="s">
        <v>305</v>
      </c>
      <c r="FY28" s="2" t="s">
        <v>305</v>
      </c>
      <c r="FZ28" s="2" t="s">
        <v>305</v>
      </c>
      <c r="GA28" s="2" t="s">
        <v>305</v>
      </c>
    </row>
    <row r="29" spans="1:183" ht="12.75" customHeight="1" x14ac:dyDescent="0.2">
      <c r="A29" s="2">
        <v>22</v>
      </c>
      <c r="B29" s="2" t="s">
        <v>79</v>
      </c>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t="s">
        <v>305</v>
      </c>
      <c r="AH29" s="2" t="s">
        <v>305</v>
      </c>
      <c r="AI29" s="2" t="s">
        <v>305</v>
      </c>
      <c r="AJ29" s="2"/>
      <c r="AK29" s="2">
        <v>1</v>
      </c>
      <c r="AL29" s="2">
        <v>1</v>
      </c>
      <c r="AM29" s="2">
        <v>1</v>
      </c>
      <c r="AN29" s="2" t="s">
        <v>305</v>
      </c>
      <c r="AO29" s="2" t="s">
        <v>305</v>
      </c>
      <c r="AP29" s="2"/>
      <c r="AQ29" s="2"/>
      <c r="AR29" s="2"/>
      <c r="AS29" s="2"/>
      <c r="AT29" s="2"/>
      <c r="AU29" s="2" t="s">
        <v>305</v>
      </c>
      <c r="AV29" s="2" t="s">
        <v>305</v>
      </c>
      <c r="AW29" s="2"/>
      <c r="AX29" s="2"/>
      <c r="AY29" s="2"/>
      <c r="AZ29" s="2">
        <v>2</v>
      </c>
      <c r="BA29" s="2">
        <v>3</v>
      </c>
      <c r="BB29" s="2" t="s">
        <v>305</v>
      </c>
      <c r="BC29" s="2" t="s">
        <v>305</v>
      </c>
      <c r="BD29" s="2" t="s">
        <v>305</v>
      </c>
      <c r="BE29" s="2">
        <v>13</v>
      </c>
      <c r="BF29" s="2">
        <v>17</v>
      </c>
      <c r="BG29" s="2">
        <v>18</v>
      </c>
      <c r="BH29" s="2">
        <v>17</v>
      </c>
      <c r="BI29" s="2" t="s">
        <v>305</v>
      </c>
      <c r="BJ29" s="2" t="s">
        <v>305</v>
      </c>
      <c r="BK29" s="2">
        <v>6</v>
      </c>
      <c r="BL29" s="2">
        <v>4</v>
      </c>
      <c r="BM29" s="2">
        <v>3</v>
      </c>
      <c r="BN29" s="2">
        <v>2</v>
      </c>
      <c r="BO29" s="2">
        <v>1</v>
      </c>
      <c r="BP29" s="2" t="s">
        <v>305</v>
      </c>
      <c r="BQ29" s="2" t="s">
        <v>305</v>
      </c>
      <c r="BR29" s="2"/>
      <c r="BS29" s="2"/>
      <c r="BT29" s="2"/>
      <c r="BU29" s="2"/>
      <c r="BV29" s="2"/>
      <c r="BW29" s="2" t="s">
        <v>305</v>
      </c>
      <c r="BX29" s="2" t="s">
        <v>305</v>
      </c>
      <c r="BY29" s="2">
        <v>2</v>
      </c>
      <c r="BZ29" s="2">
        <v>3</v>
      </c>
      <c r="CA29" s="2">
        <v>3</v>
      </c>
      <c r="CB29" s="2">
        <v>1</v>
      </c>
      <c r="CC29" s="2">
        <v>1</v>
      </c>
      <c r="CD29" s="2" t="s">
        <v>305</v>
      </c>
      <c r="CE29" s="2" t="s">
        <v>305</v>
      </c>
      <c r="CF29" s="2"/>
      <c r="CG29" s="2"/>
      <c r="CH29" s="2" t="s">
        <v>305</v>
      </c>
      <c r="CI29" s="2" t="s">
        <v>305</v>
      </c>
      <c r="CJ29" s="2" t="s">
        <v>305</v>
      </c>
      <c r="CK29" s="2" t="s">
        <v>305</v>
      </c>
      <c r="CL29" s="2" t="s">
        <v>305</v>
      </c>
      <c r="CM29" s="2" t="s">
        <v>305</v>
      </c>
      <c r="CN29" s="2" t="s">
        <v>305</v>
      </c>
      <c r="CO29" s="2" t="s">
        <v>305</v>
      </c>
      <c r="CP29" s="2" t="s">
        <v>305</v>
      </c>
      <c r="CQ29" s="2" t="s">
        <v>305</v>
      </c>
      <c r="CR29" s="2" t="s">
        <v>305</v>
      </c>
      <c r="CS29" s="2" t="s">
        <v>305</v>
      </c>
      <c r="CT29" s="2" t="s">
        <v>305</v>
      </c>
      <c r="CU29" s="2" t="s">
        <v>305</v>
      </c>
      <c r="CV29" s="2" t="s">
        <v>305</v>
      </c>
      <c r="CW29" s="2" t="s">
        <v>305</v>
      </c>
      <c r="CX29" s="2" t="s">
        <v>305</v>
      </c>
      <c r="CY29" s="2" t="s">
        <v>305</v>
      </c>
      <c r="CZ29" s="2" t="s">
        <v>305</v>
      </c>
      <c r="DA29" s="2" t="s">
        <v>305</v>
      </c>
      <c r="DB29" s="2" t="s">
        <v>305</v>
      </c>
      <c r="DC29" s="2" t="s">
        <v>305</v>
      </c>
      <c r="DD29" s="2"/>
      <c r="DE29" s="2"/>
      <c r="DF29" s="2" t="s">
        <v>305</v>
      </c>
      <c r="DG29" s="2" t="s">
        <v>305</v>
      </c>
      <c r="DH29" s="2"/>
      <c r="DI29" s="2">
        <v>1</v>
      </c>
      <c r="DJ29" s="2">
        <v>1</v>
      </c>
      <c r="DK29" s="2">
        <v>1</v>
      </c>
      <c r="DL29" s="2">
        <v>1</v>
      </c>
      <c r="DM29" s="2" t="s">
        <v>305</v>
      </c>
      <c r="DN29" s="2" t="s">
        <v>305</v>
      </c>
      <c r="DO29" s="2"/>
      <c r="DP29" s="2"/>
      <c r="DQ29" s="2"/>
      <c r="DR29" s="2"/>
      <c r="DS29" s="2"/>
      <c r="DT29" s="2" t="s">
        <v>305</v>
      </c>
      <c r="DU29" s="2" t="s">
        <v>305</v>
      </c>
      <c r="DV29" s="2" t="s">
        <v>305</v>
      </c>
      <c r="DW29" s="2" t="s">
        <v>305</v>
      </c>
      <c r="DX29" s="2" t="s">
        <v>305</v>
      </c>
      <c r="DY29" s="2"/>
      <c r="DZ29" s="2"/>
      <c r="EA29" s="2" t="s">
        <v>305</v>
      </c>
      <c r="EB29" s="2" t="s">
        <v>305</v>
      </c>
      <c r="EC29" s="2">
        <v>1</v>
      </c>
      <c r="ED29" s="2">
        <v>1</v>
      </c>
      <c r="EE29" s="2" t="s">
        <v>305</v>
      </c>
      <c r="EF29" s="2"/>
      <c r="EG29" s="2"/>
      <c r="EH29" s="2" t="s">
        <v>305</v>
      </c>
      <c r="EI29" s="2" t="s">
        <v>305</v>
      </c>
      <c r="EJ29" s="2"/>
      <c r="EK29" s="2"/>
      <c r="EL29" s="2"/>
      <c r="EM29" s="2"/>
      <c r="EN29" s="2"/>
      <c r="EO29" s="2" t="s">
        <v>305</v>
      </c>
      <c r="EP29" s="2" t="s">
        <v>305</v>
      </c>
      <c r="EQ29" s="2" t="s">
        <v>305</v>
      </c>
      <c r="ER29" s="2">
        <v>1</v>
      </c>
      <c r="ES29" s="2">
        <v>2</v>
      </c>
      <c r="ET29" s="2">
        <v>2</v>
      </c>
      <c r="EU29" s="2">
        <v>2</v>
      </c>
      <c r="EV29" s="2" t="s">
        <v>305</v>
      </c>
      <c r="EW29" s="2" t="s">
        <v>305</v>
      </c>
      <c r="EX29" s="2"/>
      <c r="EY29" s="2"/>
      <c r="EZ29" s="2"/>
      <c r="FA29" s="2"/>
      <c r="FB29" s="2"/>
      <c r="FC29" s="2" t="s">
        <v>305</v>
      </c>
      <c r="FD29" s="2" t="s">
        <v>305</v>
      </c>
      <c r="FE29" s="2">
        <v>6</v>
      </c>
      <c r="FF29" s="2">
        <v>28</v>
      </c>
      <c r="FG29" s="2">
        <v>15</v>
      </c>
      <c r="FH29" s="2">
        <v>14</v>
      </c>
      <c r="FI29" s="2"/>
      <c r="FJ29" s="2" t="s">
        <v>305</v>
      </c>
      <c r="FK29" s="2" t="s">
        <v>305</v>
      </c>
      <c r="FL29" s="2"/>
      <c r="FM29" s="2"/>
      <c r="FN29" s="2"/>
      <c r="FO29" s="2"/>
      <c r="FP29" s="2" t="s">
        <v>305</v>
      </c>
      <c r="FQ29" s="2" t="s">
        <v>305</v>
      </c>
      <c r="FR29" s="2" t="s">
        <v>305</v>
      </c>
      <c r="FS29" s="2"/>
      <c r="FT29" s="2"/>
      <c r="FU29" s="2"/>
      <c r="FV29" s="2"/>
      <c r="FW29" s="2" t="s">
        <v>305</v>
      </c>
      <c r="FX29" s="2" t="s">
        <v>305</v>
      </c>
      <c r="FY29" s="2" t="s">
        <v>305</v>
      </c>
      <c r="FZ29" s="2" t="s">
        <v>305</v>
      </c>
      <c r="GA29" s="2" t="s">
        <v>305</v>
      </c>
    </row>
    <row r="30" spans="1:183" ht="12.75" customHeight="1" x14ac:dyDescent="0.2">
      <c r="A30" s="2">
        <v>23</v>
      </c>
      <c r="B30" s="2" t="s">
        <v>73</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t="s">
        <v>305</v>
      </c>
      <c r="AH30" s="2" t="s">
        <v>305</v>
      </c>
      <c r="AI30" s="2" t="s">
        <v>305</v>
      </c>
      <c r="AJ30" s="2"/>
      <c r="AK30" s="2">
        <v>1</v>
      </c>
      <c r="AL30" s="2">
        <v>1</v>
      </c>
      <c r="AM30" s="2">
        <v>1</v>
      </c>
      <c r="AN30" s="2" t="s">
        <v>305</v>
      </c>
      <c r="AO30" s="2" t="s">
        <v>305</v>
      </c>
      <c r="AP30" s="2">
        <v>10</v>
      </c>
      <c r="AQ30" s="2">
        <v>11</v>
      </c>
      <c r="AR30" s="2">
        <v>11</v>
      </c>
      <c r="AS30" s="2">
        <v>13</v>
      </c>
      <c r="AT30" s="2">
        <v>12</v>
      </c>
      <c r="AU30" s="2" t="s">
        <v>305</v>
      </c>
      <c r="AV30" s="2" t="s">
        <v>305</v>
      </c>
      <c r="AW30" s="2">
        <v>8</v>
      </c>
      <c r="AX30" s="2">
        <v>9</v>
      </c>
      <c r="AY30" s="2">
        <v>10</v>
      </c>
      <c r="AZ30" s="2">
        <v>15</v>
      </c>
      <c r="BA30" s="2">
        <v>17</v>
      </c>
      <c r="BB30" s="2" t="s">
        <v>305</v>
      </c>
      <c r="BC30" s="2" t="s">
        <v>305</v>
      </c>
      <c r="BD30" s="2" t="s">
        <v>305</v>
      </c>
      <c r="BE30" s="2">
        <v>25</v>
      </c>
      <c r="BF30" s="2">
        <v>22</v>
      </c>
      <c r="BG30" s="2">
        <v>24</v>
      </c>
      <c r="BH30" s="2">
        <v>34</v>
      </c>
      <c r="BI30" s="2" t="s">
        <v>305</v>
      </c>
      <c r="BJ30" s="2" t="s">
        <v>305</v>
      </c>
      <c r="BK30" s="2">
        <v>24</v>
      </c>
      <c r="BL30" s="2">
        <v>30</v>
      </c>
      <c r="BM30" s="2">
        <v>22</v>
      </c>
      <c r="BN30" s="2">
        <v>16</v>
      </c>
      <c r="BO30" s="2">
        <v>18</v>
      </c>
      <c r="BP30" s="2" t="s">
        <v>305</v>
      </c>
      <c r="BQ30" s="2" t="s">
        <v>305</v>
      </c>
      <c r="BR30" s="2">
        <v>1</v>
      </c>
      <c r="BS30" s="2">
        <v>1</v>
      </c>
      <c r="BT30" s="2">
        <v>1</v>
      </c>
      <c r="BU30" s="2">
        <v>1</v>
      </c>
      <c r="BV30" s="2"/>
      <c r="BW30" s="2" t="s">
        <v>305</v>
      </c>
      <c r="BX30" s="2" t="s">
        <v>305</v>
      </c>
      <c r="BY30" s="2">
        <v>1</v>
      </c>
      <c r="BZ30" s="2">
        <v>1</v>
      </c>
      <c r="CA30" s="2">
        <v>1</v>
      </c>
      <c r="CB30" s="2">
        <v>1</v>
      </c>
      <c r="CC30" s="2">
        <v>1</v>
      </c>
      <c r="CD30" s="2" t="s">
        <v>305</v>
      </c>
      <c r="CE30" s="2" t="s">
        <v>305</v>
      </c>
      <c r="CF30" s="2">
        <v>1</v>
      </c>
      <c r="CG30" s="2">
        <v>3</v>
      </c>
      <c r="CH30" s="2" t="s">
        <v>305</v>
      </c>
      <c r="CI30" s="2" t="s">
        <v>305</v>
      </c>
      <c r="CJ30" s="2" t="s">
        <v>305</v>
      </c>
      <c r="CK30" s="2" t="s">
        <v>305</v>
      </c>
      <c r="CL30" s="2" t="s">
        <v>305</v>
      </c>
      <c r="CM30" s="2" t="s">
        <v>305</v>
      </c>
      <c r="CN30" s="2" t="s">
        <v>305</v>
      </c>
      <c r="CO30" s="2" t="s">
        <v>305</v>
      </c>
      <c r="CP30" s="2" t="s">
        <v>305</v>
      </c>
      <c r="CQ30" s="2" t="s">
        <v>305</v>
      </c>
      <c r="CR30" s="2" t="s">
        <v>305</v>
      </c>
      <c r="CS30" s="2" t="s">
        <v>305</v>
      </c>
      <c r="CT30" s="2" t="s">
        <v>305</v>
      </c>
      <c r="CU30" s="2" t="s">
        <v>305</v>
      </c>
      <c r="CV30" s="2" t="s">
        <v>305</v>
      </c>
      <c r="CW30" s="2" t="s">
        <v>305</v>
      </c>
      <c r="CX30" s="2" t="s">
        <v>305</v>
      </c>
      <c r="CY30" s="2" t="s">
        <v>305</v>
      </c>
      <c r="CZ30" s="2" t="s">
        <v>305</v>
      </c>
      <c r="DA30" s="2" t="s">
        <v>305</v>
      </c>
      <c r="DB30" s="2" t="s">
        <v>305</v>
      </c>
      <c r="DC30" s="2" t="s">
        <v>305</v>
      </c>
      <c r="DD30" s="2"/>
      <c r="DE30" s="2"/>
      <c r="DF30" s="2" t="s">
        <v>305</v>
      </c>
      <c r="DG30" s="2" t="s">
        <v>305</v>
      </c>
      <c r="DH30" s="2"/>
      <c r="DI30" s="2"/>
      <c r="DJ30" s="2"/>
      <c r="DK30" s="2"/>
      <c r="DL30" s="2"/>
      <c r="DM30" s="2" t="s">
        <v>305</v>
      </c>
      <c r="DN30" s="2" t="s">
        <v>305</v>
      </c>
      <c r="DO30" s="2"/>
      <c r="DP30" s="2"/>
      <c r="DQ30" s="2"/>
      <c r="DR30" s="2">
        <v>1</v>
      </c>
      <c r="DS30" s="2">
        <v>1</v>
      </c>
      <c r="DT30" s="2" t="s">
        <v>305</v>
      </c>
      <c r="DU30" s="2" t="s">
        <v>305</v>
      </c>
      <c r="DV30" s="2" t="s">
        <v>305</v>
      </c>
      <c r="DW30" s="2" t="s">
        <v>305</v>
      </c>
      <c r="DX30" s="2" t="s">
        <v>305</v>
      </c>
      <c r="DY30" s="2"/>
      <c r="DZ30" s="2"/>
      <c r="EA30" s="2" t="s">
        <v>305</v>
      </c>
      <c r="EB30" s="2" t="s">
        <v>305</v>
      </c>
      <c r="EC30" s="2">
        <v>2</v>
      </c>
      <c r="ED30" s="2"/>
      <c r="EE30" s="2" t="s">
        <v>305</v>
      </c>
      <c r="EF30" s="2"/>
      <c r="EG30" s="2">
        <v>1</v>
      </c>
      <c r="EH30" s="2" t="s">
        <v>305</v>
      </c>
      <c r="EI30" s="2" t="s">
        <v>305</v>
      </c>
      <c r="EJ30" s="2">
        <v>3</v>
      </c>
      <c r="EK30" s="2">
        <v>2</v>
      </c>
      <c r="EL30" s="2">
        <v>4</v>
      </c>
      <c r="EM30" s="2">
        <v>3</v>
      </c>
      <c r="EN30" s="2">
        <v>2</v>
      </c>
      <c r="EO30" s="2" t="s">
        <v>305</v>
      </c>
      <c r="EP30" s="2" t="s">
        <v>305</v>
      </c>
      <c r="EQ30" s="2" t="s">
        <v>305</v>
      </c>
      <c r="ER30" s="2"/>
      <c r="ES30" s="2"/>
      <c r="ET30" s="2">
        <v>2</v>
      </c>
      <c r="EU30" s="2">
        <v>3</v>
      </c>
      <c r="EV30" s="2" t="s">
        <v>305</v>
      </c>
      <c r="EW30" s="2" t="s">
        <v>305</v>
      </c>
      <c r="EX30" s="2">
        <v>5</v>
      </c>
      <c r="EY30" s="2">
        <v>13</v>
      </c>
      <c r="EZ30" s="2">
        <v>13</v>
      </c>
      <c r="FA30" s="2">
        <v>17</v>
      </c>
      <c r="FB30" s="2">
        <v>14</v>
      </c>
      <c r="FC30" s="2" t="s">
        <v>305</v>
      </c>
      <c r="FD30" s="2" t="s">
        <v>305</v>
      </c>
      <c r="FE30" s="2">
        <v>17</v>
      </c>
      <c r="FF30" s="2">
        <v>32</v>
      </c>
      <c r="FG30" s="2">
        <v>29</v>
      </c>
      <c r="FH30" s="2">
        <v>42</v>
      </c>
      <c r="FI30" s="2"/>
      <c r="FJ30" s="2" t="s">
        <v>305</v>
      </c>
      <c r="FK30" s="2" t="s">
        <v>305</v>
      </c>
      <c r="FL30" s="2"/>
      <c r="FM30" s="2"/>
      <c r="FN30" s="2"/>
      <c r="FO30" s="2"/>
      <c r="FP30" s="2" t="s">
        <v>305</v>
      </c>
      <c r="FQ30" s="2" t="s">
        <v>305</v>
      </c>
      <c r="FR30" s="2" t="s">
        <v>305</v>
      </c>
      <c r="FS30" s="2"/>
      <c r="FT30" s="2"/>
      <c r="FU30" s="2"/>
      <c r="FV30" s="2"/>
      <c r="FW30" s="2" t="s">
        <v>305</v>
      </c>
      <c r="FX30" s="2" t="s">
        <v>305</v>
      </c>
      <c r="FY30" s="2" t="s">
        <v>305</v>
      </c>
      <c r="FZ30" s="2" t="s">
        <v>305</v>
      </c>
      <c r="GA30" s="2" t="s">
        <v>305</v>
      </c>
    </row>
    <row r="31" spans="1:183" ht="12.75" customHeight="1" x14ac:dyDescent="0.2">
      <c r="A31" s="321">
        <v>24</v>
      </c>
      <c r="B31" s="2" t="s">
        <v>85</v>
      </c>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t="s">
        <v>305</v>
      </c>
      <c r="AH31" s="2" t="s">
        <v>305</v>
      </c>
      <c r="AI31" s="2" t="s">
        <v>305</v>
      </c>
      <c r="AJ31" s="2">
        <v>1</v>
      </c>
      <c r="AK31" s="2">
        <v>1</v>
      </c>
      <c r="AL31" s="2">
        <v>1</v>
      </c>
      <c r="AM31" s="2">
        <v>1</v>
      </c>
      <c r="AN31" s="2" t="s">
        <v>305</v>
      </c>
      <c r="AO31" s="2" t="s">
        <v>305</v>
      </c>
      <c r="AP31" s="2"/>
      <c r="AQ31" s="2"/>
      <c r="AR31" s="2"/>
      <c r="AS31" s="2"/>
      <c r="AT31" s="2">
        <v>1</v>
      </c>
      <c r="AU31" s="2" t="s">
        <v>305</v>
      </c>
      <c r="AV31" s="2" t="s">
        <v>305</v>
      </c>
      <c r="AW31" s="2">
        <v>2</v>
      </c>
      <c r="AX31" s="2">
        <v>3</v>
      </c>
      <c r="AY31" s="2">
        <v>4</v>
      </c>
      <c r="AZ31" s="2">
        <v>2</v>
      </c>
      <c r="BA31" s="2">
        <v>4</v>
      </c>
      <c r="BB31" s="2" t="s">
        <v>305</v>
      </c>
      <c r="BC31" s="2" t="s">
        <v>305</v>
      </c>
      <c r="BD31" s="2" t="s">
        <v>305</v>
      </c>
      <c r="BE31" s="2">
        <v>5</v>
      </c>
      <c r="BF31" s="2">
        <v>7</v>
      </c>
      <c r="BG31" s="2">
        <v>8</v>
      </c>
      <c r="BH31" s="2">
        <v>7</v>
      </c>
      <c r="BI31" s="2" t="s">
        <v>305</v>
      </c>
      <c r="BJ31" s="2" t="s">
        <v>305</v>
      </c>
      <c r="BK31" s="2">
        <v>2</v>
      </c>
      <c r="BL31" s="2">
        <v>1</v>
      </c>
      <c r="BM31" s="2">
        <v>2</v>
      </c>
      <c r="BN31" s="2">
        <v>1</v>
      </c>
      <c r="BO31" s="2">
        <v>1</v>
      </c>
      <c r="BP31" s="2" t="s">
        <v>305</v>
      </c>
      <c r="BQ31" s="2" t="s">
        <v>305</v>
      </c>
      <c r="BR31" s="2">
        <v>5</v>
      </c>
      <c r="BS31" s="2">
        <v>7</v>
      </c>
      <c r="BT31" s="2">
        <v>8</v>
      </c>
      <c r="BU31" s="2">
        <v>4</v>
      </c>
      <c r="BV31" s="2">
        <v>6</v>
      </c>
      <c r="BW31" s="2" t="s">
        <v>305</v>
      </c>
      <c r="BX31" s="2" t="s">
        <v>305</v>
      </c>
      <c r="BY31" s="2"/>
      <c r="BZ31" s="2">
        <v>1</v>
      </c>
      <c r="CA31" s="2">
        <v>1</v>
      </c>
      <c r="CB31" s="2">
        <v>1</v>
      </c>
      <c r="CC31" s="2">
        <v>2</v>
      </c>
      <c r="CD31" s="2" t="s">
        <v>305</v>
      </c>
      <c r="CE31" s="2" t="s">
        <v>305</v>
      </c>
      <c r="CF31" s="2">
        <v>1</v>
      </c>
      <c r="CG31" s="2"/>
      <c r="CH31" s="2" t="s">
        <v>305</v>
      </c>
      <c r="CI31" s="2" t="s">
        <v>305</v>
      </c>
      <c r="CJ31" s="2" t="s">
        <v>305</v>
      </c>
      <c r="CK31" s="2" t="s">
        <v>305</v>
      </c>
      <c r="CL31" s="2" t="s">
        <v>305</v>
      </c>
      <c r="CM31" s="2" t="s">
        <v>305</v>
      </c>
      <c r="CN31" s="2" t="s">
        <v>305</v>
      </c>
      <c r="CO31" s="2" t="s">
        <v>305</v>
      </c>
      <c r="CP31" s="2" t="s">
        <v>305</v>
      </c>
      <c r="CQ31" s="2" t="s">
        <v>305</v>
      </c>
      <c r="CR31" s="2" t="s">
        <v>305</v>
      </c>
      <c r="CS31" s="2" t="s">
        <v>305</v>
      </c>
      <c r="CT31" s="2" t="s">
        <v>305</v>
      </c>
      <c r="CU31" s="2" t="s">
        <v>305</v>
      </c>
      <c r="CV31" s="2" t="s">
        <v>305</v>
      </c>
      <c r="CW31" s="2" t="s">
        <v>305</v>
      </c>
      <c r="CX31" s="2" t="s">
        <v>305</v>
      </c>
      <c r="CY31" s="2" t="s">
        <v>305</v>
      </c>
      <c r="CZ31" s="2" t="s">
        <v>305</v>
      </c>
      <c r="DA31" s="2" t="s">
        <v>305</v>
      </c>
      <c r="DB31" s="2" t="s">
        <v>305</v>
      </c>
      <c r="DC31" s="2" t="s">
        <v>305</v>
      </c>
      <c r="DD31" s="2"/>
      <c r="DE31" s="2"/>
      <c r="DF31" s="2" t="s">
        <v>305</v>
      </c>
      <c r="DG31" s="2" t="s">
        <v>305</v>
      </c>
      <c r="DH31" s="2"/>
      <c r="DI31" s="2"/>
      <c r="DJ31" s="2">
        <v>2</v>
      </c>
      <c r="DK31" s="2">
        <v>2</v>
      </c>
      <c r="DL31" s="2">
        <v>2</v>
      </c>
      <c r="DM31" s="2" t="s">
        <v>305</v>
      </c>
      <c r="DN31" s="2" t="s">
        <v>305</v>
      </c>
      <c r="DO31" s="2"/>
      <c r="DP31" s="2">
        <v>1</v>
      </c>
      <c r="DQ31" s="2">
        <v>1</v>
      </c>
      <c r="DR31" s="2">
        <v>1</v>
      </c>
      <c r="DS31" s="2">
        <v>4</v>
      </c>
      <c r="DT31" s="2" t="s">
        <v>305</v>
      </c>
      <c r="DU31" s="2" t="s">
        <v>305</v>
      </c>
      <c r="DV31" s="2" t="s">
        <v>305</v>
      </c>
      <c r="DW31" s="2" t="s">
        <v>305</v>
      </c>
      <c r="DX31" s="2" t="s">
        <v>305</v>
      </c>
      <c r="DY31" s="2"/>
      <c r="DZ31" s="2"/>
      <c r="EA31" s="2" t="s">
        <v>305</v>
      </c>
      <c r="EB31" s="2" t="s">
        <v>305</v>
      </c>
      <c r="EC31" s="2">
        <v>2</v>
      </c>
      <c r="ED31" s="2">
        <v>3</v>
      </c>
      <c r="EE31" s="2" t="s">
        <v>305</v>
      </c>
      <c r="EF31" s="2">
        <v>1</v>
      </c>
      <c r="EG31" s="2">
        <v>2</v>
      </c>
      <c r="EH31" s="2" t="s">
        <v>305</v>
      </c>
      <c r="EI31" s="2" t="s">
        <v>305</v>
      </c>
      <c r="EJ31" s="2"/>
      <c r="EK31" s="2"/>
      <c r="EL31" s="2"/>
      <c r="EM31" s="2"/>
      <c r="EN31" s="2"/>
      <c r="EO31" s="2" t="s">
        <v>305</v>
      </c>
      <c r="EP31" s="2" t="s">
        <v>305</v>
      </c>
      <c r="EQ31" s="2" t="s">
        <v>305</v>
      </c>
      <c r="ER31" s="2"/>
      <c r="ES31" s="2">
        <v>3</v>
      </c>
      <c r="ET31" s="2">
        <v>4</v>
      </c>
      <c r="EU31" s="2">
        <v>4</v>
      </c>
      <c r="EV31" s="2" t="s">
        <v>305</v>
      </c>
      <c r="EW31" s="2" t="s">
        <v>305</v>
      </c>
      <c r="EX31" s="2">
        <v>6</v>
      </c>
      <c r="EY31" s="2">
        <v>9</v>
      </c>
      <c r="EZ31" s="2">
        <v>9</v>
      </c>
      <c r="FA31" s="2">
        <v>10</v>
      </c>
      <c r="FB31" s="2">
        <v>12</v>
      </c>
      <c r="FC31" s="2" t="s">
        <v>305</v>
      </c>
      <c r="FD31" s="2" t="s">
        <v>305</v>
      </c>
      <c r="FE31" s="2">
        <v>5</v>
      </c>
      <c r="FF31" s="2">
        <v>4</v>
      </c>
      <c r="FG31" s="2">
        <v>2</v>
      </c>
      <c r="FH31" s="2">
        <v>1</v>
      </c>
      <c r="FI31" s="2"/>
      <c r="FJ31" s="2" t="s">
        <v>305</v>
      </c>
      <c r="FK31" s="2" t="s">
        <v>305</v>
      </c>
      <c r="FL31" s="2"/>
      <c r="FM31" s="2"/>
      <c r="FN31" s="2"/>
      <c r="FO31" s="2"/>
      <c r="FP31" s="2" t="s">
        <v>305</v>
      </c>
      <c r="FQ31" s="2" t="s">
        <v>305</v>
      </c>
      <c r="FR31" s="2" t="s">
        <v>305</v>
      </c>
      <c r="FS31" s="2"/>
      <c r="FT31" s="2"/>
      <c r="FU31" s="2"/>
      <c r="FV31" s="2"/>
      <c r="FW31" s="2" t="s">
        <v>305</v>
      </c>
      <c r="FX31" s="2" t="s">
        <v>305</v>
      </c>
      <c r="FY31" s="2" t="s">
        <v>305</v>
      </c>
      <c r="FZ31" s="2" t="s">
        <v>305</v>
      </c>
      <c r="GA31" s="2" t="s">
        <v>305</v>
      </c>
    </row>
    <row r="32" spans="1:183" ht="12.75" customHeight="1" x14ac:dyDescent="0.2">
      <c r="A32" s="322"/>
      <c r="B32" s="2" t="s">
        <v>254</v>
      </c>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t="s">
        <v>305</v>
      </c>
      <c r="AH32" s="2" t="s">
        <v>305</v>
      </c>
      <c r="AI32" s="2" t="s">
        <v>305</v>
      </c>
      <c r="AJ32" s="2"/>
      <c r="AK32" s="2"/>
      <c r="AL32" s="2"/>
      <c r="AM32" s="2"/>
      <c r="AN32" s="2" t="s">
        <v>305</v>
      </c>
      <c r="AO32" s="2" t="s">
        <v>305</v>
      </c>
      <c r="AP32" s="2"/>
      <c r="AQ32" s="2"/>
      <c r="AR32" s="2"/>
      <c r="AS32" s="2"/>
      <c r="AT32" s="2"/>
      <c r="AU32" s="2" t="s">
        <v>305</v>
      </c>
      <c r="AV32" s="2" t="s">
        <v>305</v>
      </c>
      <c r="AW32" s="2"/>
      <c r="AX32" s="2"/>
      <c r="AY32" s="2"/>
      <c r="AZ32" s="2"/>
      <c r="BA32" s="2"/>
      <c r="BB32" s="2" t="s">
        <v>305</v>
      </c>
      <c r="BC32" s="2" t="s">
        <v>305</v>
      </c>
      <c r="BD32" s="2" t="s">
        <v>305</v>
      </c>
      <c r="BE32" s="2"/>
      <c r="BF32" s="2"/>
      <c r="BG32" s="2"/>
      <c r="BH32" s="2"/>
      <c r="BI32" s="2" t="s">
        <v>305</v>
      </c>
      <c r="BJ32" s="2" t="s">
        <v>305</v>
      </c>
      <c r="BK32" s="2"/>
      <c r="BL32" s="2"/>
      <c r="BM32" s="2"/>
      <c r="BN32" s="2"/>
      <c r="BO32" s="2"/>
      <c r="BP32" s="2" t="s">
        <v>305</v>
      </c>
      <c r="BQ32" s="2" t="s">
        <v>305</v>
      </c>
      <c r="BR32" s="2"/>
      <c r="BS32" s="2"/>
      <c r="BT32" s="2"/>
      <c r="BU32" s="2"/>
      <c r="BV32" s="2"/>
      <c r="BW32" s="2" t="s">
        <v>305</v>
      </c>
      <c r="BX32" s="2" t="s">
        <v>305</v>
      </c>
      <c r="BY32" s="2"/>
      <c r="BZ32" s="2"/>
      <c r="CA32" s="2"/>
      <c r="CB32" s="2"/>
      <c r="CC32" s="2"/>
      <c r="CD32" s="2" t="s">
        <v>305</v>
      </c>
      <c r="CE32" s="2" t="s">
        <v>305</v>
      </c>
      <c r="CF32" s="2"/>
      <c r="CG32" s="2"/>
      <c r="CH32" s="2" t="s">
        <v>305</v>
      </c>
      <c r="CI32" s="2" t="s">
        <v>305</v>
      </c>
      <c r="CJ32" s="2" t="s">
        <v>305</v>
      </c>
      <c r="CK32" s="2" t="s">
        <v>305</v>
      </c>
      <c r="CL32" s="2" t="s">
        <v>305</v>
      </c>
      <c r="CM32" s="2" t="s">
        <v>305</v>
      </c>
      <c r="CN32" s="2" t="s">
        <v>305</v>
      </c>
      <c r="CO32" s="2" t="s">
        <v>305</v>
      </c>
      <c r="CP32" s="2" t="s">
        <v>305</v>
      </c>
      <c r="CQ32" s="2" t="s">
        <v>305</v>
      </c>
      <c r="CR32" s="2" t="s">
        <v>305</v>
      </c>
      <c r="CS32" s="2" t="s">
        <v>305</v>
      </c>
      <c r="CT32" s="2" t="s">
        <v>305</v>
      </c>
      <c r="CU32" s="2" t="s">
        <v>305</v>
      </c>
      <c r="CV32" s="2" t="s">
        <v>305</v>
      </c>
      <c r="CW32" s="2" t="s">
        <v>305</v>
      </c>
      <c r="CX32" s="2" t="s">
        <v>305</v>
      </c>
      <c r="CY32" s="2" t="s">
        <v>305</v>
      </c>
      <c r="CZ32" s="2" t="s">
        <v>305</v>
      </c>
      <c r="DA32" s="2" t="s">
        <v>305</v>
      </c>
      <c r="DB32" s="2" t="s">
        <v>305</v>
      </c>
      <c r="DC32" s="2" t="s">
        <v>305</v>
      </c>
      <c r="DD32" s="2"/>
      <c r="DE32" s="2"/>
      <c r="DF32" s="2" t="s">
        <v>305</v>
      </c>
      <c r="DG32" s="2" t="s">
        <v>305</v>
      </c>
      <c r="DH32" s="2"/>
      <c r="DI32" s="2"/>
      <c r="DJ32" s="2"/>
      <c r="DK32" s="2"/>
      <c r="DL32" s="2"/>
      <c r="DM32" s="2" t="s">
        <v>305</v>
      </c>
      <c r="DN32" s="2" t="s">
        <v>305</v>
      </c>
      <c r="DO32" s="2"/>
      <c r="DP32" s="2"/>
      <c r="DQ32" s="2"/>
      <c r="DR32" s="2"/>
      <c r="DS32" s="2"/>
      <c r="DT32" s="2" t="s">
        <v>305</v>
      </c>
      <c r="DU32" s="2" t="s">
        <v>305</v>
      </c>
      <c r="DV32" s="2" t="s">
        <v>305</v>
      </c>
      <c r="DW32" s="2" t="s">
        <v>305</v>
      </c>
      <c r="DX32" s="2" t="s">
        <v>305</v>
      </c>
      <c r="DY32" s="2"/>
      <c r="DZ32" s="2"/>
      <c r="EA32" s="2" t="s">
        <v>305</v>
      </c>
      <c r="EB32" s="2" t="s">
        <v>305</v>
      </c>
      <c r="EC32" s="2"/>
      <c r="ED32" s="2"/>
      <c r="EE32" s="2" t="s">
        <v>305</v>
      </c>
      <c r="EF32" s="2"/>
      <c r="EG32" s="2"/>
      <c r="EH32" s="2" t="s">
        <v>305</v>
      </c>
      <c r="EI32" s="2" t="s">
        <v>305</v>
      </c>
      <c r="EJ32" s="2"/>
      <c r="EK32" s="2"/>
      <c r="EL32" s="2"/>
      <c r="EM32" s="2"/>
      <c r="EN32" s="2"/>
      <c r="EO32" s="2" t="s">
        <v>305</v>
      </c>
      <c r="EP32" s="2" t="s">
        <v>305</v>
      </c>
      <c r="EQ32" s="2" t="s">
        <v>305</v>
      </c>
      <c r="ER32" s="2"/>
      <c r="ES32" s="2"/>
      <c r="ET32" s="2"/>
      <c r="EU32" s="2"/>
      <c r="EV32" s="2" t="s">
        <v>305</v>
      </c>
      <c r="EW32" s="2" t="s">
        <v>305</v>
      </c>
      <c r="EX32" s="2"/>
      <c r="EY32" s="2"/>
      <c r="EZ32" s="2"/>
      <c r="FA32" s="2"/>
      <c r="FB32" s="2"/>
      <c r="FC32" s="2" t="s">
        <v>305</v>
      </c>
      <c r="FD32" s="2" t="s">
        <v>305</v>
      </c>
      <c r="FE32" s="2"/>
      <c r="FF32" s="2"/>
      <c r="FG32" s="2"/>
      <c r="FH32" s="2"/>
      <c r="FI32" s="2"/>
      <c r="FJ32" s="2" t="s">
        <v>305</v>
      </c>
      <c r="FK32" s="2" t="s">
        <v>305</v>
      </c>
      <c r="FL32" s="2"/>
      <c r="FM32" s="2"/>
      <c r="FN32" s="2"/>
      <c r="FO32" s="2"/>
      <c r="FP32" s="2" t="s">
        <v>305</v>
      </c>
      <c r="FQ32" s="2" t="s">
        <v>305</v>
      </c>
      <c r="FR32" s="2" t="s">
        <v>305</v>
      </c>
      <c r="FS32" s="2"/>
      <c r="FT32" s="2"/>
      <c r="FU32" s="2"/>
      <c r="FV32" s="2"/>
      <c r="FW32" s="2" t="s">
        <v>305</v>
      </c>
      <c r="FX32" s="2" t="s">
        <v>305</v>
      </c>
      <c r="FY32" s="2" t="s">
        <v>305</v>
      </c>
      <c r="FZ32" s="2" t="s">
        <v>305</v>
      </c>
      <c r="GA32" s="2" t="s">
        <v>305</v>
      </c>
    </row>
    <row r="33" spans="1:183" ht="12.75" customHeight="1" x14ac:dyDescent="0.2">
      <c r="A33" s="2">
        <v>25</v>
      </c>
      <c r="B33" s="2" t="s">
        <v>26</v>
      </c>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t="s">
        <v>305</v>
      </c>
      <c r="AH33" s="2" t="s">
        <v>305</v>
      </c>
      <c r="AI33" s="2" t="s">
        <v>305</v>
      </c>
      <c r="AJ33" s="2">
        <v>1</v>
      </c>
      <c r="AK33" s="2">
        <v>1</v>
      </c>
      <c r="AL33" s="2">
        <v>1</v>
      </c>
      <c r="AM33" s="2">
        <v>1</v>
      </c>
      <c r="AN33" s="2" t="s">
        <v>305</v>
      </c>
      <c r="AO33" s="2" t="s">
        <v>305</v>
      </c>
      <c r="AP33" s="2">
        <v>1</v>
      </c>
      <c r="AQ33" s="2">
        <v>1</v>
      </c>
      <c r="AR33" s="2">
        <v>2</v>
      </c>
      <c r="AS33" s="2">
        <v>2</v>
      </c>
      <c r="AT33" s="2">
        <v>2</v>
      </c>
      <c r="AU33" s="2" t="s">
        <v>305</v>
      </c>
      <c r="AV33" s="2" t="s">
        <v>305</v>
      </c>
      <c r="AW33" s="2">
        <v>2</v>
      </c>
      <c r="AX33" s="2">
        <v>2</v>
      </c>
      <c r="AY33" s="2">
        <v>1</v>
      </c>
      <c r="AZ33" s="2">
        <v>1</v>
      </c>
      <c r="BA33" s="2">
        <v>2</v>
      </c>
      <c r="BB33" s="2" t="s">
        <v>305</v>
      </c>
      <c r="BC33" s="2" t="s">
        <v>305</v>
      </c>
      <c r="BD33" s="2" t="s">
        <v>305</v>
      </c>
      <c r="BE33" s="2">
        <v>5</v>
      </c>
      <c r="BF33" s="2">
        <v>11</v>
      </c>
      <c r="BG33" s="2">
        <v>9</v>
      </c>
      <c r="BH33" s="2">
        <v>9</v>
      </c>
      <c r="BI33" s="2" t="s">
        <v>305</v>
      </c>
      <c r="BJ33" s="2" t="s">
        <v>305</v>
      </c>
      <c r="BK33" s="2">
        <v>4</v>
      </c>
      <c r="BL33" s="2">
        <v>5</v>
      </c>
      <c r="BM33" s="2">
        <v>6</v>
      </c>
      <c r="BN33" s="2">
        <v>5</v>
      </c>
      <c r="BO33" s="2">
        <v>5</v>
      </c>
      <c r="BP33" s="2" t="s">
        <v>305</v>
      </c>
      <c r="BQ33" s="2" t="s">
        <v>305</v>
      </c>
      <c r="BR33" s="2">
        <v>6</v>
      </c>
      <c r="BS33" s="2">
        <v>6</v>
      </c>
      <c r="BT33" s="2">
        <v>6</v>
      </c>
      <c r="BU33" s="2">
        <v>6</v>
      </c>
      <c r="BV33" s="2">
        <v>4</v>
      </c>
      <c r="BW33" s="2" t="s">
        <v>305</v>
      </c>
      <c r="BX33" s="2" t="s">
        <v>305</v>
      </c>
      <c r="BY33" s="2">
        <v>14</v>
      </c>
      <c r="BZ33" s="2">
        <v>22</v>
      </c>
      <c r="CA33" s="2">
        <v>27</v>
      </c>
      <c r="CB33" s="2">
        <v>24</v>
      </c>
      <c r="CC33" s="2">
        <v>22</v>
      </c>
      <c r="CD33" s="2" t="s">
        <v>305</v>
      </c>
      <c r="CE33" s="2" t="s">
        <v>305</v>
      </c>
      <c r="CF33" s="2">
        <v>7</v>
      </c>
      <c r="CG33" s="2">
        <v>4</v>
      </c>
      <c r="CH33" s="2" t="s">
        <v>305</v>
      </c>
      <c r="CI33" s="2" t="s">
        <v>305</v>
      </c>
      <c r="CJ33" s="2" t="s">
        <v>305</v>
      </c>
      <c r="CK33" s="2" t="s">
        <v>305</v>
      </c>
      <c r="CL33" s="2" t="s">
        <v>305</v>
      </c>
      <c r="CM33" s="2" t="s">
        <v>305</v>
      </c>
      <c r="CN33" s="2" t="s">
        <v>305</v>
      </c>
      <c r="CO33" s="2" t="s">
        <v>305</v>
      </c>
      <c r="CP33" s="2" t="s">
        <v>305</v>
      </c>
      <c r="CQ33" s="2" t="s">
        <v>305</v>
      </c>
      <c r="CR33" s="2" t="s">
        <v>305</v>
      </c>
      <c r="CS33" s="2" t="s">
        <v>305</v>
      </c>
      <c r="CT33" s="2" t="s">
        <v>305</v>
      </c>
      <c r="CU33" s="2" t="s">
        <v>305</v>
      </c>
      <c r="CV33" s="2" t="s">
        <v>305</v>
      </c>
      <c r="CW33" s="2" t="s">
        <v>305</v>
      </c>
      <c r="CX33" s="2" t="s">
        <v>305</v>
      </c>
      <c r="CY33" s="2" t="s">
        <v>305</v>
      </c>
      <c r="CZ33" s="2" t="s">
        <v>305</v>
      </c>
      <c r="DA33" s="2" t="s">
        <v>305</v>
      </c>
      <c r="DB33" s="2" t="s">
        <v>305</v>
      </c>
      <c r="DC33" s="2" t="s">
        <v>305</v>
      </c>
      <c r="DD33" s="2"/>
      <c r="DE33" s="2"/>
      <c r="DF33" s="2" t="s">
        <v>305</v>
      </c>
      <c r="DG33" s="2" t="s">
        <v>305</v>
      </c>
      <c r="DH33" s="2"/>
      <c r="DI33" s="2"/>
      <c r="DJ33" s="2"/>
      <c r="DK33" s="2">
        <v>1</v>
      </c>
      <c r="DL33" s="2">
        <v>1</v>
      </c>
      <c r="DM33" s="2" t="s">
        <v>305</v>
      </c>
      <c r="DN33" s="2" t="s">
        <v>305</v>
      </c>
      <c r="DO33" s="2">
        <v>5</v>
      </c>
      <c r="DP33" s="2">
        <v>7</v>
      </c>
      <c r="DQ33" s="2">
        <v>5</v>
      </c>
      <c r="DR33" s="2">
        <v>4</v>
      </c>
      <c r="DS33" s="2">
        <v>4</v>
      </c>
      <c r="DT33" s="2" t="s">
        <v>305</v>
      </c>
      <c r="DU33" s="2" t="s">
        <v>305</v>
      </c>
      <c r="DV33" s="2" t="s">
        <v>305</v>
      </c>
      <c r="DW33" s="2" t="s">
        <v>305</v>
      </c>
      <c r="DX33" s="2" t="s">
        <v>305</v>
      </c>
      <c r="DY33" s="2"/>
      <c r="DZ33" s="2"/>
      <c r="EA33" s="2" t="s">
        <v>305</v>
      </c>
      <c r="EB33" s="2" t="s">
        <v>305</v>
      </c>
      <c r="EC33" s="2">
        <v>6</v>
      </c>
      <c r="ED33" s="2">
        <v>6</v>
      </c>
      <c r="EE33" s="2" t="s">
        <v>305</v>
      </c>
      <c r="EF33" s="2">
        <v>4</v>
      </c>
      <c r="EG33" s="2">
        <v>6</v>
      </c>
      <c r="EH33" s="2" t="s">
        <v>305</v>
      </c>
      <c r="EI33" s="2" t="s">
        <v>305</v>
      </c>
      <c r="EJ33" s="2">
        <v>7</v>
      </c>
      <c r="EK33" s="2">
        <v>9</v>
      </c>
      <c r="EL33" s="2">
        <v>9</v>
      </c>
      <c r="EM33" s="2">
        <v>10</v>
      </c>
      <c r="EN33" s="2">
        <v>7</v>
      </c>
      <c r="EO33" s="2" t="s">
        <v>305</v>
      </c>
      <c r="EP33" s="2" t="s">
        <v>305</v>
      </c>
      <c r="EQ33" s="2" t="s">
        <v>305</v>
      </c>
      <c r="ER33" s="2">
        <v>1</v>
      </c>
      <c r="ES33" s="2">
        <v>2</v>
      </c>
      <c r="ET33" s="2">
        <v>2</v>
      </c>
      <c r="EU33" s="2">
        <v>3</v>
      </c>
      <c r="EV33" s="2" t="s">
        <v>305</v>
      </c>
      <c r="EW33" s="2" t="s">
        <v>305</v>
      </c>
      <c r="EX33" s="2">
        <v>3</v>
      </c>
      <c r="EY33" s="2">
        <v>3</v>
      </c>
      <c r="EZ33" s="2">
        <v>4</v>
      </c>
      <c r="FA33" s="2">
        <v>5</v>
      </c>
      <c r="FB33" s="2">
        <v>4</v>
      </c>
      <c r="FC33" s="2" t="s">
        <v>305</v>
      </c>
      <c r="FD33" s="2" t="s">
        <v>305</v>
      </c>
      <c r="FE33" s="2">
        <v>7</v>
      </c>
      <c r="FF33" s="2">
        <v>8</v>
      </c>
      <c r="FG33" s="2">
        <v>10</v>
      </c>
      <c r="FH33" s="2">
        <v>9</v>
      </c>
      <c r="FI33" s="2"/>
      <c r="FJ33" s="2" t="s">
        <v>305</v>
      </c>
      <c r="FK33" s="2" t="s">
        <v>305</v>
      </c>
      <c r="FL33" s="2"/>
      <c r="FM33" s="2"/>
      <c r="FN33" s="2"/>
      <c r="FO33" s="2"/>
      <c r="FP33" s="2" t="s">
        <v>305</v>
      </c>
      <c r="FQ33" s="2" t="s">
        <v>305</v>
      </c>
      <c r="FR33" s="2" t="s">
        <v>305</v>
      </c>
      <c r="FS33" s="2"/>
      <c r="FT33" s="2"/>
      <c r="FU33" s="2"/>
      <c r="FV33" s="2"/>
      <c r="FW33" s="2" t="s">
        <v>305</v>
      </c>
      <c r="FX33" s="2" t="s">
        <v>305</v>
      </c>
      <c r="FY33" s="2" t="s">
        <v>305</v>
      </c>
      <c r="FZ33" s="2" t="s">
        <v>305</v>
      </c>
      <c r="GA33" s="2" t="s">
        <v>305</v>
      </c>
    </row>
    <row r="34" spans="1:183" ht="12.75" customHeight="1" x14ac:dyDescent="0.2">
      <c r="A34" s="2">
        <v>26</v>
      </c>
      <c r="B34" s="2" t="s">
        <v>301</v>
      </c>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t="s">
        <v>305</v>
      </c>
      <c r="AH34" s="2" t="s">
        <v>305</v>
      </c>
      <c r="AI34" s="2" t="s">
        <v>305</v>
      </c>
      <c r="AJ34" s="2"/>
      <c r="AK34" s="2"/>
      <c r="AL34" s="2"/>
      <c r="AM34" s="2"/>
      <c r="AN34" s="2" t="s">
        <v>305</v>
      </c>
      <c r="AO34" s="2" t="s">
        <v>305</v>
      </c>
      <c r="AP34" s="2"/>
      <c r="AQ34" s="2">
        <v>1</v>
      </c>
      <c r="AR34" s="2">
        <v>1</v>
      </c>
      <c r="AS34" s="2">
        <v>3</v>
      </c>
      <c r="AT34" s="2">
        <v>3</v>
      </c>
      <c r="AU34" s="2" t="s">
        <v>305</v>
      </c>
      <c r="AV34" s="2" t="s">
        <v>305</v>
      </c>
      <c r="AW34" s="2">
        <v>3</v>
      </c>
      <c r="AX34" s="2">
        <v>2</v>
      </c>
      <c r="AY34" s="2">
        <v>2</v>
      </c>
      <c r="AZ34" s="2">
        <v>2</v>
      </c>
      <c r="BA34" s="2">
        <v>2</v>
      </c>
      <c r="BB34" s="2" t="s">
        <v>305</v>
      </c>
      <c r="BC34" s="2" t="s">
        <v>305</v>
      </c>
      <c r="BD34" s="2" t="s">
        <v>305</v>
      </c>
      <c r="BE34" s="2"/>
      <c r="BF34" s="2"/>
      <c r="BG34" s="2">
        <v>3</v>
      </c>
      <c r="BH34" s="2">
        <v>3</v>
      </c>
      <c r="BI34" s="2" t="s">
        <v>305</v>
      </c>
      <c r="BJ34" s="2" t="s">
        <v>305</v>
      </c>
      <c r="BK34" s="2">
        <v>4</v>
      </c>
      <c r="BL34" s="2">
        <v>3</v>
      </c>
      <c r="BM34" s="2">
        <v>2</v>
      </c>
      <c r="BN34" s="2">
        <v>2</v>
      </c>
      <c r="BO34" s="2">
        <v>2</v>
      </c>
      <c r="BP34" s="2" t="s">
        <v>305</v>
      </c>
      <c r="BQ34" s="2" t="s">
        <v>305</v>
      </c>
      <c r="BR34" s="2"/>
      <c r="BS34" s="2">
        <v>1</v>
      </c>
      <c r="BT34" s="2">
        <v>1</v>
      </c>
      <c r="BU34" s="2">
        <v>1</v>
      </c>
      <c r="BV34" s="2">
        <v>1</v>
      </c>
      <c r="BW34" s="2" t="s">
        <v>305</v>
      </c>
      <c r="BX34" s="2" t="s">
        <v>305</v>
      </c>
      <c r="BY34" s="2">
        <v>5</v>
      </c>
      <c r="BZ34" s="2">
        <v>10</v>
      </c>
      <c r="CA34" s="2">
        <v>10</v>
      </c>
      <c r="CB34" s="2">
        <v>11</v>
      </c>
      <c r="CC34" s="2">
        <v>10</v>
      </c>
      <c r="CD34" s="2" t="s">
        <v>305</v>
      </c>
      <c r="CE34" s="2" t="s">
        <v>305</v>
      </c>
      <c r="CF34" s="2">
        <v>4</v>
      </c>
      <c r="CG34" s="2">
        <v>2</v>
      </c>
      <c r="CH34" s="2" t="s">
        <v>305</v>
      </c>
      <c r="CI34" s="2" t="s">
        <v>305</v>
      </c>
      <c r="CJ34" s="2" t="s">
        <v>305</v>
      </c>
      <c r="CK34" s="2" t="s">
        <v>305</v>
      </c>
      <c r="CL34" s="2" t="s">
        <v>305</v>
      </c>
      <c r="CM34" s="2" t="s">
        <v>305</v>
      </c>
      <c r="CN34" s="2" t="s">
        <v>305</v>
      </c>
      <c r="CO34" s="2" t="s">
        <v>305</v>
      </c>
      <c r="CP34" s="2" t="s">
        <v>305</v>
      </c>
      <c r="CQ34" s="2" t="s">
        <v>305</v>
      </c>
      <c r="CR34" s="2" t="s">
        <v>305</v>
      </c>
      <c r="CS34" s="2" t="s">
        <v>305</v>
      </c>
      <c r="CT34" s="2" t="s">
        <v>305</v>
      </c>
      <c r="CU34" s="2" t="s">
        <v>305</v>
      </c>
      <c r="CV34" s="2" t="s">
        <v>305</v>
      </c>
      <c r="CW34" s="2" t="s">
        <v>305</v>
      </c>
      <c r="CX34" s="2" t="s">
        <v>305</v>
      </c>
      <c r="CY34" s="2" t="s">
        <v>305</v>
      </c>
      <c r="CZ34" s="2" t="s">
        <v>305</v>
      </c>
      <c r="DA34" s="2" t="s">
        <v>305</v>
      </c>
      <c r="DB34" s="2" t="s">
        <v>305</v>
      </c>
      <c r="DC34" s="2" t="s">
        <v>305</v>
      </c>
      <c r="DD34" s="2">
        <v>2</v>
      </c>
      <c r="DE34" s="2">
        <v>2</v>
      </c>
      <c r="DF34" s="2" t="s">
        <v>305</v>
      </c>
      <c r="DG34" s="2" t="s">
        <v>305</v>
      </c>
      <c r="DH34" s="2"/>
      <c r="DI34" s="2"/>
      <c r="DJ34" s="2">
        <v>2</v>
      </c>
      <c r="DK34" s="2">
        <v>2</v>
      </c>
      <c r="DL34" s="2">
        <v>3</v>
      </c>
      <c r="DM34" s="2" t="s">
        <v>305</v>
      </c>
      <c r="DN34" s="2" t="s">
        <v>305</v>
      </c>
      <c r="DO34" s="2">
        <v>6</v>
      </c>
      <c r="DP34" s="2">
        <v>5</v>
      </c>
      <c r="DQ34" s="2">
        <v>7</v>
      </c>
      <c r="DR34" s="2">
        <v>5</v>
      </c>
      <c r="DS34" s="2">
        <v>8</v>
      </c>
      <c r="DT34" s="2" t="s">
        <v>305</v>
      </c>
      <c r="DU34" s="2" t="s">
        <v>305</v>
      </c>
      <c r="DV34" s="2" t="s">
        <v>305</v>
      </c>
      <c r="DW34" s="2" t="s">
        <v>305</v>
      </c>
      <c r="DX34" s="2" t="s">
        <v>305</v>
      </c>
      <c r="DY34" s="2"/>
      <c r="DZ34" s="2"/>
      <c r="EA34" s="2" t="s">
        <v>305</v>
      </c>
      <c r="EB34" s="2" t="s">
        <v>305</v>
      </c>
      <c r="EC34" s="2">
        <v>2</v>
      </c>
      <c r="ED34" s="2">
        <v>1</v>
      </c>
      <c r="EE34" s="2" t="s">
        <v>305</v>
      </c>
      <c r="EF34" s="2">
        <v>1</v>
      </c>
      <c r="EG34" s="2"/>
      <c r="EH34" s="2" t="s">
        <v>305</v>
      </c>
      <c r="EI34" s="2" t="s">
        <v>305</v>
      </c>
      <c r="EJ34" s="2"/>
      <c r="EK34" s="2"/>
      <c r="EL34" s="2"/>
      <c r="EM34" s="2"/>
      <c r="EN34" s="2"/>
      <c r="EO34" s="2" t="s">
        <v>305</v>
      </c>
      <c r="EP34" s="2" t="s">
        <v>305</v>
      </c>
      <c r="EQ34" s="2" t="s">
        <v>305</v>
      </c>
      <c r="ER34" s="2"/>
      <c r="ES34" s="2"/>
      <c r="ET34" s="2"/>
      <c r="EU34" s="2"/>
      <c r="EV34" s="2" t="s">
        <v>305</v>
      </c>
      <c r="EW34" s="2" t="s">
        <v>305</v>
      </c>
      <c r="EX34" s="2"/>
      <c r="EY34" s="2"/>
      <c r="EZ34" s="2"/>
      <c r="FA34" s="2"/>
      <c r="FB34" s="2"/>
      <c r="FC34" s="2" t="s">
        <v>305</v>
      </c>
      <c r="FD34" s="2" t="s">
        <v>305</v>
      </c>
      <c r="FE34" s="2"/>
      <c r="FF34" s="2"/>
      <c r="FG34" s="2"/>
      <c r="FH34" s="2"/>
      <c r="FI34" s="2"/>
      <c r="FJ34" s="2" t="s">
        <v>305</v>
      </c>
      <c r="FK34" s="2" t="s">
        <v>305</v>
      </c>
      <c r="FL34" s="2"/>
      <c r="FM34" s="2"/>
      <c r="FN34" s="2"/>
      <c r="FO34" s="2"/>
      <c r="FP34" s="2" t="s">
        <v>305</v>
      </c>
      <c r="FQ34" s="2" t="s">
        <v>305</v>
      </c>
      <c r="FR34" s="2" t="s">
        <v>305</v>
      </c>
      <c r="FS34" s="2"/>
      <c r="FT34" s="2"/>
      <c r="FU34" s="2"/>
      <c r="FV34" s="2"/>
      <c r="FW34" s="2" t="s">
        <v>305</v>
      </c>
      <c r="FX34" s="2" t="s">
        <v>305</v>
      </c>
      <c r="FY34" s="2" t="s">
        <v>305</v>
      </c>
      <c r="FZ34" s="2" t="s">
        <v>305</v>
      </c>
      <c r="GA34" s="2" t="s">
        <v>305</v>
      </c>
    </row>
    <row r="35" spans="1:183" ht="12.75" customHeight="1" x14ac:dyDescent="0.2">
      <c r="A35" s="2">
        <v>27</v>
      </c>
      <c r="B35" s="2" t="s">
        <v>95</v>
      </c>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t="s">
        <v>305</v>
      </c>
      <c r="AH35" s="2" t="s">
        <v>305</v>
      </c>
      <c r="AI35" s="2" t="s">
        <v>305</v>
      </c>
      <c r="AJ35" s="2"/>
      <c r="AK35" s="2">
        <v>1</v>
      </c>
      <c r="AL35" s="2">
        <v>1</v>
      </c>
      <c r="AM35" s="2">
        <v>1</v>
      </c>
      <c r="AN35" s="2" t="s">
        <v>305</v>
      </c>
      <c r="AO35" s="2" t="s">
        <v>305</v>
      </c>
      <c r="AP35" s="2">
        <v>1</v>
      </c>
      <c r="AQ35" s="2"/>
      <c r="AR35" s="2"/>
      <c r="AS35" s="2"/>
      <c r="AT35" s="2"/>
      <c r="AU35" s="2" t="s">
        <v>305</v>
      </c>
      <c r="AV35" s="2" t="s">
        <v>305</v>
      </c>
      <c r="AW35" s="2" t="s">
        <v>364</v>
      </c>
      <c r="AX35" s="2"/>
      <c r="AY35" s="2">
        <v>1</v>
      </c>
      <c r="AZ35" s="2">
        <v>3</v>
      </c>
      <c r="BA35" s="2">
        <v>5</v>
      </c>
      <c r="BB35" s="2" t="s">
        <v>305</v>
      </c>
      <c r="BC35" s="2" t="s">
        <v>305</v>
      </c>
      <c r="BD35" s="2" t="s">
        <v>305</v>
      </c>
      <c r="BE35" s="2">
        <v>13</v>
      </c>
      <c r="BF35" s="2">
        <v>9</v>
      </c>
      <c r="BG35" s="2">
        <v>2</v>
      </c>
      <c r="BH35" s="2">
        <v>2</v>
      </c>
      <c r="BI35" s="2" t="s">
        <v>305</v>
      </c>
      <c r="BJ35" s="2" t="s">
        <v>305</v>
      </c>
      <c r="BK35" s="2"/>
      <c r="BL35" s="2">
        <v>2</v>
      </c>
      <c r="BM35" s="2">
        <v>2</v>
      </c>
      <c r="BN35" s="2">
        <v>2</v>
      </c>
      <c r="BO35" s="2">
        <v>2</v>
      </c>
      <c r="BP35" s="2" t="s">
        <v>305</v>
      </c>
      <c r="BQ35" s="2" t="s">
        <v>305</v>
      </c>
      <c r="BR35" s="2"/>
      <c r="BS35" s="2"/>
      <c r="BT35" s="2"/>
      <c r="BU35" s="2"/>
      <c r="BV35" s="2"/>
      <c r="BW35" s="2" t="s">
        <v>305</v>
      </c>
      <c r="BX35" s="2" t="s">
        <v>305</v>
      </c>
      <c r="BY35" s="2"/>
      <c r="BZ35" s="2"/>
      <c r="CA35" s="2"/>
      <c r="CB35" s="2"/>
      <c r="CC35" s="2"/>
      <c r="CD35" s="2" t="s">
        <v>305</v>
      </c>
      <c r="CE35" s="2" t="s">
        <v>305</v>
      </c>
      <c r="CF35" s="2"/>
      <c r="CG35" s="2"/>
      <c r="CH35" s="2" t="s">
        <v>305</v>
      </c>
      <c r="CI35" s="2" t="s">
        <v>305</v>
      </c>
      <c r="CJ35" s="2" t="s">
        <v>305</v>
      </c>
      <c r="CK35" s="2" t="s">
        <v>305</v>
      </c>
      <c r="CL35" s="2" t="s">
        <v>305</v>
      </c>
      <c r="CM35" s="2" t="s">
        <v>305</v>
      </c>
      <c r="CN35" s="2" t="s">
        <v>305</v>
      </c>
      <c r="CO35" s="2" t="s">
        <v>305</v>
      </c>
      <c r="CP35" s="2" t="s">
        <v>305</v>
      </c>
      <c r="CQ35" s="2" t="s">
        <v>305</v>
      </c>
      <c r="CR35" s="2" t="s">
        <v>305</v>
      </c>
      <c r="CS35" s="2" t="s">
        <v>305</v>
      </c>
      <c r="CT35" s="2" t="s">
        <v>305</v>
      </c>
      <c r="CU35" s="2" t="s">
        <v>305</v>
      </c>
      <c r="CV35" s="2" t="s">
        <v>305</v>
      </c>
      <c r="CW35" s="2" t="s">
        <v>305</v>
      </c>
      <c r="CX35" s="2" t="s">
        <v>305</v>
      </c>
      <c r="CY35" s="2" t="s">
        <v>305</v>
      </c>
      <c r="CZ35" s="2" t="s">
        <v>305</v>
      </c>
      <c r="DA35" s="2" t="s">
        <v>305</v>
      </c>
      <c r="DB35" s="2" t="s">
        <v>305</v>
      </c>
      <c r="DC35" s="2" t="s">
        <v>305</v>
      </c>
      <c r="DD35" s="2"/>
      <c r="DE35" s="2"/>
      <c r="DF35" s="2" t="s">
        <v>305</v>
      </c>
      <c r="DG35" s="2" t="s">
        <v>305</v>
      </c>
      <c r="DH35" s="2"/>
      <c r="DI35" s="2"/>
      <c r="DJ35" s="2"/>
      <c r="DK35" s="2"/>
      <c r="DL35" s="2"/>
      <c r="DM35" s="2" t="s">
        <v>305</v>
      </c>
      <c r="DN35" s="2" t="s">
        <v>305</v>
      </c>
      <c r="DO35" s="2"/>
      <c r="DP35" s="2"/>
      <c r="DQ35" s="2"/>
      <c r="DR35" s="2"/>
      <c r="DS35" s="2"/>
      <c r="DT35" s="2" t="s">
        <v>305</v>
      </c>
      <c r="DU35" s="2" t="s">
        <v>305</v>
      </c>
      <c r="DV35" s="2" t="s">
        <v>305</v>
      </c>
      <c r="DW35" s="2" t="s">
        <v>305</v>
      </c>
      <c r="DX35" s="2" t="s">
        <v>305</v>
      </c>
      <c r="DY35" s="2"/>
      <c r="DZ35" s="2"/>
      <c r="EA35" s="2" t="s">
        <v>305</v>
      </c>
      <c r="EB35" s="2" t="s">
        <v>305</v>
      </c>
      <c r="EC35" s="2"/>
      <c r="ED35" s="2"/>
      <c r="EE35" s="2" t="s">
        <v>305</v>
      </c>
      <c r="EF35" s="2"/>
      <c r="EG35" s="2"/>
      <c r="EH35" s="2" t="s">
        <v>305</v>
      </c>
      <c r="EI35" s="2" t="s">
        <v>305</v>
      </c>
      <c r="EJ35" s="2"/>
      <c r="EK35" s="2"/>
      <c r="EL35" s="2"/>
      <c r="EM35" s="2"/>
      <c r="EN35" s="2"/>
      <c r="EO35" s="2" t="s">
        <v>305</v>
      </c>
      <c r="EP35" s="2" t="s">
        <v>305</v>
      </c>
      <c r="EQ35" s="2" t="s">
        <v>305</v>
      </c>
      <c r="ER35" s="2"/>
      <c r="ES35" s="2"/>
      <c r="ET35" s="2">
        <v>1</v>
      </c>
      <c r="EU35" s="2">
        <v>2</v>
      </c>
      <c r="EV35" s="2" t="s">
        <v>305</v>
      </c>
      <c r="EW35" s="2" t="s">
        <v>305</v>
      </c>
      <c r="EX35" s="2">
        <v>3</v>
      </c>
      <c r="EY35" s="2">
        <v>5</v>
      </c>
      <c r="EZ35" s="2">
        <v>5</v>
      </c>
      <c r="FA35" s="2">
        <v>5</v>
      </c>
      <c r="FB35" s="2"/>
      <c r="FC35" s="2" t="s">
        <v>305</v>
      </c>
      <c r="FD35" s="2" t="s">
        <v>305</v>
      </c>
      <c r="FE35" s="2">
        <v>4</v>
      </c>
      <c r="FF35" s="2">
        <v>1</v>
      </c>
      <c r="FG35" s="2">
        <v>3</v>
      </c>
      <c r="FH35" s="2">
        <v>3</v>
      </c>
      <c r="FI35" s="2"/>
      <c r="FJ35" s="2" t="s">
        <v>305</v>
      </c>
      <c r="FK35" s="2" t="s">
        <v>305</v>
      </c>
      <c r="FL35" s="2"/>
      <c r="FM35" s="2"/>
      <c r="FN35" s="2"/>
      <c r="FO35" s="2"/>
      <c r="FP35" s="2" t="s">
        <v>305</v>
      </c>
      <c r="FQ35" s="2" t="s">
        <v>305</v>
      </c>
      <c r="FR35" s="2" t="s">
        <v>305</v>
      </c>
      <c r="FS35" s="2"/>
      <c r="FT35" s="2"/>
      <c r="FU35" s="2"/>
      <c r="FV35" s="2"/>
      <c r="FW35" s="2" t="s">
        <v>305</v>
      </c>
      <c r="FX35" s="2" t="s">
        <v>305</v>
      </c>
      <c r="FY35" s="2" t="s">
        <v>305</v>
      </c>
      <c r="FZ35" s="2" t="s">
        <v>305</v>
      </c>
      <c r="GA35" s="2" t="s">
        <v>305</v>
      </c>
    </row>
    <row r="36" spans="1:183" ht="12.75" customHeight="1" x14ac:dyDescent="0.2">
      <c r="A36" s="2">
        <v>28</v>
      </c>
      <c r="B36" s="2" t="s">
        <v>81</v>
      </c>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t="s">
        <v>305</v>
      </c>
      <c r="AH36" s="2" t="s">
        <v>305</v>
      </c>
      <c r="AI36" s="2" t="s">
        <v>305</v>
      </c>
      <c r="AJ36" s="2">
        <v>4</v>
      </c>
      <c r="AK36" s="2">
        <v>5</v>
      </c>
      <c r="AL36" s="2">
        <v>4</v>
      </c>
      <c r="AM36" s="2">
        <v>3</v>
      </c>
      <c r="AN36" s="2" t="s">
        <v>305</v>
      </c>
      <c r="AO36" s="2" t="s">
        <v>305</v>
      </c>
      <c r="AP36" s="2">
        <v>1</v>
      </c>
      <c r="AQ36" s="2">
        <v>1</v>
      </c>
      <c r="AR36" s="2">
        <v>1</v>
      </c>
      <c r="AS36" s="2">
        <v>2</v>
      </c>
      <c r="AT36" s="2">
        <v>1</v>
      </c>
      <c r="AU36" s="2" t="s">
        <v>305</v>
      </c>
      <c r="AV36" s="2" t="s">
        <v>305</v>
      </c>
      <c r="AW36" s="2">
        <v>4</v>
      </c>
      <c r="AX36" s="2">
        <v>3</v>
      </c>
      <c r="AY36" s="2">
        <v>7</v>
      </c>
      <c r="AZ36" s="2">
        <v>11</v>
      </c>
      <c r="BA36" s="2">
        <v>15</v>
      </c>
      <c r="BB36" s="2" t="s">
        <v>305</v>
      </c>
      <c r="BC36" s="2" t="s">
        <v>305</v>
      </c>
      <c r="BD36" s="2" t="s">
        <v>305</v>
      </c>
      <c r="BE36" s="2">
        <v>42</v>
      </c>
      <c r="BF36" s="2">
        <v>53</v>
      </c>
      <c r="BG36" s="2">
        <v>49</v>
      </c>
      <c r="BH36" s="2">
        <v>37</v>
      </c>
      <c r="BI36" s="2" t="s">
        <v>305</v>
      </c>
      <c r="BJ36" s="2" t="s">
        <v>305</v>
      </c>
      <c r="BK36" s="2">
        <v>11</v>
      </c>
      <c r="BL36" s="2">
        <v>17</v>
      </c>
      <c r="BM36" s="2">
        <v>21</v>
      </c>
      <c r="BN36" s="2">
        <v>17</v>
      </c>
      <c r="BO36" s="2">
        <v>15</v>
      </c>
      <c r="BP36" s="2" t="s">
        <v>305</v>
      </c>
      <c r="BQ36" s="2" t="s">
        <v>305</v>
      </c>
      <c r="BR36" s="2">
        <v>6</v>
      </c>
      <c r="BS36" s="2">
        <v>10</v>
      </c>
      <c r="BT36" s="2">
        <v>10</v>
      </c>
      <c r="BU36" s="2">
        <v>8</v>
      </c>
      <c r="BV36" s="2">
        <v>9</v>
      </c>
      <c r="BW36" s="2" t="s">
        <v>305</v>
      </c>
      <c r="BX36" s="2" t="s">
        <v>305</v>
      </c>
      <c r="BY36" s="2">
        <v>4</v>
      </c>
      <c r="BZ36" s="2">
        <v>1</v>
      </c>
      <c r="CA36" s="2">
        <v>2</v>
      </c>
      <c r="CB36" s="2">
        <v>2</v>
      </c>
      <c r="CC36" s="2">
        <v>4</v>
      </c>
      <c r="CD36" s="2" t="s">
        <v>305</v>
      </c>
      <c r="CE36" s="2" t="s">
        <v>305</v>
      </c>
      <c r="CF36" s="2">
        <v>5</v>
      </c>
      <c r="CG36" s="2">
        <v>4</v>
      </c>
      <c r="CH36" s="2" t="s">
        <v>305</v>
      </c>
      <c r="CI36" s="2" t="s">
        <v>305</v>
      </c>
      <c r="CJ36" s="2" t="s">
        <v>305</v>
      </c>
      <c r="CK36" s="2" t="s">
        <v>305</v>
      </c>
      <c r="CL36" s="2" t="s">
        <v>305</v>
      </c>
      <c r="CM36" s="2" t="s">
        <v>305</v>
      </c>
      <c r="CN36" s="2" t="s">
        <v>305</v>
      </c>
      <c r="CO36" s="2" t="s">
        <v>305</v>
      </c>
      <c r="CP36" s="2" t="s">
        <v>305</v>
      </c>
      <c r="CQ36" s="2" t="s">
        <v>305</v>
      </c>
      <c r="CR36" s="2" t="s">
        <v>305</v>
      </c>
      <c r="CS36" s="2" t="s">
        <v>305</v>
      </c>
      <c r="CT36" s="2" t="s">
        <v>305</v>
      </c>
      <c r="CU36" s="2" t="s">
        <v>305</v>
      </c>
      <c r="CV36" s="2" t="s">
        <v>305</v>
      </c>
      <c r="CW36" s="2" t="s">
        <v>305</v>
      </c>
      <c r="CX36" s="2" t="s">
        <v>305</v>
      </c>
      <c r="CY36" s="2" t="s">
        <v>305</v>
      </c>
      <c r="CZ36" s="2" t="s">
        <v>305</v>
      </c>
      <c r="DA36" s="2" t="s">
        <v>305</v>
      </c>
      <c r="DB36" s="2" t="s">
        <v>305</v>
      </c>
      <c r="DC36" s="2" t="s">
        <v>305</v>
      </c>
      <c r="DD36" s="2"/>
      <c r="DE36" s="2"/>
      <c r="DF36" s="2" t="s">
        <v>305</v>
      </c>
      <c r="DG36" s="2" t="s">
        <v>305</v>
      </c>
      <c r="DH36" s="2"/>
      <c r="DI36" s="2"/>
      <c r="DJ36" s="2"/>
      <c r="DK36" s="2"/>
      <c r="DL36" s="2"/>
      <c r="DM36" s="2" t="s">
        <v>305</v>
      </c>
      <c r="DN36" s="2" t="s">
        <v>305</v>
      </c>
      <c r="DO36" s="2"/>
      <c r="DP36" s="2"/>
      <c r="DQ36" s="2">
        <v>2</v>
      </c>
      <c r="DR36" s="2">
        <v>2</v>
      </c>
      <c r="DS36" s="2">
        <v>2</v>
      </c>
      <c r="DT36" s="2" t="s">
        <v>305</v>
      </c>
      <c r="DU36" s="2" t="s">
        <v>305</v>
      </c>
      <c r="DV36" s="2" t="s">
        <v>305</v>
      </c>
      <c r="DW36" s="2" t="s">
        <v>305</v>
      </c>
      <c r="DX36" s="2" t="s">
        <v>305</v>
      </c>
      <c r="DY36" s="2"/>
      <c r="DZ36" s="2"/>
      <c r="EA36" s="2" t="s">
        <v>305</v>
      </c>
      <c r="EB36" s="2" t="s">
        <v>305</v>
      </c>
      <c r="EC36" s="2">
        <v>1</v>
      </c>
      <c r="ED36" s="2">
        <v>1</v>
      </c>
      <c r="EE36" s="2" t="s">
        <v>305</v>
      </c>
      <c r="EF36" s="2"/>
      <c r="EG36" s="2">
        <v>2</v>
      </c>
      <c r="EH36" s="2" t="s">
        <v>305</v>
      </c>
      <c r="EI36" s="2" t="s">
        <v>305</v>
      </c>
      <c r="EJ36" s="2">
        <v>7</v>
      </c>
      <c r="EK36" s="2">
        <v>29</v>
      </c>
      <c r="EL36" s="2">
        <v>31</v>
      </c>
      <c r="EM36" s="2">
        <v>21</v>
      </c>
      <c r="EN36" s="2">
        <v>25</v>
      </c>
      <c r="EO36" s="2" t="s">
        <v>305</v>
      </c>
      <c r="EP36" s="2" t="s">
        <v>305</v>
      </c>
      <c r="EQ36" s="2" t="s">
        <v>305</v>
      </c>
      <c r="ER36" s="2">
        <v>12</v>
      </c>
      <c r="ES36" s="2">
        <v>23</v>
      </c>
      <c r="ET36" s="2">
        <v>29</v>
      </c>
      <c r="EU36" s="2">
        <v>29</v>
      </c>
      <c r="EV36" s="2" t="s">
        <v>305</v>
      </c>
      <c r="EW36" s="2" t="s">
        <v>305</v>
      </c>
      <c r="EX36" s="2">
        <v>4</v>
      </c>
      <c r="EY36" s="2">
        <v>3</v>
      </c>
      <c r="EZ36" s="2">
        <v>4</v>
      </c>
      <c r="FA36" s="2">
        <v>5</v>
      </c>
      <c r="FB36" s="2">
        <v>4</v>
      </c>
      <c r="FC36" s="2" t="s">
        <v>305</v>
      </c>
      <c r="FD36" s="2" t="s">
        <v>305</v>
      </c>
      <c r="FE36" s="2">
        <v>2</v>
      </c>
      <c r="FF36" s="2">
        <v>3</v>
      </c>
      <c r="FG36" s="2">
        <v>4</v>
      </c>
      <c r="FH36" s="2">
        <v>5</v>
      </c>
      <c r="FI36" s="2"/>
      <c r="FJ36" s="2" t="s">
        <v>305</v>
      </c>
      <c r="FK36" s="2" t="s">
        <v>305</v>
      </c>
      <c r="FL36" s="2"/>
      <c r="FM36" s="2"/>
      <c r="FN36" s="2"/>
      <c r="FO36" s="2"/>
      <c r="FP36" s="2" t="s">
        <v>305</v>
      </c>
      <c r="FQ36" s="2" t="s">
        <v>305</v>
      </c>
      <c r="FR36" s="2" t="s">
        <v>305</v>
      </c>
      <c r="FS36" s="2"/>
      <c r="FT36" s="2"/>
      <c r="FU36" s="2"/>
      <c r="FV36" s="2"/>
      <c r="FW36" s="2" t="s">
        <v>305</v>
      </c>
      <c r="FX36" s="2" t="s">
        <v>305</v>
      </c>
      <c r="FY36" s="2" t="s">
        <v>305</v>
      </c>
      <c r="FZ36" s="2" t="s">
        <v>305</v>
      </c>
      <c r="GA36" s="2" t="s">
        <v>305</v>
      </c>
    </row>
    <row r="37" spans="1:183" ht="12" customHeight="1" x14ac:dyDescent="0.2">
      <c r="A37" s="2">
        <v>29</v>
      </c>
      <c r="B37" s="2" t="s">
        <v>529</v>
      </c>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t="s">
        <v>305</v>
      </c>
      <c r="AH37" s="2" t="s">
        <v>305</v>
      </c>
      <c r="AI37" s="2" t="s">
        <v>305</v>
      </c>
      <c r="AJ37" s="2"/>
      <c r="AK37" s="2"/>
      <c r="AL37" s="2"/>
      <c r="AM37" s="2"/>
      <c r="AN37" s="2" t="s">
        <v>305</v>
      </c>
      <c r="AO37" s="2" t="s">
        <v>305</v>
      </c>
      <c r="AP37" s="2">
        <v>1</v>
      </c>
      <c r="AQ37" s="2"/>
      <c r="AR37" s="2">
        <v>2</v>
      </c>
      <c r="AS37" s="2">
        <v>1</v>
      </c>
      <c r="AT37" s="2">
        <v>2</v>
      </c>
      <c r="AU37" s="2" t="s">
        <v>305</v>
      </c>
      <c r="AV37" s="2" t="s">
        <v>305</v>
      </c>
      <c r="AW37" s="2">
        <v>7</v>
      </c>
      <c r="AX37" s="2">
        <v>19</v>
      </c>
      <c r="AY37" s="2">
        <v>16</v>
      </c>
      <c r="AZ37" s="2">
        <v>21</v>
      </c>
      <c r="BA37" s="2">
        <v>22</v>
      </c>
      <c r="BB37" s="2" t="s">
        <v>305</v>
      </c>
      <c r="BC37" s="2" t="s">
        <v>305</v>
      </c>
      <c r="BD37" s="2" t="s">
        <v>305</v>
      </c>
      <c r="BE37" s="2">
        <v>35</v>
      </c>
      <c r="BF37" s="2">
        <v>35</v>
      </c>
      <c r="BG37" s="2">
        <v>37</v>
      </c>
      <c r="BH37" s="2">
        <v>33</v>
      </c>
      <c r="BI37" s="2" t="s">
        <v>305</v>
      </c>
      <c r="BJ37" s="2" t="s">
        <v>305</v>
      </c>
      <c r="BK37" s="2">
        <v>11</v>
      </c>
      <c r="BL37" s="2">
        <v>13</v>
      </c>
      <c r="BM37" s="2">
        <v>21</v>
      </c>
      <c r="BN37" s="2">
        <v>11</v>
      </c>
      <c r="BO37" s="2">
        <v>8</v>
      </c>
      <c r="BP37" s="2" t="s">
        <v>305</v>
      </c>
      <c r="BQ37" s="2" t="s">
        <v>305</v>
      </c>
      <c r="BR37" s="2">
        <v>1</v>
      </c>
      <c r="BS37" s="2"/>
      <c r="BT37" s="2"/>
      <c r="BU37" s="2"/>
      <c r="BV37" s="2">
        <v>1</v>
      </c>
      <c r="BW37" s="2" t="s">
        <v>305</v>
      </c>
      <c r="BX37" s="2" t="s">
        <v>305</v>
      </c>
      <c r="BY37" s="2">
        <v>1</v>
      </c>
      <c r="BZ37" s="2">
        <v>3</v>
      </c>
      <c r="CA37" s="2">
        <v>3</v>
      </c>
      <c r="CB37" s="2">
        <v>4</v>
      </c>
      <c r="CC37" s="2">
        <v>4</v>
      </c>
      <c r="CD37" s="2" t="s">
        <v>305</v>
      </c>
      <c r="CE37" s="2" t="s">
        <v>305</v>
      </c>
      <c r="CF37" s="2">
        <v>3</v>
      </c>
      <c r="CG37" s="2">
        <v>4</v>
      </c>
      <c r="CH37" s="2" t="s">
        <v>305</v>
      </c>
      <c r="CI37" s="2" t="s">
        <v>305</v>
      </c>
      <c r="CJ37" s="2" t="s">
        <v>305</v>
      </c>
      <c r="CK37" s="2" t="s">
        <v>305</v>
      </c>
      <c r="CL37" s="2" t="s">
        <v>305</v>
      </c>
      <c r="CM37" s="2" t="s">
        <v>305</v>
      </c>
      <c r="CN37" s="2" t="s">
        <v>305</v>
      </c>
      <c r="CO37" s="2" t="s">
        <v>305</v>
      </c>
      <c r="CP37" s="2" t="s">
        <v>305</v>
      </c>
      <c r="CQ37" s="2" t="s">
        <v>305</v>
      </c>
      <c r="CR37" s="2" t="s">
        <v>305</v>
      </c>
      <c r="CS37" s="2" t="s">
        <v>305</v>
      </c>
      <c r="CT37" s="2" t="s">
        <v>305</v>
      </c>
      <c r="CU37" s="2" t="s">
        <v>305</v>
      </c>
      <c r="CV37" s="2" t="s">
        <v>305</v>
      </c>
      <c r="CW37" s="2" t="s">
        <v>305</v>
      </c>
      <c r="CX37" s="2" t="s">
        <v>305</v>
      </c>
      <c r="CY37" s="2" t="s">
        <v>305</v>
      </c>
      <c r="CZ37" s="2" t="s">
        <v>305</v>
      </c>
      <c r="DA37" s="2" t="s">
        <v>305</v>
      </c>
      <c r="DB37" s="2" t="s">
        <v>305</v>
      </c>
      <c r="DC37" s="2" t="s">
        <v>305</v>
      </c>
      <c r="DD37" s="2"/>
      <c r="DE37" s="2"/>
      <c r="DF37" s="2" t="s">
        <v>305</v>
      </c>
      <c r="DG37" s="2" t="s">
        <v>305</v>
      </c>
      <c r="DH37" s="2"/>
      <c r="DI37" s="2"/>
      <c r="DJ37" s="2"/>
      <c r="DK37" s="2"/>
      <c r="DL37" s="2"/>
      <c r="DM37" s="2" t="s">
        <v>305</v>
      </c>
      <c r="DN37" s="2" t="s">
        <v>305</v>
      </c>
      <c r="DO37" s="2"/>
      <c r="DP37" s="2"/>
      <c r="DQ37" s="2"/>
      <c r="DR37" s="2"/>
      <c r="DS37" s="2">
        <v>1</v>
      </c>
      <c r="DT37" s="2" t="s">
        <v>305</v>
      </c>
      <c r="DU37" s="2" t="s">
        <v>305</v>
      </c>
      <c r="DV37" s="2" t="s">
        <v>305</v>
      </c>
      <c r="DW37" s="2" t="s">
        <v>305</v>
      </c>
      <c r="DX37" s="2" t="s">
        <v>305</v>
      </c>
      <c r="DY37" s="2"/>
      <c r="DZ37" s="2"/>
      <c r="EA37" s="2" t="s">
        <v>305</v>
      </c>
      <c r="EB37" s="2" t="s">
        <v>305</v>
      </c>
      <c r="EC37" s="2">
        <v>2</v>
      </c>
      <c r="ED37" s="2">
        <v>6</v>
      </c>
      <c r="EE37" s="2" t="s">
        <v>305</v>
      </c>
      <c r="EF37" s="2">
        <v>3</v>
      </c>
      <c r="EG37" s="2">
        <v>4</v>
      </c>
      <c r="EH37" s="2" t="s">
        <v>305</v>
      </c>
      <c r="EI37" s="2" t="s">
        <v>305</v>
      </c>
      <c r="EJ37" s="2">
        <v>7</v>
      </c>
      <c r="EK37" s="2">
        <v>10</v>
      </c>
      <c r="EL37" s="2">
        <v>21</v>
      </c>
      <c r="EM37" s="2">
        <v>20</v>
      </c>
      <c r="EN37" s="2">
        <v>21</v>
      </c>
      <c r="EO37" s="2" t="s">
        <v>305</v>
      </c>
      <c r="EP37" s="2" t="s">
        <v>305</v>
      </c>
      <c r="EQ37" s="2" t="s">
        <v>305</v>
      </c>
      <c r="ER37" s="2">
        <v>17</v>
      </c>
      <c r="ES37" s="2">
        <v>22</v>
      </c>
      <c r="ET37" s="2">
        <v>46</v>
      </c>
      <c r="EU37" s="2">
        <v>41</v>
      </c>
      <c r="EV37" s="2" t="s">
        <v>305</v>
      </c>
      <c r="EW37" s="2" t="s">
        <v>305</v>
      </c>
      <c r="EX37" s="2">
        <v>7</v>
      </c>
      <c r="EY37" s="2">
        <v>10</v>
      </c>
      <c r="EZ37" s="2">
        <v>13</v>
      </c>
      <c r="FA37" s="2">
        <v>26</v>
      </c>
      <c r="FB37" s="2">
        <v>23</v>
      </c>
      <c r="FC37" s="2" t="s">
        <v>305</v>
      </c>
      <c r="FD37" s="2" t="s">
        <v>305</v>
      </c>
      <c r="FE37" s="2">
        <v>20</v>
      </c>
      <c r="FF37" s="2">
        <v>13</v>
      </c>
      <c r="FG37" s="2">
        <v>16</v>
      </c>
      <c r="FH37" s="2">
        <v>15</v>
      </c>
      <c r="FI37" s="2"/>
      <c r="FJ37" s="2" t="s">
        <v>305</v>
      </c>
      <c r="FK37" s="2" t="s">
        <v>305</v>
      </c>
      <c r="FL37" s="2"/>
      <c r="FM37" s="2"/>
      <c r="FN37" s="2"/>
      <c r="FO37" s="2"/>
      <c r="FP37" s="2" t="s">
        <v>305</v>
      </c>
      <c r="FQ37" s="2" t="s">
        <v>305</v>
      </c>
      <c r="FR37" s="2" t="s">
        <v>305</v>
      </c>
      <c r="FS37" s="2"/>
      <c r="FT37" s="2"/>
      <c r="FU37" s="2"/>
      <c r="FV37" s="2"/>
      <c r="FW37" s="2" t="s">
        <v>305</v>
      </c>
      <c r="FX37" s="2" t="s">
        <v>305</v>
      </c>
      <c r="FY37" s="2" t="s">
        <v>305</v>
      </c>
      <c r="FZ37" s="2" t="s">
        <v>305</v>
      </c>
      <c r="GA37" s="2" t="s">
        <v>305</v>
      </c>
    </row>
    <row r="38" spans="1:183" ht="12.75" customHeight="1" x14ac:dyDescent="0.2">
      <c r="A38" s="2">
        <v>30</v>
      </c>
      <c r="B38" s="2" t="s">
        <v>39</v>
      </c>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t="s">
        <v>305</v>
      </c>
      <c r="AH38" s="2" t="s">
        <v>305</v>
      </c>
      <c r="AI38" s="2" t="s">
        <v>305</v>
      </c>
      <c r="AJ38" s="2">
        <v>1</v>
      </c>
      <c r="AK38" s="2">
        <v>1</v>
      </c>
      <c r="AL38" s="2">
        <v>2</v>
      </c>
      <c r="AM38" s="2">
        <v>4</v>
      </c>
      <c r="AN38" s="2" t="s">
        <v>305</v>
      </c>
      <c r="AO38" s="2" t="s">
        <v>305</v>
      </c>
      <c r="AP38" s="2">
        <v>12</v>
      </c>
      <c r="AQ38" s="2">
        <v>13</v>
      </c>
      <c r="AR38" s="2">
        <v>10</v>
      </c>
      <c r="AS38" s="2">
        <v>15</v>
      </c>
      <c r="AT38" s="2">
        <v>9</v>
      </c>
      <c r="AU38" s="2" t="s">
        <v>305</v>
      </c>
      <c r="AV38" s="2" t="s">
        <v>305</v>
      </c>
      <c r="AW38" s="2">
        <v>18</v>
      </c>
      <c r="AX38" s="2">
        <v>25</v>
      </c>
      <c r="AY38" s="2">
        <v>31</v>
      </c>
      <c r="AZ38" s="2">
        <v>27</v>
      </c>
      <c r="BA38" s="2">
        <v>34</v>
      </c>
      <c r="BB38" s="2" t="s">
        <v>305</v>
      </c>
      <c r="BC38" s="2" t="s">
        <v>305</v>
      </c>
      <c r="BD38" s="2" t="s">
        <v>305</v>
      </c>
      <c r="BE38" s="2">
        <v>27</v>
      </c>
      <c r="BF38" s="2">
        <v>41</v>
      </c>
      <c r="BG38" s="2">
        <v>43</v>
      </c>
      <c r="BH38" s="2">
        <v>46</v>
      </c>
      <c r="BI38" s="2" t="s">
        <v>305</v>
      </c>
      <c r="BJ38" s="2" t="s">
        <v>305</v>
      </c>
      <c r="BK38" s="2">
        <v>24</v>
      </c>
      <c r="BL38" s="2">
        <v>31</v>
      </c>
      <c r="BM38" s="2">
        <v>34</v>
      </c>
      <c r="BN38" s="2">
        <v>37</v>
      </c>
      <c r="BO38" s="2">
        <v>21</v>
      </c>
      <c r="BP38" s="2" t="s">
        <v>305</v>
      </c>
      <c r="BQ38" s="2" t="s">
        <v>305</v>
      </c>
      <c r="BR38" s="2">
        <v>10</v>
      </c>
      <c r="BS38" s="2">
        <v>16</v>
      </c>
      <c r="BT38" s="2">
        <v>23</v>
      </c>
      <c r="BU38" s="2">
        <v>30</v>
      </c>
      <c r="BV38" s="2">
        <v>25</v>
      </c>
      <c r="BW38" s="2" t="s">
        <v>305</v>
      </c>
      <c r="BX38" s="2" t="s">
        <v>305</v>
      </c>
      <c r="BY38" s="2">
        <v>6</v>
      </c>
      <c r="BZ38" s="2">
        <v>12</v>
      </c>
      <c r="CA38" s="2">
        <v>15</v>
      </c>
      <c r="CB38" s="2">
        <v>12</v>
      </c>
      <c r="CC38" s="2">
        <v>9</v>
      </c>
      <c r="CD38" s="2" t="s">
        <v>305</v>
      </c>
      <c r="CE38" s="2" t="s">
        <v>305</v>
      </c>
      <c r="CF38" s="2">
        <v>8</v>
      </c>
      <c r="CG38" s="2">
        <v>7</v>
      </c>
      <c r="CH38" s="2" t="s">
        <v>305</v>
      </c>
      <c r="CI38" s="2" t="s">
        <v>305</v>
      </c>
      <c r="CJ38" s="2" t="s">
        <v>305</v>
      </c>
      <c r="CK38" s="2" t="s">
        <v>305</v>
      </c>
      <c r="CL38" s="2" t="s">
        <v>305</v>
      </c>
      <c r="CM38" s="2" t="s">
        <v>305</v>
      </c>
      <c r="CN38" s="2" t="s">
        <v>305</v>
      </c>
      <c r="CO38" s="2" t="s">
        <v>305</v>
      </c>
      <c r="CP38" s="2" t="s">
        <v>305</v>
      </c>
      <c r="CQ38" s="2" t="s">
        <v>305</v>
      </c>
      <c r="CR38" s="2" t="s">
        <v>305</v>
      </c>
      <c r="CS38" s="2" t="s">
        <v>305</v>
      </c>
      <c r="CT38" s="2" t="s">
        <v>305</v>
      </c>
      <c r="CU38" s="2" t="s">
        <v>305</v>
      </c>
      <c r="CV38" s="2" t="s">
        <v>305</v>
      </c>
      <c r="CW38" s="2" t="s">
        <v>305</v>
      </c>
      <c r="CX38" s="2" t="s">
        <v>305</v>
      </c>
      <c r="CY38" s="2" t="s">
        <v>305</v>
      </c>
      <c r="CZ38" s="2" t="s">
        <v>305</v>
      </c>
      <c r="DA38" s="2" t="s">
        <v>305</v>
      </c>
      <c r="DB38" s="2" t="s">
        <v>305</v>
      </c>
      <c r="DC38" s="2" t="s">
        <v>305</v>
      </c>
      <c r="DD38" s="2"/>
      <c r="DE38" s="2"/>
      <c r="DF38" s="2" t="s">
        <v>305</v>
      </c>
      <c r="DG38" s="2" t="s">
        <v>305</v>
      </c>
      <c r="DH38" s="2"/>
      <c r="DI38" s="2"/>
      <c r="DJ38" s="2"/>
      <c r="DK38" s="2"/>
      <c r="DL38" s="2"/>
      <c r="DM38" s="2" t="s">
        <v>305</v>
      </c>
      <c r="DN38" s="2" t="s">
        <v>305</v>
      </c>
      <c r="DO38" s="2"/>
      <c r="DP38" s="2"/>
      <c r="DQ38" s="2">
        <v>2</v>
      </c>
      <c r="DR38" s="2">
        <v>4</v>
      </c>
      <c r="DS38" s="2">
        <v>6</v>
      </c>
      <c r="DT38" s="2" t="s">
        <v>305</v>
      </c>
      <c r="DU38" s="2" t="s">
        <v>305</v>
      </c>
      <c r="DV38" s="2" t="s">
        <v>305</v>
      </c>
      <c r="DW38" s="2" t="s">
        <v>305</v>
      </c>
      <c r="DX38" s="2" t="s">
        <v>305</v>
      </c>
      <c r="DY38" s="2"/>
      <c r="DZ38" s="2"/>
      <c r="EA38" s="2" t="s">
        <v>305</v>
      </c>
      <c r="EB38" s="2" t="s">
        <v>305</v>
      </c>
      <c r="EC38" s="2">
        <v>1</v>
      </c>
      <c r="ED38" s="2">
        <v>1</v>
      </c>
      <c r="EE38" s="2" t="s">
        <v>305</v>
      </c>
      <c r="EF38" s="2">
        <v>2</v>
      </c>
      <c r="EG38" s="2">
        <v>2</v>
      </c>
      <c r="EH38" s="2" t="s">
        <v>305</v>
      </c>
      <c r="EI38" s="2" t="s">
        <v>305</v>
      </c>
      <c r="EJ38" s="2">
        <v>2</v>
      </c>
      <c r="EK38" s="2">
        <v>3</v>
      </c>
      <c r="EL38" s="2">
        <v>2</v>
      </c>
      <c r="EM38" s="2">
        <v>2</v>
      </c>
      <c r="EN38" s="2">
        <v>3</v>
      </c>
      <c r="EO38" s="2" t="s">
        <v>305</v>
      </c>
      <c r="EP38" s="2" t="s">
        <v>305</v>
      </c>
      <c r="EQ38" s="2" t="s">
        <v>305</v>
      </c>
      <c r="ER38" s="2">
        <v>2</v>
      </c>
      <c r="ES38" s="2">
        <v>8</v>
      </c>
      <c r="ET38" s="2">
        <v>9</v>
      </c>
      <c r="EU38" s="2">
        <v>11</v>
      </c>
      <c r="EV38" s="2" t="s">
        <v>305</v>
      </c>
      <c r="EW38" s="2" t="s">
        <v>305</v>
      </c>
      <c r="EX38" s="2">
        <v>7</v>
      </c>
      <c r="EY38" s="2">
        <v>9</v>
      </c>
      <c r="EZ38" s="2">
        <v>10</v>
      </c>
      <c r="FA38" s="2">
        <v>13</v>
      </c>
      <c r="FB38" s="2">
        <v>14</v>
      </c>
      <c r="FC38" s="2" t="s">
        <v>305</v>
      </c>
      <c r="FD38" s="2" t="s">
        <v>305</v>
      </c>
      <c r="FE38" s="2">
        <v>10</v>
      </c>
      <c r="FF38" s="2">
        <v>11</v>
      </c>
      <c r="FG38" s="2">
        <v>20</v>
      </c>
      <c r="FH38" s="2">
        <v>22</v>
      </c>
      <c r="FI38" s="2"/>
      <c r="FJ38" s="2" t="s">
        <v>305</v>
      </c>
      <c r="FK38" s="2" t="s">
        <v>305</v>
      </c>
      <c r="FL38" s="2"/>
      <c r="FM38" s="2"/>
      <c r="FN38" s="2"/>
      <c r="FO38" s="2"/>
      <c r="FP38" s="2" t="s">
        <v>305</v>
      </c>
      <c r="FQ38" s="2" t="s">
        <v>305</v>
      </c>
      <c r="FR38" s="2" t="s">
        <v>305</v>
      </c>
      <c r="FS38" s="2"/>
      <c r="FT38" s="2"/>
      <c r="FU38" s="2"/>
      <c r="FV38" s="2"/>
      <c r="FW38" s="2" t="s">
        <v>305</v>
      </c>
      <c r="FX38" s="2" t="s">
        <v>305</v>
      </c>
      <c r="FY38" s="2" t="s">
        <v>305</v>
      </c>
      <c r="FZ38" s="2" t="s">
        <v>305</v>
      </c>
      <c r="GA38" s="2" t="s">
        <v>305</v>
      </c>
    </row>
    <row r="39" spans="1:183" x14ac:dyDescent="0.2">
      <c r="A39" s="2">
        <v>31</v>
      </c>
      <c r="B39" s="2" t="s">
        <v>37</v>
      </c>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t="s">
        <v>305</v>
      </c>
      <c r="AH39" s="2" t="s">
        <v>305</v>
      </c>
      <c r="AI39" s="2" t="s">
        <v>305</v>
      </c>
      <c r="AJ39" s="2"/>
      <c r="AK39" s="2"/>
      <c r="AL39" s="2"/>
      <c r="AM39" s="2"/>
      <c r="AN39" s="2" t="s">
        <v>305</v>
      </c>
      <c r="AO39" s="2" t="s">
        <v>305</v>
      </c>
      <c r="AP39" s="2"/>
      <c r="AQ39" s="2"/>
      <c r="AR39" s="2"/>
      <c r="AS39" s="2"/>
      <c r="AT39" s="2">
        <v>1</v>
      </c>
      <c r="AU39" s="2" t="s">
        <v>305</v>
      </c>
      <c r="AV39" s="2" t="s">
        <v>305</v>
      </c>
      <c r="AW39" s="2">
        <v>1</v>
      </c>
      <c r="AX39" s="2">
        <v>1</v>
      </c>
      <c r="AY39" s="2">
        <v>1</v>
      </c>
      <c r="AZ39" s="2">
        <v>1</v>
      </c>
      <c r="BA39" s="2">
        <v>3</v>
      </c>
      <c r="BB39" s="2" t="s">
        <v>305</v>
      </c>
      <c r="BC39" s="2" t="s">
        <v>305</v>
      </c>
      <c r="BD39" s="2" t="s">
        <v>305</v>
      </c>
      <c r="BE39" s="2">
        <v>4</v>
      </c>
      <c r="BF39" s="2">
        <v>5</v>
      </c>
      <c r="BG39" s="2">
        <v>7</v>
      </c>
      <c r="BH39" s="2">
        <v>10</v>
      </c>
      <c r="BI39" s="2" t="s">
        <v>305</v>
      </c>
      <c r="BJ39" s="2" t="s">
        <v>305</v>
      </c>
      <c r="BK39" s="2">
        <v>10</v>
      </c>
      <c r="BL39" s="2">
        <v>12</v>
      </c>
      <c r="BM39" s="2">
        <v>7</v>
      </c>
      <c r="BN39" s="2">
        <v>4</v>
      </c>
      <c r="BO39" s="2">
        <v>4</v>
      </c>
      <c r="BP39" s="2" t="s">
        <v>305</v>
      </c>
      <c r="BQ39" s="2" t="s">
        <v>305</v>
      </c>
      <c r="BR39" s="2">
        <v>2</v>
      </c>
      <c r="BS39" s="2">
        <v>3</v>
      </c>
      <c r="BT39" s="2">
        <v>3</v>
      </c>
      <c r="BU39" s="2">
        <v>4</v>
      </c>
      <c r="BV39" s="2">
        <v>3</v>
      </c>
      <c r="BW39" s="2" t="s">
        <v>305</v>
      </c>
      <c r="BX39" s="2" t="s">
        <v>305</v>
      </c>
      <c r="BY39" s="2"/>
      <c r="BZ39" s="2"/>
      <c r="CA39" s="2"/>
      <c r="CB39" s="2"/>
      <c r="CC39" s="2"/>
      <c r="CD39" s="2" t="s">
        <v>305</v>
      </c>
      <c r="CE39" s="2" t="s">
        <v>305</v>
      </c>
      <c r="CF39" s="2"/>
      <c r="CG39" s="2"/>
      <c r="CH39" s="2" t="s">
        <v>305</v>
      </c>
      <c r="CI39" s="2" t="s">
        <v>305</v>
      </c>
      <c r="CJ39" s="2" t="s">
        <v>305</v>
      </c>
      <c r="CK39" s="2" t="s">
        <v>305</v>
      </c>
      <c r="CL39" s="2" t="s">
        <v>305</v>
      </c>
      <c r="CM39" s="2" t="s">
        <v>305</v>
      </c>
      <c r="CN39" s="2" t="s">
        <v>305</v>
      </c>
      <c r="CO39" s="2" t="s">
        <v>305</v>
      </c>
      <c r="CP39" s="2" t="s">
        <v>305</v>
      </c>
      <c r="CQ39" s="2" t="s">
        <v>305</v>
      </c>
      <c r="CR39" s="2" t="s">
        <v>305</v>
      </c>
      <c r="CS39" s="2" t="s">
        <v>305</v>
      </c>
      <c r="CT39" s="2" t="s">
        <v>305</v>
      </c>
      <c r="CU39" s="2" t="s">
        <v>305</v>
      </c>
      <c r="CV39" s="2" t="s">
        <v>305</v>
      </c>
      <c r="CW39" s="2" t="s">
        <v>305</v>
      </c>
      <c r="CX39" s="2" t="s">
        <v>305</v>
      </c>
      <c r="CY39" s="2" t="s">
        <v>305</v>
      </c>
      <c r="CZ39" s="2" t="s">
        <v>305</v>
      </c>
      <c r="DA39" s="2" t="s">
        <v>305</v>
      </c>
      <c r="DB39" s="2" t="s">
        <v>305</v>
      </c>
      <c r="DC39" s="2" t="s">
        <v>305</v>
      </c>
      <c r="DD39" s="2"/>
      <c r="DE39" s="2"/>
      <c r="DF39" s="2" t="s">
        <v>305</v>
      </c>
      <c r="DG39" s="2" t="s">
        <v>305</v>
      </c>
      <c r="DH39" s="2"/>
      <c r="DI39" s="2"/>
      <c r="DJ39" s="2"/>
      <c r="DK39" s="2"/>
      <c r="DL39" s="2"/>
      <c r="DM39" s="2" t="s">
        <v>305</v>
      </c>
      <c r="DN39" s="2" t="s">
        <v>305</v>
      </c>
      <c r="DO39" s="2"/>
      <c r="DP39" s="2"/>
      <c r="DQ39" s="2"/>
      <c r="DR39" s="2">
        <v>1</v>
      </c>
      <c r="DS39" s="2">
        <v>2</v>
      </c>
      <c r="DT39" s="2" t="s">
        <v>305</v>
      </c>
      <c r="DU39" s="2" t="s">
        <v>305</v>
      </c>
      <c r="DV39" s="2" t="s">
        <v>305</v>
      </c>
      <c r="DW39" s="2" t="s">
        <v>305</v>
      </c>
      <c r="DX39" s="2" t="s">
        <v>305</v>
      </c>
      <c r="DY39" s="2"/>
      <c r="DZ39" s="2"/>
      <c r="EA39" s="2" t="s">
        <v>305</v>
      </c>
      <c r="EB39" s="2" t="s">
        <v>305</v>
      </c>
      <c r="EC39" s="2">
        <v>3</v>
      </c>
      <c r="ED39" s="2">
        <v>1</v>
      </c>
      <c r="EE39" s="2" t="s">
        <v>305</v>
      </c>
      <c r="EF39" s="2">
        <v>1</v>
      </c>
      <c r="EG39" s="2"/>
      <c r="EH39" s="2" t="s">
        <v>305</v>
      </c>
      <c r="EI39" s="2" t="s">
        <v>305</v>
      </c>
      <c r="EJ39" s="2">
        <v>1</v>
      </c>
      <c r="EK39" s="2"/>
      <c r="EL39" s="2"/>
      <c r="EM39" s="2"/>
      <c r="EN39" s="2"/>
      <c r="EO39" s="2" t="s">
        <v>305</v>
      </c>
      <c r="EP39" s="2" t="s">
        <v>305</v>
      </c>
      <c r="EQ39" s="2" t="s">
        <v>305</v>
      </c>
      <c r="ER39" s="2"/>
      <c r="ES39" s="2"/>
      <c r="ET39" s="2"/>
      <c r="EU39" s="2"/>
      <c r="EV39" s="2" t="s">
        <v>305</v>
      </c>
      <c r="EW39" s="2" t="s">
        <v>305</v>
      </c>
      <c r="EX39" s="2"/>
      <c r="EY39" s="2"/>
      <c r="EZ39" s="2"/>
      <c r="FA39" s="2">
        <v>1</v>
      </c>
      <c r="FB39" s="2">
        <v>1</v>
      </c>
      <c r="FC39" s="2" t="s">
        <v>305</v>
      </c>
      <c r="FD39" s="2" t="s">
        <v>305</v>
      </c>
      <c r="FE39" s="2">
        <v>2</v>
      </c>
      <c r="FF39" s="2">
        <v>2</v>
      </c>
      <c r="FG39" s="2">
        <v>2</v>
      </c>
      <c r="FH39" s="2"/>
      <c r="FI39" s="2"/>
      <c r="FJ39" s="2" t="s">
        <v>305</v>
      </c>
      <c r="FK39" s="2" t="s">
        <v>305</v>
      </c>
      <c r="FL39" s="2"/>
      <c r="FM39" s="2"/>
      <c r="FN39" s="2"/>
      <c r="FO39" s="2"/>
      <c r="FP39" s="2" t="s">
        <v>305</v>
      </c>
      <c r="FQ39" s="2" t="s">
        <v>305</v>
      </c>
      <c r="FR39" s="2" t="s">
        <v>305</v>
      </c>
      <c r="FS39" s="2"/>
      <c r="FT39" s="2"/>
      <c r="FU39" s="2"/>
      <c r="FV39" s="2"/>
      <c r="FW39" s="2" t="s">
        <v>305</v>
      </c>
      <c r="FX39" s="2" t="s">
        <v>305</v>
      </c>
      <c r="FY39" s="2" t="s">
        <v>305</v>
      </c>
      <c r="FZ39" s="2" t="s">
        <v>305</v>
      </c>
      <c r="GA39" s="2" t="s">
        <v>305</v>
      </c>
    </row>
    <row r="40" spans="1:183" x14ac:dyDescent="0.2">
      <c r="A40" s="2">
        <v>32</v>
      </c>
      <c r="B40" s="2" t="s">
        <v>107</v>
      </c>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t="s">
        <v>305</v>
      </c>
      <c r="AH40" s="2" t="s">
        <v>305</v>
      </c>
      <c r="AI40" s="2" t="s">
        <v>305</v>
      </c>
      <c r="AJ40" s="2"/>
      <c r="AK40" s="2"/>
      <c r="AL40" s="2">
        <v>1</v>
      </c>
      <c r="AM40" s="2">
        <v>1</v>
      </c>
      <c r="AN40" s="2" t="s">
        <v>305</v>
      </c>
      <c r="AO40" s="2" t="s">
        <v>305</v>
      </c>
      <c r="AP40" s="2">
        <v>1</v>
      </c>
      <c r="AQ40" s="2">
        <v>1</v>
      </c>
      <c r="AR40" s="2">
        <v>2</v>
      </c>
      <c r="AS40" s="2">
        <v>3</v>
      </c>
      <c r="AT40" s="2">
        <v>11</v>
      </c>
      <c r="AU40" s="2" t="s">
        <v>305</v>
      </c>
      <c r="AV40" s="2" t="s">
        <v>305</v>
      </c>
      <c r="AW40" s="2">
        <v>27</v>
      </c>
      <c r="AX40" s="2">
        <v>38</v>
      </c>
      <c r="AY40" s="2">
        <v>28</v>
      </c>
      <c r="AZ40" s="2">
        <v>18</v>
      </c>
      <c r="BA40" s="2">
        <v>18</v>
      </c>
      <c r="BB40" s="2" t="s">
        <v>305</v>
      </c>
      <c r="BC40" s="2" t="s">
        <v>305</v>
      </c>
      <c r="BD40" s="2" t="s">
        <v>305</v>
      </c>
      <c r="BE40" s="2">
        <v>2</v>
      </c>
      <c r="BF40" s="2">
        <v>3</v>
      </c>
      <c r="BG40" s="2">
        <v>3</v>
      </c>
      <c r="BH40" s="2">
        <v>3</v>
      </c>
      <c r="BI40" s="2" t="s">
        <v>305</v>
      </c>
      <c r="BJ40" s="2" t="s">
        <v>305</v>
      </c>
      <c r="BK40" s="2"/>
      <c r="BL40" s="2"/>
      <c r="BM40" s="2">
        <v>2</v>
      </c>
      <c r="BN40" s="2">
        <v>4</v>
      </c>
      <c r="BO40" s="2">
        <v>7</v>
      </c>
      <c r="BP40" s="2" t="s">
        <v>305</v>
      </c>
      <c r="BQ40" s="2" t="s">
        <v>305</v>
      </c>
      <c r="BR40" s="2">
        <v>14</v>
      </c>
      <c r="BS40" s="2">
        <v>12</v>
      </c>
      <c r="BT40" s="2">
        <v>11</v>
      </c>
      <c r="BU40" s="2">
        <v>8</v>
      </c>
      <c r="BV40" s="2">
        <v>4</v>
      </c>
      <c r="BW40" s="2" t="s">
        <v>305</v>
      </c>
      <c r="BX40" s="2" t="s">
        <v>305</v>
      </c>
      <c r="BY40" s="2"/>
      <c r="BZ40" s="2"/>
      <c r="CA40" s="2"/>
      <c r="CB40" s="2"/>
      <c r="CC40" s="2"/>
      <c r="CD40" s="2" t="s">
        <v>305</v>
      </c>
      <c r="CE40" s="2" t="s">
        <v>305</v>
      </c>
      <c r="CF40" s="2"/>
      <c r="CG40" s="2"/>
      <c r="CH40" s="2" t="s">
        <v>305</v>
      </c>
      <c r="CI40" s="2" t="s">
        <v>305</v>
      </c>
      <c r="CJ40" s="2" t="s">
        <v>305</v>
      </c>
      <c r="CK40" s="2" t="s">
        <v>305</v>
      </c>
      <c r="CL40" s="2" t="s">
        <v>305</v>
      </c>
      <c r="CM40" s="2" t="s">
        <v>305</v>
      </c>
      <c r="CN40" s="2" t="s">
        <v>305</v>
      </c>
      <c r="CO40" s="2" t="s">
        <v>305</v>
      </c>
      <c r="CP40" s="2" t="s">
        <v>305</v>
      </c>
      <c r="CQ40" s="2" t="s">
        <v>305</v>
      </c>
      <c r="CR40" s="2" t="s">
        <v>305</v>
      </c>
      <c r="CS40" s="2" t="s">
        <v>305</v>
      </c>
      <c r="CT40" s="2" t="s">
        <v>305</v>
      </c>
      <c r="CU40" s="2" t="s">
        <v>305</v>
      </c>
      <c r="CV40" s="2" t="s">
        <v>305</v>
      </c>
      <c r="CW40" s="2" t="s">
        <v>305</v>
      </c>
      <c r="CX40" s="2" t="s">
        <v>305</v>
      </c>
      <c r="CY40" s="2" t="s">
        <v>305</v>
      </c>
      <c r="CZ40" s="2" t="s">
        <v>305</v>
      </c>
      <c r="DA40" s="2" t="s">
        <v>305</v>
      </c>
      <c r="DB40" s="2" t="s">
        <v>305</v>
      </c>
      <c r="DC40" s="2" t="s">
        <v>305</v>
      </c>
      <c r="DD40" s="2"/>
      <c r="DE40" s="2"/>
      <c r="DF40" s="2" t="s">
        <v>305</v>
      </c>
      <c r="DG40" s="2" t="s">
        <v>305</v>
      </c>
      <c r="DH40" s="2"/>
      <c r="DI40" s="2"/>
      <c r="DJ40" s="2"/>
      <c r="DK40" s="2"/>
      <c r="DL40" s="2"/>
      <c r="DM40" s="2" t="s">
        <v>305</v>
      </c>
      <c r="DN40" s="2" t="s">
        <v>305</v>
      </c>
      <c r="DO40" s="2"/>
      <c r="DP40" s="2"/>
      <c r="DQ40" s="2"/>
      <c r="DR40" s="2"/>
      <c r="DS40" s="2"/>
      <c r="DT40" s="2" t="s">
        <v>305</v>
      </c>
      <c r="DU40" s="2" t="s">
        <v>305</v>
      </c>
      <c r="DV40" s="2" t="s">
        <v>305</v>
      </c>
      <c r="DW40" s="2" t="s">
        <v>305</v>
      </c>
      <c r="DX40" s="2" t="s">
        <v>305</v>
      </c>
      <c r="DY40" s="2"/>
      <c r="DZ40" s="2"/>
      <c r="EA40" s="2" t="s">
        <v>305</v>
      </c>
      <c r="EB40" s="2" t="s">
        <v>305</v>
      </c>
      <c r="EC40" s="2"/>
      <c r="ED40" s="2"/>
      <c r="EE40" s="2" t="s">
        <v>305</v>
      </c>
      <c r="EF40" s="2"/>
      <c r="EG40" s="2"/>
      <c r="EH40" s="2" t="s">
        <v>305</v>
      </c>
      <c r="EI40" s="2" t="s">
        <v>305</v>
      </c>
      <c r="EJ40" s="2"/>
      <c r="EK40" s="2"/>
      <c r="EL40" s="2"/>
      <c r="EM40" s="2"/>
      <c r="EN40" s="2"/>
      <c r="EO40" s="2" t="s">
        <v>305</v>
      </c>
      <c r="EP40" s="2" t="s">
        <v>305</v>
      </c>
      <c r="EQ40" s="2" t="s">
        <v>305</v>
      </c>
      <c r="ER40" s="2">
        <v>1</v>
      </c>
      <c r="ES40" s="2">
        <v>1</v>
      </c>
      <c r="ET40" s="2">
        <v>2</v>
      </c>
      <c r="EU40" s="2">
        <v>1</v>
      </c>
      <c r="EV40" s="2" t="s">
        <v>305</v>
      </c>
      <c r="EW40" s="2" t="s">
        <v>305</v>
      </c>
      <c r="EX40" s="2">
        <v>1</v>
      </c>
      <c r="EY40" s="2">
        <v>2</v>
      </c>
      <c r="EZ40" s="2">
        <v>4</v>
      </c>
      <c r="FA40" s="2">
        <v>4</v>
      </c>
      <c r="FB40" s="2">
        <v>4</v>
      </c>
      <c r="FC40" s="2" t="s">
        <v>305</v>
      </c>
      <c r="FD40" s="2" t="s">
        <v>305</v>
      </c>
      <c r="FE40" s="2"/>
      <c r="FF40" s="2">
        <v>1</v>
      </c>
      <c r="FG40" s="2">
        <v>1</v>
      </c>
      <c r="FH40" s="2">
        <v>1</v>
      </c>
      <c r="FI40" s="2"/>
      <c r="FJ40" s="2" t="s">
        <v>305</v>
      </c>
      <c r="FK40" s="2" t="s">
        <v>305</v>
      </c>
      <c r="FL40" s="2"/>
      <c r="FM40" s="2"/>
      <c r="FN40" s="2"/>
      <c r="FO40" s="2"/>
      <c r="FP40" s="2" t="s">
        <v>305</v>
      </c>
      <c r="FQ40" s="2" t="s">
        <v>305</v>
      </c>
      <c r="FR40" s="2" t="s">
        <v>305</v>
      </c>
      <c r="FS40" s="2"/>
      <c r="FT40" s="2"/>
      <c r="FU40" s="2"/>
      <c r="FV40" s="2"/>
      <c r="FW40" s="2" t="s">
        <v>305</v>
      </c>
      <c r="FX40" s="2" t="s">
        <v>305</v>
      </c>
      <c r="FY40" s="2" t="s">
        <v>305</v>
      </c>
      <c r="FZ40" s="2" t="s">
        <v>305</v>
      </c>
      <c r="GA40" s="2" t="s">
        <v>305</v>
      </c>
    </row>
    <row r="41" spans="1:183" x14ac:dyDescent="0.2">
      <c r="A41" s="2">
        <v>33</v>
      </c>
      <c r="B41" s="2" t="s">
        <v>69</v>
      </c>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t="s">
        <v>305</v>
      </c>
      <c r="AH41" s="2" t="s">
        <v>305</v>
      </c>
      <c r="AI41" s="2" t="s">
        <v>305</v>
      </c>
      <c r="AJ41" s="2">
        <v>43</v>
      </c>
      <c r="AK41" s="2">
        <v>46</v>
      </c>
      <c r="AL41" s="2">
        <v>47</v>
      </c>
      <c r="AM41" s="2">
        <v>38</v>
      </c>
      <c r="AN41" s="2" t="s">
        <v>305</v>
      </c>
      <c r="AO41" s="2" t="s">
        <v>305</v>
      </c>
      <c r="AP41" s="2">
        <v>6</v>
      </c>
      <c r="AQ41" s="2">
        <v>3</v>
      </c>
      <c r="AR41" s="2">
        <v>2</v>
      </c>
      <c r="AS41" s="2">
        <v>3</v>
      </c>
      <c r="AT41" s="2">
        <v>5</v>
      </c>
      <c r="AU41" s="2" t="s">
        <v>305</v>
      </c>
      <c r="AV41" s="2" t="s">
        <v>305</v>
      </c>
      <c r="AW41" s="2">
        <v>13</v>
      </c>
      <c r="AX41" s="2">
        <v>25</v>
      </c>
      <c r="AY41" s="2">
        <v>30</v>
      </c>
      <c r="AZ41" s="2">
        <v>32</v>
      </c>
      <c r="BA41" s="2">
        <v>36</v>
      </c>
      <c r="BB41" s="2" t="s">
        <v>305</v>
      </c>
      <c r="BC41" s="2" t="s">
        <v>305</v>
      </c>
      <c r="BD41" s="2" t="s">
        <v>305</v>
      </c>
      <c r="BE41" s="2">
        <v>25</v>
      </c>
      <c r="BF41" s="2">
        <v>24</v>
      </c>
      <c r="BG41" s="2">
        <v>35</v>
      </c>
      <c r="BH41" s="2">
        <v>30</v>
      </c>
      <c r="BI41" s="2" t="s">
        <v>305</v>
      </c>
      <c r="BJ41" s="2" t="s">
        <v>305</v>
      </c>
      <c r="BK41" s="2">
        <v>8</v>
      </c>
      <c r="BL41" s="2">
        <v>7</v>
      </c>
      <c r="BM41" s="2">
        <v>7</v>
      </c>
      <c r="BN41" s="2">
        <v>5</v>
      </c>
      <c r="BO41" s="2">
        <v>3</v>
      </c>
      <c r="BP41" s="2" t="s">
        <v>305</v>
      </c>
      <c r="BQ41" s="2" t="s">
        <v>305</v>
      </c>
      <c r="BR41" s="2">
        <v>3</v>
      </c>
      <c r="BS41" s="2">
        <v>2</v>
      </c>
      <c r="BT41" s="2">
        <v>2</v>
      </c>
      <c r="BU41" s="2">
        <v>2</v>
      </c>
      <c r="BV41" s="2">
        <v>2</v>
      </c>
      <c r="BW41" s="2" t="s">
        <v>305</v>
      </c>
      <c r="BX41" s="2" t="s">
        <v>305</v>
      </c>
      <c r="BY41" s="2"/>
      <c r="BZ41" s="2"/>
      <c r="CA41" s="2"/>
      <c r="CB41" s="2"/>
      <c r="CC41" s="2"/>
      <c r="CD41" s="2" t="s">
        <v>305</v>
      </c>
      <c r="CE41" s="2" t="s">
        <v>305</v>
      </c>
      <c r="CF41" s="2"/>
      <c r="CG41" s="2"/>
      <c r="CH41" s="2" t="s">
        <v>305</v>
      </c>
      <c r="CI41" s="2" t="s">
        <v>305</v>
      </c>
      <c r="CJ41" s="2" t="s">
        <v>305</v>
      </c>
      <c r="CK41" s="2" t="s">
        <v>305</v>
      </c>
      <c r="CL41" s="2" t="s">
        <v>305</v>
      </c>
      <c r="CM41" s="2" t="s">
        <v>305</v>
      </c>
      <c r="CN41" s="2" t="s">
        <v>305</v>
      </c>
      <c r="CO41" s="2" t="s">
        <v>305</v>
      </c>
      <c r="CP41" s="2" t="s">
        <v>305</v>
      </c>
      <c r="CQ41" s="2" t="s">
        <v>305</v>
      </c>
      <c r="CR41" s="2" t="s">
        <v>305</v>
      </c>
      <c r="CS41" s="2" t="s">
        <v>305</v>
      </c>
      <c r="CT41" s="2" t="s">
        <v>305</v>
      </c>
      <c r="CU41" s="2" t="s">
        <v>305</v>
      </c>
      <c r="CV41" s="2" t="s">
        <v>305</v>
      </c>
      <c r="CW41" s="2" t="s">
        <v>305</v>
      </c>
      <c r="CX41" s="2" t="s">
        <v>305</v>
      </c>
      <c r="CY41" s="2" t="s">
        <v>305</v>
      </c>
      <c r="CZ41" s="2" t="s">
        <v>305</v>
      </c>
      <c r="DA41" s="2" t="s">
        <v>305</v>
      </c>
      <c r="DB41" s="2" t="s">
        <v>305</v>
      </c>
      <c r="DC41" s="2" t="s">
        <v>305</v>
      </c>
      <c r="DD41" s="2">
        <v>1</v>
      </c>
      <c r="DE41" s="2">
        <v>1</v>
      </c>
      <c r="DF41" s="2" t="s">
        <v>305</v>
      </c>
      <c r="DG41" s="2" t="s">
        <v>305</v>
      </c>
      <c r="DH41" s="2"/>
      <c r="DI41" s="2"/>
      <c r="DJ41" s="2"/>
      <c r="DK41" s="2">
        <v>1</v>
      </c>
      <c r="DL41" s="2">
        <v>1</v>
      </c>
      <c r="DM41" s="2" t="s">
        <v>305</v>
      </c>
      <c r="DN41" s="2" t="s">
        <v>305</v>
      </c>
      <c r="DO41" s="2">
        <v>1</v>
      </c>
      <c r="DP41" s="2"/>
      <c r="DQ41" s="2"/>
      <c r="DR41" s="2">
        <v>1</v>
      </c>
      <c r="DS41" s="2">
        <v>1</v>
      </c>
      <c r="DT41" s="2" t="s">
        <v>305</v>
      </c>
      <c r="DU41" s="2" t="s">
        <v>305</v>
      </c>
      <c r="DV41" s="2" t="s">
        <v>305</v>
      </c>
      <c r="DW41" s="2" t="s">
        <v>305</v>
      </c>
      <c r="DX41" s="2" t="s">
        <v>305</v>
      </c>
      <c r="DY41" s="2"/>
      <c r="DZ41" s="2"/>
      <c r="EA41" s="2" t="s">
        <v>305</v>
      </c>
      <c r="EB41" s="2" t="s">
        <v>305</v>
      </c>
      <c r="EC41" s="2"/>
      <c r="ED41" s="2"/>
      <c r="EE41" s="2" t="s">
        <v>305</v>
      </c>
      <c r="EF41" s="2">
        <v>1</v>
      </c>
      <c r="EG41" s="2">
        <v>1</v>
      </c>
      <c r="EH41" s="2" t="s">
        <v>305</v>
      </c>
      <c r="EI41" s="2" t="s">
        <v>305</v>
      </c>
      <c r="EJ41" s="2"/>
      <c r="EK41" s="2">
        <v>2</v>
      </c>
      <c r="EL41" s="2">
        <v>2</v>
      </c>
      <c r="EM41" s="2">
        <v>2</v>
      </c>
      <c r="EN41" s="2">
        <v>1</v>
      </c>
      <c r="EO41" s="2" t="s">
        <v>305</v>
      </c>
      <c r="EP41" s="2" t="s">
        <v>305</v>
      </c>
      <c r="EQ41" s="2" t="s">
        <v>305</v>
      </c>
      <c r="ER41" s="2">
        <v>4</v>
      </c>
      <c r="ES41" s="2">
        <v>6</v>
      </c>
      <c r="ET41" s="2">
        <v>6</v>
      </c>
      <c r="EU41" s="2">
        <v>7</v>
      </c>
      <c r="EV41" s="2" t="s">
        <v>305</v>
      </c>
      <c r="EW41" s="2" t="s">
        <v>305</v>
      </c>
      <c r="EX41" s="2">
        <v>4</v>
      </c>
      <c r="EY41" s="2">
        <v>6</v>
      </c>
      <c r="EZ41" s="2">
        <v>6</v>
      </c>
      <c r="FA41" s="2">
        <v>6</v>
      </c>
      <c r="FB41" s="2">
        <v>6</v>
      </c>
      <c r="FC41" s="2" t="s">
        <v>305</v>
      </c>
      <c r="FD41" s="2" t="s">
        <v>305</v>
      </c>
      <c r="FE41" s="2">
        <v>2</v>
      </c>
      <c r="FF41" s="2">
        <v>2</v>
      </c>
      <c r="FG41" s="2">
        <v>2</v>
      </c>
      <c r="FH41" s="2">
        <v>2</v>
      </c>
      <c r="FI41" s="2"/>
      <c r="FJ41" s="2" t="s">
        <v>305</v>
      </c>
      <c r="FK41" s="2" t="s">
        <v>305</v>
      </c>
      <c r="FL41" s="2"/>
      <c r="FM41" s="2"/>
      <c r="FN41" s="2"/>
      <c r="FO41" s="2"/>
      <c r="FP41" s="2" t="s">
        <v>305</v>
      </c>
      <c r="FQ41" s="2" t="s">
        <v>305</v>
      </c>
      <c r="FR41" s="2" t="s">
        <v>305</v>
      </c>
      <c r="FS41" s="2"/>
      <c r="FT41" s="2"/>
      <c r="FU41" s="2"/>
      <c r="FV41" s="2"/>
      <c r="FW41" s="2" t="s">
        <v>305</v>
      </c>
      <c r="FX41" s="2" t="s">
        <v>305</v>
      </c>
      <c r="FY41" s="2" t="s">
        <v>305</v>
      </c>
      <c r="FZ41" s="2" t="s">
        <v>305</v>
      </c>
      <c r="GA41" s="2" t="s">
        <v>305</v>
      </c>
    </row>
    <row r="42" spans="1:183" x14ac:dyDescent="0.2">
      <c r="A42" s="2">
        <v>34</v>
      </c>
      <c r="B42" s="2" t="s">
        <v>93</v>
      </c>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t="s">
        <v>305</v>
      </c>
      <c r="AH42" s="2" t="s">
        <v>305</v>
      </c>
      <c r="AI42" s="2" t="s">
        <v>305</v>
      </c>
      <c r="AJ42" s="2">
        <v>1</v>
      </c>
      <c r="AK42" s="2">
        <v>1</v>
      </c>
      <c r="AL42" s="2">
        <v>1</v>
      </c>
      <c r="AM42" s="2">
        <v>1</v>
      </c>
      <c r="AN42" s="2" t="s">
        <v>305</v>
      </c>
      <c r="AO42" s="2" t="s">
        <v>305</v>
      </c>
      <c r="AP42" s="2"/>
      <c r="AQ42" s="2"/>
      <c r="AR42" s="2"/>
      <c r="AS42" s="2"/>
      <c r="AT42" s="2">
        <v>1</v>
      </c>
      <c r="AU42" s="2" t="s">
        <v>305</v>
      </c>
      <c r="AV42" s="2" t="s">
        <v>305</v>
      </c>
      <c r="AW42" s="2">
        <v>2</v>
      </c>
      <c r="AX42" s="2">
        <v>2</v>
      </c>
      <c r="AY42" s="2">
        <v>2</v>
      </c>
      <c r="AZ42" s="2">
        <v>3</v>
      </c>
      <c r="BA42" s="2">
        <v>2</v>
      </c>
      <c r="BB42" s="2" t="s">
        <v>305</v>
      </c>
      <c r="BC42" s="2" t="s">
        <v>305</v>
      </c>
      <c r="BD42" s="2" t="s">
        <v>305</v>
      </c>
      <c r="BE42" s="2"/>
      <c r="BF42" s="2">
        <v>8</v>
      </c>
      <c r="BG42" s="2">
        <v>9</v>
      </c>
      <c r="BH42" s="2">
        <v>12</v>
      </c>
      <c r="BI42" s="2" t="s">
        <v>305</v>
      </c>
      <c r="BJ42" s="2" t="s">
        <v>305</v>
      </c>
      <c r="BK42" s="2">
        <v>5</v>
      </c>
      <c r="BL42" s="2">
        <v>1</v>
      </c>
      <c r="BM42" s="2">
        <v>6</v>
      </c>
      <c r="BN42" s="2">
        <v>6</v>
      </c>
      <c r="BO42" s="2">
        <v>6</v>
      </c>
      <c r="BP42" s="2" t="s">
        <v>305</v>
      </c>
      <c r="BQ42" s="2" t="s">
        <v>305</v>
      </c>
      <c r="BR42" s="2">
        <v>6</v>
      </c>
      <c r="BS42" s="2">
        <v>9</v>
      </c>
      <c r="BT42" s="2">
        <v>11</v>
      </c>
      <c r="BU42" s="2">
        <v>15</v>
      </c>
      <c r="BV42" s="2">
        <v>13</v>
      </c>
      <c r="BW42" s="2" t="s">
        <v>305</v>
      </c>
      <c r="BX42" s="2" t="s">
        <v>305</v>
      </c>
      <c r="BY42" s="2">
        <v>18</v>
      </c>
      <c r="BZ42" s="2">
        <v>13</v>
      </c>
      <c r="CA42" s="2">
        <v>10</v>
      </c>
      <c r="CB42" s="2">
        <v>5</v>
      </c>
      <c r="CC42" s="2">
        <v>5</v>
      </c>
      <c r="CD42" s="2" t="s">
        <v>305</v>
      </c>
      <c r="CE42" s="2" t="s">
        <v>305</v>
      </c>
      <c r="CF42" s="2">
        <v>1</v>
      </c>
      <c r="CG42" s="2"/>
      <c r="CH42" s="2" t="s">
        <v>305</v>
      </c>
      <c r="CI42" s="2" t="s">
        <v>305</v>
      </c>
      <c r="CJ42" s="2" t="s">
        <v>305</v>
      </c>
      <c r="CK42" s="2" t="s">
        <v>305</v>
      </c>
      <c r="CL42" s="2" t="s">
        <v>305</v>
      </c>
      <c r="CM42" s="2" t="s">
        <v>305</v>
      </c>
      <c r="CN42" s="2" t="s">
        <v>305</v>
      </c>
      <c r="CO42" s="2" t="s">
        <v>305</v>
      </c>
      <c r="CP42" s="2" t="s">
        <v>305</v>
      </c>
      <c r="CQ42" s="2" t="s">
        <v>305</v>
      </c>
      <c r="CR42" s="2" t="s">
        <v>305</v>
      </c>
      <c r="CS42" s="2" t="s">
        <v>305</v>
      </c>
      <c r="CT42" s="2" t="s">
        <v>305</v>
      </c>
      <c r="CU42" s="2" t="s">
        <v>305</v>
      </c>
      <c r="CV42" s="2" t="s">
        <v>305</v>
      </c>
      <c r="CW42" s="2" t="s">
        <v>305</v>
      </c>
      <c r="CX42" s="2" t="s">
        <v>305</v>
      </c>
      <c r="CY42" s="2" t="s">
        <v>305</v>
      </c>
      <c r="CZ42" s="2" t="s">
        <v>305</v>
      </c>
      <c r="DA42" s="2" t="s">
        <v>305</v>
      </c>
      <c r="DB42" s="2" t="s">
        <v>305</v>
      </c>
      <c r="DC42" s="2" t="s">
        <v>305</v>
      </c>
      <c r="DD42" s="2"/>
      <c r="DE42" s="2"/>
      <c r="DF42" s="2" t="s">
        <v>305</v>
      </c>
      <c r="DG42" s="2" t="s">
        <v>305</v>
      </c>
      <c r="DH42" s="2"/>
      <c r="DI42" s="2"/>
      <c r="DJ42" s="2"/>
      <c r="DK42" s="2"/>
      <c r="DL42" s="2"/>
      <c r="DM42" s="2" t="s">
        <v>305</v>
      </c>
      <c r="DN42" s="2" t="s">
        <v>305</v>
      </c>
      <c r="DO42" s="2"/>
      <c r="DP42" s="2">
        <v>1</v>
      </c>
      <c r="DQ42" s="2">
        <v>1</v>
      </c>
      <c r="DR42" s="2">
        <v>1</v>
      </c>
      <c r="DS42" s="2">
        <v>1</v>
      </c>
      <c r="DT42" s="2" t="s">
        <v>305</v>
      </c>
      <c r="DU42" s="2" t="s">
        <v>305</v>
      </c>
      <c r="DV42" s="2" t="s">
        <v>305</v>
      </c>
      <c r="DW42" s="2" t="s">
        <v>305</v>
      </c>
      <c r="DX42" s="2" t="s">
        <v>305</v>
      </c>
      <c r="DY42" s="2"/>
      <c r="DZ42" s="2"/>
      <c r="EA42" s="2" t="s">
        <v>305</v>
      </c>
      <c r="EB42" s="2" t="s">
        <v>305</v>
      </c>
      <c r="EC42" s="2"/>
      <c r="ED42" s="2"/>
      <c r="EE42" s="2" t="s">
        <v>305</v>
      </c>
      <c r="EF42" s="2"/>
      <c r="EG42" s="2"/>
      <c r="EH42" s="2" t="s">
        <v>305</v>
      </c>
      <c r="EI42" s="2" t="s">
        <v>305</v>
      </c>
      <c r="EJ42" s="2"/>
      <c r="EK42" s="2"/>
      <c r="EL42" s="2"/>
      <c r="EM42" s="2"/>
      <c r="EN42" s="2"/>
      <c r="EO42" s="2" t="s">
        <v>305</v>
      </c>
      <c r="EP42" s="2" t="s">
        <v>305</v>
      </c>
      <c r="EQ42" s="2" t="s">
        <v>305</v>
      </c>
      <c r="ER42" s="2"/>
      <c r="ES42" s="2"/>
      <c r="ET42" s="2"/>
      <c r="EU42" s="2"/>
      <c r="EV42" s="2" t="s">
        <v>305</v>
      </c>
      <c r="EW42" s="2" t="s">
        <v>305</v>
      </c>
      <c r="EX42" s="2"/>
      <c r="EY42" s="2"/>
      <c r="EZ42" s="2">
        <v>1</v>
      </c>
      <c r="FA42" s="2">
        <v>2</v>
      </c>
      <c r="FB42" s="2">
        <v>4</v>
      </c>
      <c r="FC42" s="2" t="s">
        <v>305</v>
      </c>
      <c r="FD42" s="2" t="s">
        <v>305</v>
      </c>
      <c r="FE42" s="2">
        <v>2</v>
      </c>
      <c r="FF42" s="2">
        <v>8</v>
      </c>
      <c r="FG42" s="2">
        <v>9</v>
      </c>
      <c r="FH42" s="2">
        <v>12</v>
      </c>
      <c r="FI42" s="2"/>
      <c r="FJ42" s="2" t="s">
        <v>305</v>
      </c>
      <c r="FK42" s="2" t="s">
        <v>305</v>
      </c>
      <c r="FL42" s="2"/>
      <c r="FM42" s="2"/>
      <c r="FN42" s="2"/>
      <c r="FO42" s="2"/>
      <c r="FP42" s="2" t="s">
        <v>305</v>
      </c>
      <c r="FQ42" s="2" t="s">
        <v>305</v>
      </c>
      <c r="FR42" s="2" t="s">
        <v>305</v>
      </c>
      <c r="FS42" s="2"/>
      <c r="FT42" s="2"/>
      <c r="FU42" s="2"/>
      <c r="FV42" s="2"/>
      <c r="FW42" s="2" t="s">
        <v>305</v>
      </c>
      <c r="FX42" s="2" t="s">
        <v>305</v>
      </c>
      <c r="FY42" s="2" t="s">
        <v>305</v>
      </c>
      <c r="FZ42" s="2" t="s">
        <v>305</v>
      </c>
      <c r="GA42" s="2" t="s">
        <v>305</v>
      </c>
    </row>
    <row r="43" spans="1:183" x14ac:dyDescent="0.2">
      <c r="A43" s="2">
        <v>35</v>
      </c>
      <c r="B43" s="2" t="s">
        <v>83</v>
      </c>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t="s">
        <v>305</v>
      </c>
      <c r="AH43" s="2" t="s">
        <v>305</v>
      </c>
      <c r="AI43" s="2" t="s">
        <v>305</v>
      </c>
      <c r="AJ43" s="2"/>
      <c r="AK43" s="2"/>
      <c r="AL43" s="2"/>
      <c r="AM43" s="2"/>
      <c r="AN43" s="2" t="s">
        <v>305</v>
      </c>
      <c r="AO43" s="2" t="s">
        <v>305</v>
      </c>
      <c r="AP43" s="2"/>
      <c r="AQ43" s="2"/>
      <c r="AR43" s="2">
        <v>1</v>
      </c>
      <c r="AS43" s="2">
        <v>3</v>
      </c>
      <c r="AT43" s="2">
        <v>5</v>
      </c>
      <c r="AU43" s="2" t="s">
        <v>305</v>
      </c>
      <c r="AV43" s="2" t="s">
        <v>305</v>
      </c>
      <c r="AW43" s="2">
        <v>10</v>
      </c>
      <c r="AX43" s="2">
        <v>13</v>
      </c>
      <c r="AY43" s="2">
        <v>16</v>
      </c>
      <c r="AZ43" s="2">
        <v>17</v>
      </c>
      <c r="BA43" s="2">
        <v>13</v>
      </c>
      <c r="BB43" s="2" t="s">
        <v>305</v>
      </c>
      <c r="BC43" s="2" t="s">
        <v>305</v>
      </c>
      <c r="BD43" s="2" t="s">
        <v>305</v>
      </c>
      <c r="BE43" s="2">
        <v>29</v>
      </c>
      <c r="BF43" s="2">
        <v>34</v>
      </c>
      <c r="BG43" s="2">
        <v>23</v>
      </c>
      <c r="BH43" s="2">
        <v>22</v>
      </c>
      <c r="BI43" s="2" t="s">
        <v>305</v>
      </c>
      <c r="BJ43" s="2" t="s">
        <v>305</v>
      </c>
      <c r="BK43" s="2">
        <v>5</v>
      </c>
      <c r="BL43" s="2">
        <v>1</v>
      </c>
      <c r="BM43" s="2">
        <v>3</v>
      </c>
      <c r="BN43" s="2">
        <v>2</v>
      </c>
      <c r="BO43" s="2">
        <v>2</v>
      </c>
      <c r="BP43" s="2" t="s">
        <v>305</v>
      </c>
      <c r="BQ43" s="2" t="s">
        <v>305</v>
      </c>
      <c r="BR43" s="2">
        <v>1</v>
      </c>
      <c r="BS43" s="2">
        <v>1</v>
      </c>
      <c r="BT43" s="2">
        <v>1</v>
      </c>
      <c r="BU43" s="2"/>
      <c r="BV43" s="2"/>
      <c r="BW43" s="2" t="s">
        <v>305</v>
      </c>
      <c r="BX43" s="2" t="s">
        <v>305</v>
      </c>
      <c r="BY43" s="2">
        <v>2</v>
      </c>
      <c r="BZ43" s="2">
        <v>3</v>
      </c>
      <c r="CA43" s="2">
        <v>1</v>
      </c>
      <c r="CB43" s="2">
        <v>2</v>
      </c>
      <c r="CC43" s="2">
        <v>2</v>
      </c>
      <c r="CD43" s="2" t="s">
        <v>305</v>
      </c>
      <c r="CE43" s="2" t="s">
        <v>305</v>
      </c>
      <c r="CF43" s="2">
        <v>2</v>
      </c>
      <c r="CG43" s="2">
        <v>5</v>
      </c>
      <c r="CH43" s="2" t="s">
        <v>305</v>
      </c>
      <c r="CI43" s="2" t="s">
        <v>305</v>
      </c>
      <c r="CJ43" s="2" t="s">
        <v>305</v>
      </c>
      <c r="CK43" s="2" t="s">
        <v>305</v>
      </c>
      <c r="CL43" s="2" t="s">
        <v>305</v>
      </c>
      <c r="CM43" s="2" t="s">
        <v>305</v>
      </c>
      <c r="CN43" s="2" t="s">
        <v>305</v>
      </c>
      <c r="CO43" s="2" t="s">
        <v>305</v>
      </c>
      <c r="CP43" s="2" t="s">
        <v>305</v>
      </c>
      <c r="CQ43" s="2" t="s">
        <v>305</v>
      </c>
      <c r="CR43" s="2" t="s">
        <v>305</v>
      </c>
      <c r="CS43" s="2" t="s">
        <v>305</v>
      </c>
      <c r="CT43" s="2" t="s">
        <v>305</v>
      </c>
      <c r="CU43" s="2" t="s">
        <v>305</v>
      </c>
      <c r="CV43" s="2" t="s">
        <v>305</v>
      </c>
      <c r="CW43" s="2" t="s">
        <v>305</v>
      </c>
      <c r="CX43" s="2" t="s">
        <v>305</v>
      </c>
      <c r="CY43" s="2" t="s">
        <v>305</v>
      </c>
      <c r="CZ43" s="2" t="s">
        <v>305</v>
      </c>
      <c r="DA43" s="2" t="s">
        <v>305</v>
      </c>
      <c r="DB43" s="2" t="s">
        <v>305</v>
      </c>
      <c r="DC43" s="2" t="s">
        <v>305</v>
      </c>
      <c r="DD43" s="2">
        <v>1</v>
      </c>
      <c r="DE43" s="2"/>
      <c r="DF43" s="2" t="s">
        <v>305</v>
      </c>
      <c r="DG43" s="2" t="s">
        <v>305</v>
      </c>
      <c r="DH43" s="2"/>
      <c r="DI43" s="2"/>
      <c r="DJ43" s="2"/>
      <c r="DK43" s="2"/>
      <c r="DL43" s="2"/>
      <c r="DM43" s="2" t="s">
        <v>305</v>
      </c>
      <c r="DN43" s="2" t="s">
        <v>305</v>
      </c>
      <c r="DO43" s="2"/>
      <c r="DP43" s="2"/>
      <c r="DQ43" s="2"/>
      <c r="DR43" s="2"/>
      <c r="DS43" s="2">
        <v>1</v>
      </c>
      <c r="DT43" s="2" t="s">
        <v>305</v>
      </c>
      <c r="DU43" s="2" t="s">
        <v>305</v>
      </c>
      <c r="DV43" s="2" t="s">
        <v>305</v>
      </c>
      <c r="DW43" s="2" t="s">
        <v>305</v>
      </c>
      <c r="DX43" s="2" t="s">
        <v>305</v>
      </c>
      <c r="DY43" s="2"/>
      <c r="DZ43" s="2"/>
      <c r="EA43" s="2" t="s">
        <v>305</v>
      </c>
      <c r="EB43" s="2" t="s">
        <v>305</v>
      </c>
      <c r="EC43" s="2">
        <v>2</v>
      </c>
      <c r="ED43" s="2">
        <v>2</v>
      </c>
      <c r="EE43" s="2" t="s">
        <v>305</v>
      </c>
      <c r="EF43" s="2"/>
      <c r="EG43" s="2"/>
      <c r="EH43" s="2" t="s">
        <v>305</v>
      </c>
      <c r="EI43" s="2" t="s">
        <v>305</v>
      </c>
      <c r="EJ43" s="2"/>
      <c r="EK43" s="2"/>
      <c r="EL43" s="2"/>
      <c r="EM43" s="2"/>
      <c r="EN43" s="2"/>
      <c r="EO43" s="2" t="s">
        <v>305</v>
      </c>
      <c r="EP43" s="2" t="s">
        <v>305</v>
      </c>
      <c r="EQ43" s="2" t="s">
        <v>305</v>
      </c>
      <c r="ER43" s="2"/>
      <c r="ES43" s="2">
        <v>1</v>
      </c>
      <c r="ET43" s="2">
        <v>1</v>
      </c>
      <c r="EU43" s="2">
        <v>2</v>
      </c>
      <c r="EV43" s="2" t="s">
        <v>305</v>
      </c>
      <c r="EW43" s="2" t="s">
        <v>305</v>
      </c>
      <c r="EX43" s="2">
        <v>9</v>
      </c>
      <c r="EY43" s="2">
        <v>13</v>
      </c>
      <c r="EZ43" s="2">
        <v>13</v>
      </c>
      <c r="FA43" s="2">
        <v>16</v>
      </c>
      <c r="FB43" s="2">
        <v>17</v>
      </c>
      <c r="FC43" s="2" t="s">
        <v>305</v>
      </c>
      <c r="FD43" s="2" t="s">
        <v>305</v>
      </c>
      <c r="FE43" s="2">
        <v>14</v>
      </c>
      <c r="FF43" s="2">
        <v>15</v>
      </c>
      <c r="FG43" s="2">
        <v>14</v>
      </c>
      <c r="FH43" s="2">
        <v>14</v>
      </c>
      <c r="FI43" s="2"/>
      <c r="FJ43" s="2" t="s">
        <v>305</v>
      </c>
      <c r="FK43" s="2" t="s">
        <v>305</v>
      </c>
      <c r="FL43" s="2"/>
      <c r="FM43" s="2"/>
      <c r="FN43" s="2"/>
      <c r="FO43" s="2"/>
      <c r="FP43" s="2" t="s">
        <v>305</v>
      </c>
      <c r="FQ43" s="2" t="s">
        <v>305</v>
      </c>
      <c r="FR43" s="2" t="s">
        <v>305</v>
      </c>
      <c r="FS43" s="2"/>
      <c r="FT43" s="2"/>
      <c r="FU43" s="2"/>
      <c r="FV43" s="2"/>
      <c r="FW43" s="2" t="s">
        <v>305</v>
      </c>
      <c r="FX43" s="2" t="s">
        <v>305</v>
      </c>
      <c r="FY43" s="2" t="s">
        <v>305</v>
      </c>
      <c r="FZ43" s="2" t="s">
        <v>305</v>
      </c>
      <c r="GA43" s="2" t="s">
        <v>305</v>
      </c>
    </row>
    <row r="44" spans="1:183" x14ac:dyDescent="0.2">
      <c r="A44" s="2">
        <v>36</v>
      </c>
      <c r="B44" s="2" t="s">
        <v>42</v>
      </c>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t="s">
        <v>305</v>
      </c>
      <c r="AH44" s="2" t="s">
        <v>305</v>
      </c>
      <c r="AI44" s="2" t="s">
        <v>305</v>
      </c>
      <c r="AJ44" s="2">
        <v>2</v>
      </c>
      <c r="AK44" s="2">
        <v>4</v>
      </c>
      <c r="AL44" s="2">
        <v>7</v>
      </c>
      <c r="AM44" s="2">
        <v>6</v>
      </c>
      <c r="AN44" s="2" t="s">
        <v>305</v>
      </c>
      <c r="AO44" s="2" t="s">
        <v>305</v>
      </c>
      <c r="AP44" s="2">
        <v>1</v>
      </c>
      <c r="AQ44" s="2"/>
      <c r="AR44" s="2"/>
      <c r="AS44" s="2">
        <v>1</v>
      </c>
      <c r="AT44" s="2">
        <v>1</v>
      </c>
      <c r="AU44" s="2" t="s">
        <v>305</v>
      </c>
      <c r="AV44" s="2" t="s">
        <v>305</v>
      </c>
      <c r="AW44" s="2">
        <v>4</v>
      </c>
      <c r="AX44" s="2">
        <v>5</v>
      </c>
      <c r="AY44" s="2">
        <v>6</v>
      </c>
      <c r="AZ44" s="2">
        <v>9</v>
      </c>
      <c r="BA44" s="2">
        <v>12</v>
      </c>
      <c r="BB44" s="2" t="s">
        <v>305</v>
      </c>
      <c r="BC44" s="2" t="s">
        <v>305</v>
      </c>
      <c r="BD44" s="2" t="s">
        <v>305</v>
      </c>
      <c r="BE44" s="2">
        <v>49</v>
      </c>
      <c r="BF44" s="2">
        <v>62</v>
      </c>
      <c r="BG44" s="2">
        <v>66</v>
      </c>
      <c r="BH44" s="2">
        <v>82</v>
      </c>
      <c r="BI44" s="2" t="s">
        <v>305</v>
      </c>
      <c r="BJ44" s="2" t="s">
        <v>305</v>
      </c>
      <c r="BK44" s="2">
        <v>24</v>
      </c>
      <c r="BL44" s="2">
        <v>20</v>
      </c>
      <c r="BM44" s="2">
        <v>18</v>
      </c>
      <c r="BN44" s="2">
        <v>14</v>
      </c>
      <c r="BO44" s="2">
        <v>12</v>
      </c>
      <c r="BP44" s="2" t="s">
        <v>305</v>
      </c>
      <c r="BQ44" s="2" t="s">
        <v>305</v>
      </c>
      <c r="BR44" s="2"/>
      <c r="BS44" s="2"/>
      <c r="BT44" s="2"/>
      <c r="BU44" s="2"/>
      <c r="BV44" s="2"/>
      <c r="BW44" s="2" t="s">
        <v>305</v>
      </c>
      <c r="BX44" s="2" t="s">
        <v>305</v>
      </c>
      <c r="BY44" s="2">
        <v>1</v>
      </c>
      <c r="BZ44" s="2">
        <v>1</v>
      </c>
      <c r="CA44" s="2">
        <v>2</v>
      </c>
      <c r="CB44" s="2">
        <v>1</v>
      </c>
      <c r="CC44" s="2">
        <v>1</v>
      </c>
      <c r="CD44" s="2" t="s">
        <v>305</v>
      </c>
      <c r="CE44" s="2" t="s">
        <v>305</v>
      </c>
      <c r="CF44" s="2"/>
      <c r="CG44" s="2"/>
      <c r="CH44" s="2" t="s">
        <v>305</v>
      </c>
      <c r="CI44" s="2" t="s">
        <v>305</v>
      </c>
      <c r="CJ44" s="2" t="s">
        <v>305</v>
      </c>
      <c r="CK44" s="2" t="s">
        <v>305</v>
      </c>
      <c r="CL44" s="2" t="s">
        <v>305</v>
      </c>
      <c r="CM44" s="2" t="s">
        <v>305</v>
      </c>
      <c r="CN44" s="2" t="s">
        <v>305</v>
      </c>
      <c r="CO44" s="2" t="s">
        <v>305</v>
      </c>
      <c r="CP44" s="2" t="s">
        <v>305</v>
      </c>
      <c r="CQ44" s="2" t="s">
        <v>305</v>
      </c>
      <c r="CR44" s="2" t="s">
        <v>305</v>
      </c>
      <c r="CS44" s="2" t="s">
        <v>305</v>
      </c>
      <c r="CT44" s="2" t="s">
        <v>305</v>
      </c>
      <c r="CU44" s="2" t="s">
        <v>305</v>
      </c>
      <c r="CV44" s="2" t="s">
        <v>305</v>
      </c>
      <c r="CW44" s="2" t="s">
        <v>305</v>
      </c>
      <c r="CX44" s="2" t="s">
        <v>305</v>
      </c>
      <c r="CY44" s="2" t="s">
        <v>305</v>
      </c>
      <c r="CZ44" s="2" t="s">
        <v>305</v>
      </c>
      <c r="DA44" s="2" t="s">
        <v>305</v>
      </c>
      <c r="DB44" s="2" t="s">
        <v>305</v>
      </c>
      <c r="DC44" s="2" t="s">
        <v>305</v>
      </c>
      <c r="DD44" s="2">
        <v>1</v>
      </c>
      <c r="DE44" s="2">
        <v>1</v>
      </c>
      <c r="DF44" s="2" t="s">
        <v>305</v>
      </c>
      <c r="DG44" s="2" t="s">
        <v>305</v>
      </c>
      <c r="DH44" s="2"/>
      <c r="DI44" s="2"/>
      <c r="DJ44" s="2">
        <v>1</v>
      </c>
      <c r="DK44" s="2">
        <v>1</v>
      </c>
      <c r="DL44" s="2">
        <v>1</v>
      </c>
      <c r="DM44" s="2" t="s">
        <v>305</v>
      </c>
      <c r="DN44" s="2" t="s">
        <v>305</v>
      </c>
      <c r="DO44" s="2">
        <v>1</v>
      </c>
      <c r="DP44" s="2">
        <v>3</v>
      </c>
      <c r="DQ44" s="2">
        <v>6</v>
      </c>
      <c r="DR44" s="2">
        <v>8</v>
      </c>
      <c r="DS44" s="2">
        <v>10</v>
      </c>
      <c r="DT44" s="2" t="s">
        <v>305</v>
      </c>
      <c r="DU44" s="2" t="s">
        <v>305</v>
      </c>
      <c r="DV44" s="2" t="s">
        <v>305</v>
      </c>
      <c r="DW44" s="2" t="s">
        <v>305</v>
      </c>
      <c r="DX44" s="2" t="s">
        <v>305</v>
      </c>
      <c r="DY44" s="2"/>
      <c r="DZ44" s="2"/>
      <c r="EA44" s="2" t="s">
        <v>305</v>
      </c>
      <c r="EB44" s="2" t="s">
        <v>305</v>
      </c>
      <c r="EC44" s="2">
        <v>2</v>
      </c>
      <c r="ED44" s="2">
        <v>3</v>
      </c>
      <c r="EE44" s="2" t="s">
        <v>305</v>
      </c>
      <c r="EF44" s="2">
        <v>3</v>
      </c>
      <c r="EG44" s="2">
        <v>4</v>
      </c>
      <c r="EH44" s="2" t="s">
        <v>305</v>
      </c>
      <c r="EI44" s="2" t="s">
        <v>305</v>
      </c>
      <c r="EJ44" s="2">
        <v>10</v>
      </c>
      <c r="EK44" s="2">
        <v>15</v>
      </c>
      <c r="EL44" s="2">
        <v>17</v>
      </c>
      <c r="EM44" s="2">
        <v>18</v>
      </c>
      <c r="EN44" s="2">
        <v>21</v>
      </c>
      <c r="EO44" s="2" t="s">
        <v>305</v>
      </c>
      <c r="EP44" s="2" t="s">
        <v>305</v>
      </c>
      <c r="EQ44" s="2" t="s">
        <v>305</v>
      </c>
      <c r="ER44" s="2">
        <v>21</v>
      </c>
      <c r="ES44" s="2">
        <v>30</v>
      </c>
      <c r="ET44" s="2">
        <v>35</v>
      </c>
      <c r="EU44" s="2">
        <v>34</v>
      </c>
      <c r="EV44" s="2" t="s">
        <v>305</v>
      </c>
      <c r="EW44" s="2" t="s">
        <v>305</v>
      </c>
      <c r="EX44" s="2">
        <v>13</v>
      </c>
      <c r="EY44" s="2">
        <v>7</v>
      </c>
      <c r="EZ44" s="2">
        <v>4</v>
      </c>
      <c r="FA44" s="2">
        <v>6</v>
      </c>
      <c r="FB44" s="2">
        <v>6</v>
      </c>
      <c r="FC44" s="2" t="s">
        <v>305</v>
      </c>
      <c r="FD44" s="2" t="s">
        <v>305</v>
      </c>
      <c r="FE44" s="2">
        <v>9</v>
      </c>
      <c r="FF44" s="2">
        <v>17</v>
      </c>
      <c r="FG44" s="2">
        <v>20</v>
      </c>
      <c r="FH44" s="2">
        <v>19</v>
      </c>
      <c r="FI44" s="2"/>
      <c r="FJ44" s="2" t="s">
        <v>305</v>
      </c>
      <c r="FK44" s="2" t="s">
        <v>305</v>
      </c>
      <c r="FL44" s="2"/>
      <c r="FM44" s="2"/>
      <c r="FN44" s="2"/>
      <c r="FO44" s="2"/>
      <c r="FP44" s="2" t="s">
        <v>305</v>
      </c>
      <c r="FQ44" s="2" t="s">
        <v>305</v>
      </c>
      <c r="FR44" s="2" t="s">
        <v>305</v>
      </c>
      <c r="FS44" s="2"/>
      <c r="FT44" s="2"/>
      <c r="FU44" s="2"/>
      <c r="FV44" s="2"/>
      <c r="FW44" s="2" t="s">
        <v>305</v>
      </c>
      <c r="FX44" s="2" t="s">
        <v>305</v>
      </c>
      <c r="FY44" s="2" t="s">
        <v>305</v>
      </c>
      <c r="FZ44" s="2" t="s">
        <v>305</v>
      </c>
      <c r="GA44" s="2" t="s">
        <v>305</v>
      </c>
    </row>
    <row r="45" spans="1:183" x14ac:dyDescent="0.2">
      <c r="A45" s="2">
        <v>37</v>
      </c>
      <c r="B45" s="2" t="s">
        <v>44</v>
      </c>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t="s">
        <v>305</v>
      </c>
      <c r="AH45" s="2" t="s">
        <v>305</v>
      </c>
      <c r="AI45" s="2" t="s">
        <v>305</v>
      </c>
      <c r="AJ45" s="2"/>
      <c r="AK45" s="2"/>
      <c r="AL45" s="2">
        <v>2</v>
      </c>
      <c r="AM45" s="2">
        <v>2</v>
      </c>
      <c r="AN45" s="2" t="s">
        <v>305</v>
      </c>
      <c r="AO45" s="2" t="s">
        <v>305</v>
      </c>
      <c r="AP45" s="2">
        <v>2</v>
      </c>
      <c r="AQ45" s="2">
        <v>4</v>
      </c>
      <c r="AR45" s="2">
        <v>4</v>
      </c>
      <c r="AS45" s="2">
        <v>4</v>
      </c>
      <c r="AT45" s="2">
        <v>3</v>
      </c>
      <c r="AU45" s="2" t="s">
        <v>305</v>
      </c>
      <c r="AV45" s="2" t="s">
        <v>305</v>
      </c>
      <c r="AW45" s="2">
        <v>7</v>
      </c>
      <c r="AX45" s="2">
        <v>12</v>
      </c>
      <c r="AY45" s="2">
        <v>13</v>
      </c>
      <c r="AZ45" s="2">
        <v>12</v>
      </c>
      <c r="BA45" s="2">
        <v>20</v>
      </c>
      <c r="BB45" s="2" t="s">
        <v>305</v>
      </c>
      <c r="BC45" s="2" t="s">
        <v>305</v>
      </c>
      <c r="BD45" s="2" t="s">
        <v>305</v>
      </c>
      <c r="BE45" s="2">
        <v>48</v>
      </c>
      <c r="BF45" s="2">
        <v>58</v>
      </c>
      <c r="BG45" s="2">
        <v>50</v>
      </c>
      <c r="BH45" s="2">
        <v>40</v>
      </c>
      <c r="BI45" s="2" t="s">
        <v>305</v>
      </c>
      <c r="BJ45" s="2" t="s">
        <v>305</v>
      </c>
      <c r="BK45" s="2">
        <v>2</v>
      </c>
      <c r="BL45" s="2">
        <v>3</v>
      </c>
      <c r="BM45" s="2">
        <v>3</v>
      </c>
      <c r="BN45" s="2">
        <v>2</v>
      </c>
      <c r="BO45" s="2">
        <v>1</v>
      </c>
      <c r="BP45" s="2" t="s">
        <v>305</v>
      </c>
      <c r="BQ45" s="2" t="s">
        <v>305</v>
      </c>
      <c r="BR45" s="2">
        <v>1</v>
      </c>
      <c r="BS45" s="2">
        <v>1</v>
      </c>
      <c r="BT45" s="2">
        <v>1</v>
      </c>
      <c r="BU45" s="2">
        <v>1</v>
      </c>
      <c r="BV45" s="2"/>
      <c r="BW45" s="2" t="s">
        <v>305</v>
      </c>
      <c r="BX45" s="2" t="s">
        <v>305</v>
      </c>
      <c r="BY45" s="2">
        <v>1</v>
      </c>
      <c r="BZ45" s="2">
        <v>1</v>
      </c>
      <c r="CA45" s="2">
        <v>1</v>
      </c>
      <c r="CB45" s="2">
        <v>1</v>
      </c>
      <c r="CC45" s="2">
        <v>1</v>
      </c>
      <c r="CD45" s="2" t="s">
        <v>305</v>
      </c>
      <c r="CE45" s="2" t="s">
        <v>305</v>
      </c>
      <c r="CF45" s="2"/>
      <c r="CG45" s="2"/>
      <c r="CH45" s="2" t="s">
        <v>305</v>
      </c>
      <c r="CI45" s="2" t="s">
        <v>305</v>
      </c>
      <c r="CJ45" s="2" t="s">
        <v>305</v>
      </c>
      <c r="CK45" s="2" t="s">
        <v>305</v>
      </c>
      <c r="CL45" s="2" t="s">
        <v>305</v>
      </c>
      <c r="CM45" s="2" t="s">
        <v>305</v>
      </c>
      <c r="CN45" s="2" t="s">
        <v>305</v>
      </c>
      <c r="CO45" s="2" t="s">
        <v>305</v>
      </c>
      <c r="CP45" s="2" t="s">
        <v>305</v>
      </c>
      <c r="CQ45" s="2" t="s">
        <v>305</v>
      </c>
      <c r="CR45" s="2" t="s">
        <v>305</v>
      </c>
      <c r="CS45" s="2" t="s">
        <v>305</v>
      </c>
      <c r="CT45" s="2" t="s">
        <v>305</v>
      </c>
      <c r="CU45" s="2" t="s">
        <v>305</v>
      </c>
      <c r="CV45" s="2" t="s">
        <v>305</v>
      </c>
      <c r="CW45" s="2" t="s">
        <v>305</v>
      </c>
      <c r="CX45" s="2" t="s">
        <v>305</v>
      </c>
      <c r="CY45" s="2" t="s">
        <v>305</v>
      </c>
      <c r="CZ45" s="2" t="s">
        <v>305</v>
      </c>
      <c r="DA45" s="2" t="s">
        <v>305</v>
      </c>
      <c r="DB45" s="2" t="s">
        <v>305</v>
      </c>
      <c r="DC45" s="2" t="s">
        <v>305</v>
      </c>
      <c r="DD45" s="2"/>
      <c r="DE45" s="2"/>
      <c r="DF45" s="2" t="s">
        <v>305</v>
      </c>
      <c r="DG45" s="2" t="s">
        <v>305</v>
      </c>
      <c r="DH45" s="2"/>
      <c r="DI45" s="2"/>
      <c r="DJ45" s="2"/>
      <c r="DK45" s="2">
        <v>1</v>
      </c>
      <c r="DL45" s="2">
        <v>1</v>
      </c>
      <c r="DM45" s="2" t="s">
        <v>305</v>
      </c>
      <c r="DN45" s="2" t="s">
        <v>305</v>
      </c>
      <c r="DO45" s="2">
        <v>1</v>
      </c>
      <c r="DP45" s="2">
        <v>1</v>
      </c>
      <c r="DQ45" s="2">
        <v>2</v>
      </c>
      <c r="DR45" s="2">
        <v>1</v>
      </c>
      <c r="DS45" s="2">
        <v>2</v>
      </c>
      <c r="DT45" s="2" t="s">
        <v>305</v>
      </c>
      <c r="DU45" s="2" t="s">
        <v>305</v>
      </c>
      <c r="DV45" s="2" t="s">
        <v>305</v>
      </c>
      <c r="DW45" s="2" t="s">
        <v>305</v>
      </c>
      <c r="DX45" s="2" t="s">
        <v>305</v>
      </c>
      <c r="DY45" s="2"/>
      <c r="DZ45" s="2"/>
      <c r="EA45" s="2" t="s">
        <v>305</v>
      </c>
      <c r="EB45" s="2" t="s">
        <v>305</v>
      </c>
      <c r="EC45" s="2">
        <v>3</v>
      </c>
      <c r="ED45" s="2">
        <v>3</v>
      </c>
      <c r="EE45" s="2" t="s">
        <v>305</v>
      </c>
      <c r="EF45" s="2">
        <v>1</v>
      </c>
      <c r="EG45" s="2">
        <v>2</v>
      </c>
      <c r="EH45" s="2" t="s">
        <v>305</v>
      </c>
      <c r="EI45" s="2" t="s">
        <v>305</v>
      </c>
      <c r="EJ45" s="2">
        <v>2</v>
      </c>
      <c r="EK45" s="2">
        <v>3</v>
      </c>
      <c r="EL45" s="2">
        <v>3</v>
      </c>
      <c r="EM45" s="2">
        <v>4</v>
      </c>
      <c r="EN45" s="2">
        <v>3</v>
      </c>
      <c r="EO45" s="2" t="s">
        <v>305</v>
      </c>
      <c r="EP45" s="2" t="s">
        <v>305</v>
      </c>
      <c r="EQ45" s="2" t="s">
        <v>305</v>
      </c>
      <c r="ER45" s="2">
        <v>6</v>
      </c>
      <c r="ES45" s="2">
        <v>10</v>
      </c>
      <c r="ET45" s="2">
        <v>12</v>
      </c>
      <c r="EU45" s="2">
        <v>12</v>
      </c>
      <c r="EV45" s="2" t="s">
        <v>305</v>
      </c>
      <c r="EW45" s="2" t="s">
        <v>305</v>
      </c>
      <c r="EX45" s="2">
        <v>8</v>
      </c>
      <c r="EY45" s="2">
        <v>9</v>
      </c>
      <c r="EZ45" s="2">
        <v>10</v>
      </c>
      <c r="FA45" s="2">
        <v>8</v>
      </c>
      <c r="FB45" s="2">
        <v>6</v>
      </c>
      <c r="FC45" s="2" t="s">
        <v>305</v>
      </c>
      <c r="FD45" s="2" t="s">
        <v>305</v>
      </c>
      <c r="FE45" s="2">
        <v>2</v>
      </c>
      <c r="FF45" s="2">
        <v>6</v>
      </c>
      <c r="FG45" s="2">
        <v>8</v>
      </c>
      <c r="FH45" s="2">
        <v>11</v>
      </c>
      <c r="FI45" s="2"/>
      <c r="FJ45" s="2" t="s">
        <v>305</v>
      </c>
      <c r="FK45" s="2" t="s">
        <v>305</v>
      </c>
      <c r="FL45" s="2"/>
      <c r="FM45" s="2"/>
      <c r="FN45" s="2"/>
      <c r="FO45" s="2"/>
      <c r="FP45" s="2" t="s">
        <v>305</v>
      </c>
      <c r="FQ45" s="2" t="s">
        <v>305</v>
      </c>
      <c r="FR45" s="2" t="s">
        <v>305</v>
      </c>
      <c r="FS45" s="2"/>
      <c r="FT45" s="2"/>
      <c r="FU45" s="2"/>
      <c r="FV45" s="2"/>
      <c r="FW45" s="2" t="s">
        <v>305</v>
      </c>
      <c r="FX45" s="2" t="s">
        <v>305</v>
      </c>
      <c r="FY45" s="2" t="s">
        <v>305</v>
      </c>
      <c r="FZ45" s="2" t="s">
        <v>305</v>
      </c>
      <c r="GA45" s="2" t="s">
        <v>305</v>
      </c>
    </row>
    <row r="46" spans="1:183" x14ac:dyDescent="0.2">
      <c r="A46" s="2">
        <v>38</v>
      </c>
      <c r="B46" s="2" t="s">
        <v>113</v>
      </c>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t="s">
        <v>305</v>
      </c>
      <c r="AH46" s="2" t="s">
        <v>305</v>
      </c>
      <c r="AI46" s="2" t="s">
        <v>305</v>
      </c>
      <c r="AJ46" s="2"/>
      <c r="AK46" s="2"/>
      <c r="AL46" s="2"/>
      <c r="AM46" s="2"/>
      <c r="AN46" s="2" t="s">
        <v>305</v>
      </c>
      <c r="AO46" s="2" t="s">
        <v>305</v>
      </c>
      <c r="AP46" s="2"/>
      <c r="AQ46" s="2"/>
      <c r="AR46" s="2"/>
      <c r="AS46" s="2">
        <v>1</v>
      </c>
      <c r="AT46" s="2">
        <v>1</v>
      </c>
      <c r="AU46" s="2" t="s">
        <v>305</v>
      </c>
      <c r="AV46" s="2" t="s">
        <v>305</v>
      </c>
      <c r="AW46" s="2">
        <v>2</v>
      </c>
      <c r="AX46" s="2">
        <v>3</v>
      </c>
      <c r="AY46" s="2">
        <v>5</v>
      </c>
      <c r="AZ46" s="2">
        <v>7</v>
      </c>
      <c r="BA46" s="2">
        <v>8</v>
      </c>
      <c r="BB46" s="2" t="s">
        <v>305</v>
      </c>
      <c r="BC46" s="2" t="s">
        <v>305</v>
      </c>
      <c r="BD46" s="2" t="s">
        <v>305</v>
      </c>
      <c r="BE46" s="2">
        <v>4</v>
      </c>
      <c r="BF46" s="2">
        <v>7</v>
      </c>
      <c r="BG46" s="2">
        <v>7</v>
      </c>
      <c r="BH46" s="2">
        <v>5</v>
      </c>
      <c r="BI46" s="2" t="s">
        <v>305</v>
      </c>
      <c r="BJ46" s="2" t="s">
        <v>305</v>
      </c>
      <c r="BK46" s="2">
        <v>4</v>
      </c>
      <c r="BL46" s="2">
        <v>4</v>
      </c>
      <c r="BM46" s="2">
        <v>6</v>
      </c>
      <c r="BN46" s="2">
        <v>5</v>
      </c>
      <c r="BO46" s="2">
        <v>5</v>
      </c>
      <c r="BP46" s="2" t="s">
        <v>305</v>
      </c>
      <c r="BQ46" s="2" t="s">
        <v>305</v>
      </c>
      <c r="BR46" s="2">
        <v>1</v>
      </c>
      <c r="BS46" s="2">
        <v>1</v>
      </c>
      <c r="BT46" s="2">
        <v>1</v>
      </c>
      <c r="BU46" s="2"/>
      <c r="BV46" s="2"/>
      <c r="BW46" s="2" t="s">
        <v>305</v>
      </c>
      <c r="BX46" s="2" t="s">
        <v>305</v>
      </c>
      <c r="BY46" s="2"/>
      <c r="BZ46" s="2">
        <v>1</v>
      </c>
      <c r="CA46" s="2">
        <v>1</v>
      </c>
      <c r="CB46" s="2">
        <v>2</v>
      </c>
      <c r="CC46" s="2">
        <v>4</v>
      </c>
      <c r="CD46" s="2" t="s">
        <v>305</v>
      </c>
      <c r="CE46" s="2" t="s">
        <v>305</v>
      </c>
      <c r="CF46" s="2">
        <v>4</v>
      </c>
      <c r="CG46" s="2">
        <v>6</v>
      </c>
      <c r="CH46" s="2" t="s">
        <v>305</v>
      </c>
      <c r="CI46" s="2" t="s">
        <v>305</v>
      </c>
      <c r="CJ46" s="2" t="s">
        <v>305</v>
      </c>
      <c r="CK46" s="2" t="s">
        <v>305</v>
      </c>
      <c r="CL46" s="2" t="s">
        <v>305</v>
      </c>
      <c r="CM46" s="2" t="s">
        <v>305</v>
      </c>
      <c r="CN46" s="2" t="s">
        <v>305</v>
      </c>
      <c r="CO46" s="2" t="s">
        <v>305</v>
      </c>
      <c r="CP46" s="2" t="s">
        <v>305</v>
      </c>
      <c r="CQ46" s="2" t="s">
        <v>305</v>
      </c>
      <c r="CR46" s="2" t="s">
        <v>305</v>
      </c>
      <c r="CS46" s="2" t="s">
        <v>305</v>
      </c>
      <c r="CT46" s="2" t="s">
        <v>305</v>
      </c>
      <c r="CU46" s="2" t="s">
        <v>305</v>
      </c>
      <c r="CV46" s="2" t="s">
        <v>305</v>
      </c>
      <c r="CW46" s="2" t="s">
        <v>305</v>
      </c>
      <c r="CX46" s="2" t="s">
        <v>305</v>
      </c>
      <c r="CY46" s="2" t="s">
        <v>305</v>
      </c>
      <c r="CZ46" s="2" t="s">
        <v>305</v>
      </c>
      <c r="DA46" s="2" t="s">
        <v>305</v>
      </c>
      <c r="DB46" s="2" t="s">
        <v>305</v>
      </c>
      <c r="DC46" s="2" t="s">
        <v>305</v>
      </c>
      <c r="DD46" s="2"/>
      <c r="DE46" s="2"/>
      <c r="DF46" s="2" t="s">
        <v>305</v>
      </c>
      <c r="DG46" s="2" t="s">
        <v>305</v>
      </c>
      <c r="DH46" s="2"/>
      <c r="DI46" s="2"/>
      <c r="DJ46" s="2"/>
      <c r="DK46" s="2"/>
      <c r="DL46" s="2"/>
      <c r="DM46" s="2" t="s">
        <v>305</v>
      </c>
      <c r="DN46" s="2" t="s">
        <v>305</v>
      </c>
      <c r="DO46" s="2"/>
      <c r="DP46" s="2"/>
      <c r="DQ46" s="2"/>
      <c r="DR46" s="2"/>
      <c r="DS46" s="2"/>
      <c r="DT46" s="2" t="s">
        <v>305</v>
      </c>
      <c r="DU46" s="2" t="s">
        <v>305</v>
      </c>
      <c r="DV46" s="2" t="s">
        <v>305</v>
      </c>
      <c r="DW46" s="2">
        <v>1</v>
      </c>
      <c r="DX46" s="2"/>
      <c r="DY46" s="2">
        <v>2</v>
      </c>
      <c r="DZ46" s="2">
        <v>2</v>
      </c>
      <c r="EA46" s="2" t="s">
        <v>305</v>
      </c>
      <c r="EB46" s="2" t="s">
        <v>305</v>
      </c>
      <c r="EC46" s="2">
        <v>2</v>
      </c>
      <c r="ED46" s="2">
        <v>3</v>
      </c>
      <c r="EE46" s="2" t="s">
        <v>305</v>
      </c>
      <c r="EF46" s="2">
        <v>3</v>
      </c>
      <c r="EG46" s="2">
        <v>5</v>
      </c>
      <c r="EH46" s="2" t="s">
        <v>305</v>
      </c>
      <c r="EI46" s="2" t="s">
        <v>305</v>
      </c>
      <c r="EJ46" s="2">
        <v>7</v>
      </c>
      <c r="EK46" s="2">
        <v>8</v>
      </c>
      <c r="EL46" s="2">
        <v>10</v>
      </c>
      <c r="EM46" s="2">
        <v>11</v>
      </c>
      <c r="EN46" s="2">
        <v>10</v>
      </c>
      <c r="EO46" s="2" t="s">
        <v>305</v>
      </c>
      <c r="EP46" s="2" t="s">
        <v>305</v>
      </c>
      <c r="EQ46" s="2" t="s">
        <v>305</v>
      </c>
      <c r="ER46" s="2">
        <v>5</v>
      </c>
      <c r="ES46" s="2">
        <v>4</v>
      </c>
      <c r="ET46" s="2">
        <v>2</v>
      </c>
      <c r="EU46" s="2">
        <v>2</v>
      </c>
      <c r="EV46" s="2" t="s">
        <v>305</v>
      </c>
      <c r="EW46" s="2" t="s">
        <v>305</v>
      </c>
      <c r="EX46" s="2">
        <v>1</v>
      </c>
      <c r="EY46" s="2">
        <v>7</v>
      </c>
      <c r="EZ46" s="2">
        <v>7</v>
      </c>
      <c r="FA46" s="2">
        <v>5</v>
      </c>
      <c r="FB46" s="2">
        <v>6</v>
      </c>
      <c r="FC46" s="2" t="s">
        <v>305</v>
      </c>
      <c r="FD46" s="2" t="s">
        <v>305</v>
      </c>
      <c r="FE46" s="2">
        <v>6</v>
      </c>
      <c r="FF46" s="2">
        <v>8</v>
      </c>
      <c r="FG46" s="2">
        <v>6</v>
      </c>
      <c r="FH46" s="2">
        <v>4</v>
      </c>
      <c r="FI46" s="2"/>
      <c r="FJ46" s="2" t="s">
        <v>305</v>
      </c>
      <c r="FK46" s="2" t="s">
        <v>305</v>
      </c>
      <c r="FL46" s="2"/>
      <c r="FM46" s="2"/>
      <c r="FN46" s="2"/>
      <c r="FO46" s="2"/>
      <c r="FP46" s="2" t="s">
        <v>305</v>
      </c>
      <c r="FQ46" s="2" t="s">
        <v>305</v>
      </c>
      <c r="FR46" s="2" t="s">
        <v>305</v>
      </c>
      <c r="FS46" s="2"/>
      <c r="FT46" s="2"/>
      <c r="FU46" s="2"/>
      <c r="FV46" s="2"/>
      <c r="FW46" s="2" t="s">
        <v>305</v>
      </c>
      <c r="FX46" s="2" t="s">
        <v>305</v>
      </c>
      <c r="FY46" s="2" t="s">
        <v>305</v>
      </c>
      <c r="FZ46" s="2" t="s">
        <v>305</v>
      </c>
      <c r="GA46" s="2" t="s">
        <v>305</v>
      </c>
    </row>
    <row r="47" spans="1:183" x14ac:dyDescent="0.2">
      <c r="A47" s="2">
        <v>39</v>
      </c>
      <c r="B47" s="2" t="s">
        <v>100</v>
      </c>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t="s">
        <v>305</v>
      </c>
      <c r="AH47" s="2" t="s">
        <v>305</v>
      </c>
      <c r="AI47" s="2" t="s">
        <v>305</v>
      </c>
      <c r="AJ47" s="2"/>
      <c r="AK47" s="2"/>
      <c r="AL47" s="2"/>
      <c r="AM47" s="2"/>
      <c r="AN47" s="2" t="s">
        <v>305</v>
      </c>
      <c r="AO47" s="2" t="s">
        <v>305</v>
      </c>
      <c r="AP47" s="2"/>
      <c r="AQ47" s="2"/>
      <c r="AR47" s="2"/>
      <c r="AS47" s="2"/>
      <c r="AT47" s="2"/>
      <c r="AU47" s="2" t="s">
        <v>305</v>
      </c>
      <c r="AV47" s="2" t="s">
        <v>305</v>
      </c>
      <c r="AW47" s="2">
        <v>4</v>
      </c>
      <c r="AX47" s="2">
        <v>12</v>
      </c>
      <c r="AY47" s="2">
        <v>25</v>
      </c>
      <c r="AZ47" s="2">
        <v>28</v>
      </c>
      <c r="BA47" s="2">
        <v>30</v>
      </c>
      <c r="BB47" s="2" t="s">
        <v>305</v>
      </c>
      <c r="BC47" s="2" t="s">
        <v>305</v>
      </c>
      <c r="BD47" s="2" t="s">
        <v>305</v>
      </c>
      <c r="BE47" s="2">
        <v>13</v>
      </c>
      <c r="BF47" s="2">
        <v>12</v>
      </c>
      <c r="BG47" s="2">
        <v>12</v>
      </c>
      <c r="BH47" s="2">
        <v>9</v>
      </c>
      <c r="BI47" s="2" t="s">
        <v>305</v>
      </c>
      <c r="BJ47" s="2" t="s">
        <v>305</v>
      </c>
      <c r="BK47" s="2">
        <v>2</v>
      </c>
      <c r="BL47" s="2">
        <v>1</v>
      </c>
      <c r="BM47" s="2">
        <v>6</v>
      </c>
      <c r="BN47" s="2">
        <v>8</v>
      </c>
      <c r="BO47" s="2">
        <v>6</v>
      </c>
      <c r="BP47" s="2" t="s">
        <v>305</v>
      </c>
      <c r="BQ47" s="2" t="s">
        <v>305</v>
      </c>
      <c r="BR47" s="2">
        <v>1</v>
      </c>
      <c r="BS47" s="2"/>
      <c r="BT47" s="2">
        <v>1</v>
      </c>
      <c r="BU47" s="2">
        <v>1</v>
      </c>
      <c r="BV47" s="2">
        <v>1</v>
      </c>
      <c r="BW47" s="2" t="s">
        <v>305</v>
      </c>
      <c r="BX47" s="2" t="s">
        <v>305</v>
      </c>
      <c r="BY47" s="2">
        <v>2</v>
      </c>
      <c r="BZ47" s="2">
        <v>1</v>
      </c>
      <c r="CA47" s="2">
        <v>1</v>
      </c>
      <c r="CB47" s="2">
        <v>2</v>
      </c>
      <c r="CC47" s="2">
        <v>2</v>
      </c>
      <c r="CD47" s="2" t="s">
        <v>305</v>
      </c>
      <c r="CE47" s="2" t="s">
        <v>305</v>
      </c>
      <c r="CF47" s="2"/>
      <c r="CG47" s="2"/>
      <c r="CH47" s="2" t="s">
        <v>305</v>
      </c>
      <c r="CI47" s="2" t="s">
        <v>305</v>
      </c>
      <c r="CJ47" s="2" t="s">
        <v>305</v>
      </c>
      <c r="CK47" s="2" t="s">
        <v>305</v>
      </c>
      <c r="CL47" s="2" t="s">
        <v>305</v>
      </c>
      <c r="CM47" s="2" t="s">
        <v>305</v>
      </c>
      <c r="CN47" s="2" t="s">
        <v>305</v>
      </c>
      <c r="CO47" s="2" t="s">
        <v>305</v>
      </c>
      <c r="CP47" s="2" t="s">
        <v>305</v>
      </c>
      <c r="CQ47" s="2" t="s">
        <v>305</v>
      </c>
      <c r="CR47" s="2" t="s">
        <v>305</v>
      </c>
      <c r="CS47" s="2" t="s">
        <v>305</v>
      </c>
      <c r="CT47" s="2" t="s">
        <v>305</v>
      </c>
      <c r="CU47" s="2" t="s">
        <v>305</v>
      </c>
      <c r="CV47" s="2" t="s">
        <v>305</v>
      </c>
      <c r="CW47" s="2" t="s">
        <v>305</v>
      </c>
      <c r="CX47" s="2" t="s">
        <v>305</v>
      </c>
      <c r="CY47" s="2" t="s">
        <v>305</v>
      </c>
      <c r="CZ47" s="2" t="s">
        <v>305</v>
      </c>
      <c r="DA47" s="2" t="s">
        <v>305</v>
      </c>
      <c r="DB47" s="2" t="s">
        <v>305</v>
      </c>
      <c r="DC47" s="2" t="s">
        <v>305</v>
      </c>
      <c r="DD47" s="2">
        <v>1</v>
      </c>
      <c r="DE47" s="2">
        <v>2</v>
      </c>
      <c r="DF47" s="2" t="s">
        <v>305</v>
      </c>
      <c r="DG47" s="2" t="s">
        <v>305</v>
      </c>
      <c r="DH47" s="2">
        <v>13</v>
      </c>
      <c r="DI47" s="2">
        <v>17</v>
      </c>
      <c r="DJ47" s="2">
        <v>20</v>
      </c>
      <c r="DK47" s="2">
        <v>22</v>
      </c>
      <c r="DL47" s="2">
        <v>19</v>
      </c>
      <c r="DM47" s="2" t="s">
        <v>305</v>
      </c>
      <c r="DN47" s="2" t="s">
        <v>305</v>
      </c>
      <c r="DO47" s="2">
        <v>4</v>
      </c>
      <c r="DP47" s="2">
        <v>1</v>
      </c>
      <c r="DQ47" s="2">
        <v>1</v>
      </c>
      <c r="DR47" s="2">
        <v>1</v>
      </c>
      <c r="DS47" s="2">
        <v>1</v>
      </c>
      <c r="DT47" s="2" t="s">
        <v>305</v>
      </c>
      <c r="DU47" s="2" t="s">
        <v>305</v>
      </c>
      <c r="DV47" s="2" t="s">
        <v>305</v>
      </c>
      <c r="DW47" s="2"/>
      <c r="DX47" s="2"/>
      <c r="DY47" s="2">
        <v>1</v>
      </c>
      <c r="DZ47" s="2">
        <v>1</v>
      </c>
      <c r="EA47" s="2" t="s">
        <v>305</v>
      </c>
      <c r="EB47" s="2" t="s">
        <v>305</v>
      </c>
      <c r="EC47" s="2">
        <v>1</v>
      </c>
      <c r="ED47" s="2">
        <v>1</v>
      </c>
      <c r="EE47" s="2" t="s">
        <v>305</v>
      </c>
      <c r="EF47" s="2">
        <v>6</v>
      </c>
      <c r="EG47" s="2">
        <v>15</v>
      </c>
      <c r="EH47" s="2" t="s">
        <v>305</v>
      </c>
      <c r="EI47" s="2" t="s">
        <v>305</v>
      </c>
      <c r="EJ47" s="2">
        <v>25</v>
      </c>
      <c r="EK47" s="2">
        <v>28</v>
      </c>
      <c r="EL47" s="2">
        <v>28</v>
      </c>
      <c r="EM47" s="2">
        <v>20</v>
      </c>
      <c r="EN47" s="2">
        <v>17</v>
      </c>
      <c r="EO47" s="2" t="s">
        <v>305</v>
      </c>
      <c r="EP47" s="2" t="s">
        <v>305</v>
      </c>
      <c r="EQ47" s="2" t="s">
        <v>305</v>
      </c>
      <c r="ER47" s="2">
        <v>12</v>
      </c>
      <c r="ES47" s="2">
        <v>14</v>
      </c>
      <c r="ET47" s="2">
        <v>14</v>
      </c>
      <c r="EU47" s="2">
        <v>14</v>
      </c>
      <c r="EV47" s="2" t="s">
        <v>305</v>
      </c>
      <c r="EW47" s="2" t="s">
        <v>305</v>
      </c>
      <c r="EX47" s="2">
        <v>4</v>
      </c>
      <c r="EY47" s="2">
        <v>3</v>
      </c>
      <c r="EZ47" s="2">
        <v>3</v>
      </c>
      <c r="FA47" s="2">
        <v>2</v>
      </c>
      <c r="FB47" s="2">
        <v>4</v>
      </c>
      <c r="FC47" s="2" t="s">
        <v>305</v>
      </c>
      <c r="FD47" s="2" t="s">
        <v>305</v>
      </c>
      <c r="FE47" s="2">
        <v>2</v>
      </c>
      <c r="FF47" s="2">
        <v>2</v>
      </c>
      <c r="FG47" s="2">
        <v>10</v>
      </c>
      <c r="FH47" s="2">
        <v>17</v>
      </c>
      <c r="FI47" s="2"/>
      <c r="FJ47" s="2" t="s">
        <v>305</v>
      </c>
      <c r="FK47" s="2" t="s">
        <v>305</v>
      </c>
      <c r="FL47" s="2"/>
      <c r="FM47" s="2"/>
      <c r="FN47" s="2"/>
      <c r="FO47" s="2"/>
      <c r="FP47" s="2" t="s">
        <v>305</v>
      </c>
      <c r="FQ47" s="2" t="s">
        <v>305</v>
      </c>
      <c r="FR47" s="2" t="s">
        <v>305</v>
      </c>
      <c r="FS47" s="2"/>
      <c r="FT47" s="2"/>
      <c r="FU47" s="2"/>
      <c r="FV47" s="2"/>
      <c r="FW47" s="2" t="s">
        <v>305</v>
      </c>
      <c r="FX47" s="2" t="s">
        <v>305</v>
      </c>
      <c r="FY47" s="2" t="s">
        <v>305</v>
      </c>
      <c r="FZ47" s="2" t="s">
        <v>305</v>
      </c>
      <c r="GA47" s="2" t="s">
        <v>305</v>
      </c>
    </row>
    <row r="48" spans="1:183" x14ac:dyDescent="0.2">
      <c r="A48" s="2">
        <v>40</v>
      </c>
      <c r="B48" s="2" t="s">
        <v>114</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t="s">
        <v>305</v>
      </c>
      <c r="AH48" s="2" t="s">
        <v>305</v>
      </c>
      <c r="AI48" s="2" t="s">
        <v>305</v>
      </c>
      <c r="AJ48" s="2"/>
      <c r="AK48" s="2"/>
      <c r="AL48" s="2"/>
      <c r="AM48" s="2"/>
      <c r="AN48" s="2" t="s">
        <v>305</v>
      </c>
      <c r="AO48" s="2" t="s">
        <v>305</v>
      </c>
      <c r="AP48" s="2"/>
      <c r="AQ48" s="2"/>
      <c r="AR48" s="2"/>
      <c r="AS48" s="2"/>
      <c r="AT48" s="2"/>
      <c r="AU48" s="2" t="s">
        <v>305</v>
      </c>
      <c r="AV48" s="2" t="s">
        <v>305</v>
      </c>
      <c r="AW48" s="2"/>
      <c r="AX48" s="2">
        <v>1</v>
      </c>
      <c r="AY48" s="2">
        <v>2</v>
      </c>
      <c r="AZ48" s="2">
        <v>3</v>
      </c>
      <c r="BA48" s="2">
        <v>2</v>
      </c>
      <c r="BB48" s="2" t="s">
        <v>305</v>
      </c>
      <c r="BC48" s="2" t="s">
        <v>305</v>
      </c>
      <c r="BD48" s="2" t="s">
        <v>305</v>
      </c>
      <c r="BE48" s="2">
        <v>1</v>
      </c>
      <c r="BF48" s="2">
        <v>3</v>
      </c>
      <c r="BG48" s="2">
        <v>3</v>
      </c>
      <c r="BH48" s="2">
        <v>2</v>
      </c>
      <c r="BI48" s="2" t="s">
        <v>305</v>
      </c>
      <c r="BJ48" s="2" t="s">
        <v>305</v>
      </c>
      <c r="BK48" s="2">
        <v>3</v>
      </c>
      <c r="BL48" s="2">
        <v>1</v>
      </c>
      <c r="BM48" s="2">
        <v>1</v>
      </c>
      <c r="BN48" s="2"/>
      <c r="BO48" s="2"/>
      <c r="BP48" s="2" t="s">
        <v>305</v>
      </c>
      <c r="BQ48" s="2" t="s">
        <v>305</v>
      </c>
      <c r="BR48" s="2"/>
      <c r="BS48" s="2">
        <v>1</v>
      </c>
      <c r="BT48" s="2">
        <v>1</v>
      </c>
      <c r="BU48" s="2">
        <v>1</v>
      </c>
      <c r="BV48" s="2">
        <v>1</v>
      </c>
      <c r="BW48" s="2" t="s">
        <v>305</v>
      </c>
      <c r="BX48" s="2" t="s">
        <v>305</v>
      </c>
      <c r="BY48" s="2"/>
      <c r="BZ48" s="2">
        <v>2</v>
      </c>
      <c r="CA48" s="2">
        <v>2</v>
      </c>
      <c r="CB48" s="2">
        <v>3</v>
      </c>
      <c r="CC48" s="2">
        <v>2</v>
      </c>
      <c r="CD48" s="2" t="s">
        <v>305</v>
      </c>
      <c r="CE48" s="2" t="s">
        <v>305</v>
      </c>
      <c r="CF48" s="2">
        <v>3</v>
      </c>
      <c r="CG48" s="2">
        <v>3</v>
      </c>
      <c r="CH48" s="2" t="s">
        <v>305</v>
      </c>
      <c r="CI48" s="2" t="s">
        <v>305</v>
      </c>
      <c r="CJ48" s="2" t="s">
        <v>305</v>
      </c>
      <c r="CK48" s="2" t="s">
        <v>305</v>
      </c>
      <c r="CL48" s="2" t="s">
        <v>305</v>
      </c>
      <c r="CM48" s="2" t="s">
        <v>305</v>
      </c>
      <c r="CN48" s="2" t="s">
        <v>305</v>
      </c>
      <c r="CO48" s="2" t="s">
        <v>305</v>
      </c>
      <c r="CP48" s="2" t="s">
        <v>305</v>
      </c>
      <c r="CQ48" s="2" t="s">
        <v>305</v>
      </c>
      <c r="CR48" s="2" t="s">
        <v>305</v>
      </c>
      <c r="CS48" s="2" t="s">
        <v>305</v>
      </c>
      <c r="CT48" s="2" t="s">
        <v>305</v>
      </c>
      <c r="CU48" s="2" t="s">
        <v>305</v>
      </c>
      <c r="CV48" s="2" t="s">
        <v>305</v>
      </c>
      <c r="CW48" s="2" t="s">
        <v>305</v>
      </c>
      <c r="CX48" s="2" t="s">
        <v>305</v>
      </c>
      <c r="CY48" s="2" t="s">
        <v>305</v>
      </c>
      <c r="CZ48" s="2" t="s">
        <v>305</v>
      </c>
      <c r="DA48" s="2" t="s">
        <v>305</v>
      </c>
      <c r="DB48" s="2" t="s">
        <v>305</v>
      </c>
      <c r="DC48" s="2" t="s">
        <v>305</v>
      </c>
      <c r="DD48" s="2"/>
      <c r="DE48" s="2"/>
      <c r="DF48" s="2" t="s">
        <v>305</v>
      </c>
      <c r="DG48" s="2" t="s">
        <v>305</v>
      </c>
      <c r="DH48" s="2"/>
      <c r="DI48" s="2">
        <v>1</v>
      </c>
      <c r="DJ48" s="2">
        <v>3</v>
      </c>
      <c r="DK48" s="2">
        <v>5</v>
      </c>
      <c r="DL48" s="2">
        <v>5</v>
      </c>
      <c r="DM48" s="2" t="s">
        <v>305</v>
      </c>
      <c r="DN48" s="2" t="s">
        <v>305</v>
      </c>
      <c r="DO48" s="2">
        <v>8</v>
      </c>
      <c r="DP48" s="2">
        <v>9</v>
      </c>
      <c r="DQ48" s="2">
        <v>11</v>
      </c>
      <c r="DR48" s="2">
        <v>10</v>
      </c>
      <c r="DS48" s="2">
        <v>10</v>
      </c>
      <c r="DT48" s="2" t="s">
        <v>305</v>
      </c>
      <c r="DU48" s="2" t="s">
        <v>305</v>
      </c>
      <c r="DV48" s="2" t="s">
        <v>305</v>
      </c>
      <c r="DW48" s="2">
        <v>4</v>
      </c>
      <c r="DX48" s="2">
        <v>2</v>
      </c>
      <c r="DY48" s="2">
        <v>2</v>
      </c>
      <c r="DZ48" s="2">
        <v>1</v>
      </c>
      <c r="EA48" s="2" t="s">
        <v>305</v>
      </c>
      <c r="EB48" s="2" t="s">
        <v>305</v>
      </c>
      <c r="EC48" s="2">
        <v>1</v>
      </c>
      <c r="ED48" s="2">
        <v>1</v>
      </c>
      <c r="EE48" s="2" t="s">
        <v>305</v>
      </c>
      <c r="EF48" s="2"/>
      <c r="EG48" s="2">
        <v>1</v>
      </c>
      <c r="EH48" s="2" t="s">
        <v>305</v>
      </c>
      <c r="EI48" s="2" t="s">
        <v>305</v>
      </c>
      <c r="EJ48" s="2">
        <v>1</v>
      </c>
      <c r="EK48" s="2">
        <v>1</v>
      </c>
      <c r="EL48" s="2">
        <v>1</v>
      </c>
      <c r="EM48" s="2">
        <v>1</v>
      </c>
      <c r="EN48" s="2">
        <v>1</v>
      </c>
      <c r="EO48" s="2" t="s">
        <v>305</v>
      </c>
      <c r="EP48" s="2" t="s">
        <v>305</v>
      </c>
      <c r="EQ48" s="2" t="s">
        <v>305</v>
      </c>
      <c r="ER48" s="2"/>
      <c r="ES48" s="2"/>
      <c r="ET48" s="2"/>
      <c r="EU48" s="2"/>
      <c r="EV48" s="2" t="s">
        <v>305</v>
      </c>
      <c r="EW48" s="2" t="s">
        <v>305</v>
      </c>
      <c r="EX48" s="2">
        <v>1</v>
      </c>
      <c r="EY48" s="2">
        <v>3</v>
      </c>
      <c r="EZ48" s="2">
        <v>3</v>
      </c>
      <c r="FA48" s="2">
        <v>3</v>
      </c>
      <c r="FB48" s="2">
        <v>2</v>
      </c>
      <c r="FC48" s="2" t="s">
        <v>305</v>
      </c>
      <c r="FD48" s="2" t="s">
        <v>305</v>
      </c>
      <c r="FE48" s="2">
        <v>1</v>
      </c>
      <c r="FF48" s="2">
        <v>17</v>
      </c>
      <c r="FG48" s="2">
        <v>14</v>
      </c>
      <c r="FH48" s="2">
        <v>18</v>
      </c>
      <c r="FI48" s="2"/>
      <c r="FJ48" s="2" t="s">
        <v>305</v>
      </c>
      <c r="FK48" s="2" t="s">
        <v>305</v>
      </c>
      <c r="FL48" s="2"/>
      <c r="FM48" s="2"/>
      <c r="FN48" s="2"/>
      <c r="FO48" s="2"/>
      <c r="FP48" s="2" t="s">
        <v>305</v>
      </c>
      <c r="FQ48" s="2" t="s">
        <v>305</v>
      </c>
      <c r="FR48" s="2" t="s">
        <v>305</v>
      </c>
      <c r="FS48" s="2"/>
      <c r="FT48" s="2"/>
      <c r="FU48" s="2"/>
      <c r="FV48" s="2"/>
      <c r="FW48" s="2" t="s">
        <v>305</v>
      </c>
      <c r="FX48" s="2" t="s">
        <v>305</v>
      </c>
      <c r="FY48" s="2" t="s">
        <v>305</v>
      </c>
      <c r="FZ48" s="2" t="s">
        <v>305</v>
      </c>
      <c r="GA48" s="2" t="s">
        <v>305</v>
      </c>
    </row>
    <row r="49" spans="1:183" x14ac:dyDescent="0.2">
      <c r="A49" s="2">
        <v>41</v>
      </c>
      <c r="B49" s="2" t="s">
        <v>115</v>
      </c>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t="s">
        <v>305</v>
      </c>
      <c r="AH49" s="2" t="s">
        <v>305</v>
      </c>
      <c r="AI49" s="2" t="s">
        <v>305</v>
      </c>
      <c r="AJ49" s="2"/>
      <c r="AK49" s="2"/>
      <c r="AL49" s="2"/>
      <c r="AM49" s="2"/>
      <c r="AN49" s="2" t="s">
        <v>305</v>
      </c>
      <c r="AO49" s="2" t="s">
        <v>305</v>
      </c>
      <c r="AP49" s="2"/>
      <c r="AQ49" s="2"/>
      <c r="AR49" s="2"/>
      <c r="AS49" s="2"/>
      <c r="AT49" s="2"/>
      <c r="AU49" s="2" t="s">
        <v>305</v>
      </c>
      <c r="AV49" s="2" t="s">
        <v>305</v>
      </c>
      <c r="AW49" s="2"/>
      <c r="AX49" s="2"/>
      <c r="AY49" s="2">
        <v>2</v>
      </c>
      <c r="AZ49" s="2">
        <v>5</v>
      </c>
      <c r="BA49" s="2">
        <v>8</v>
      </c>
      <c r="BB49" s="2" t="s">
        <v>305</v>
      </c>
      <c r="BC49" s="2" t="s">
        <v>305</v>
      </c>
      <c r="BD49" s="2" t="s">
        <v>305</v>
      </c>
      <c r="BE49" s="2">
        <v>10</v>
      </c>
      <c r="BF49" s="2">
        <v>13</v>
      </c>
      <c r="BG49" s="2">
        <v>12</v>
      </c>
      <c r="BH49" s="2">
        <v>6</v>
      </c>
      <c r="BI49" s="2" t="s">
        <v>305</v>
      </c>
      <c r="BJ49" s="2" t="s">
        <v>305</v>
      </c>
      <c r="BK49" s="2" t="s">
        <v>468</v>
      </c>
      <c r="BL49" s="2"/>
      <c r="BM49" s="2"/>
      <c r="BN49" s="2"/>
      <c r="BO49" s="2"/>
      <c r="BP49" s="2" t="s">
        <v>305</v>
      </c>
      <c r="BQ49" s="2" t="s">
        <v>305</v>
      </c>
      <c r="BR49" s="2"/>
      <c r="BS49" s="2"/>
      <c r="BT49" s="2"/>
      <c r="BU49" s="2"/>
      <c r="BV49" s="2"/>
      <c r="BW49" s="2" t="s">
        <v>305</v>
      </c>
      <c r="BX49" s="2" t="s">
        <v>305</v>
      </c>
      <c r="BY49" s="2"/>
      <c r="BZ49" s="2"/>
      <c r="CA49" s="2"/>
      <c r="CB49" s="2">
        <v>1</v>
      </c>
      <c r="CC49" s="2">
        <v>1</v>
      </c>
      <c r="CD49" s="2" t="s">
        <v>305</v>
      </c>
      <c r="CE49" s="2" t="s">
        <v>305</v>
      </c>
      <c r="CF49" s="2">
        <v>1</v>
      </c>
      <c r="CG49" s="2"/>
      <c r="CH49" s="2" t="s">
        <v>305</v>
      </c>
      <c r="CI49" s="2" t="s">
        <v>305</v>
      </c>
      <c r="CJ49" s="2" t="s">
        <v>305</v>
      </c>
      <c r="CK49" s="2" t="s">
        <v>305</v>
      </c>
      <c r="CL49" s="2" t="s">
        <v>305</v>
      </c>
      <c r="CM49" s="2" t="s">
        <v>305</v>
      </c>
      <c r="CN49" s="2" t="s">
        <v>305</v>
      </c>
      <c r="CO49" s="2" t="s">
        <v>305</v>
      </c>
      <c r="CP49" s="2" t="s">
        <v>305</v>
      </c>
      <c r="CQ49" s="2" t="s">
        <v>305</v>
      </c>
      <c r="CR49" s="2" t="s">
        <v>305</v>
      </c>
      <c r="CS49" s="2" t="s">
        <v>305</v>
      </c>
      <c r="CT49" s="2" t="s">
        <v>305</v>
      </c>
      <c r="CU49" s="2" t="s">
        <v>305</v>
      </c>
      <c r="CV49" s="2" t="s">
        <v>305</v>
      </c>
      <c r="CW49" s="2" t="s">
        <v>305</v>
      </c>
      <c r="CX49" s="2" t="s">
        <v>305</v>
      </c>
      <c r="CY49" s="2" t="s">
        <v>305</v>
      </c>
      <c r="CZ49" s="2" t="s">
        <v>305</v>
      </c>
      <c r="DA49" s="2" t="s">
        <v>305</v>
      </c>
      <c r="DB49" s="2" t="s">
        <v>305</v>
      </c>
      <c r="DC49" s="2" t="s">
        <v>305</v>
      </c>
      <c r="DD49" s="2"/>
      <c r="DE49" s="2"/>
      <c r="DF49" s="2" t="s">
        <v>305</v>
      </c>
      <c r="DG49" s="2" t="s">
        <v>305</v>
      </c>
      <c r="DH49" s="2"/>
      <c r="DI49" s="2"/>
      <c r="DJ49" s="2"/>
      <c r="DK49" s="2"/>
      <c r="DL49" s="2"/>
      <c r="DM49" s="2" t="s">
        <v>305</v>
      </c>
      <c r="DN49" s="2" t="s">
        <v>305</v>
      </c>
      <c r="DO49" s="2"/>
      <c r="DP49" s="2"/>
      <c r="DQ49" s="2"/>
      <c r="DR49" s="2"/>
      <c r="DS49" s="2"/>
      <c r="DT49" s="2" t="s">
        <v>305</v>
      </c>
      <c r="DU49" s="2" t="s">
        <v>305</v>
      </c>
      <c r="DV49" s="2" t="s">
        <v>305</v>
      </c>
      <c r="DW49" s="2"/>
      <c r="DX49" s="2">
        <v>1</v>
      </c>
      <c r="DY49" s="2">
        <v>1</v>
      </c>
      <c r="DZ49" s="2">
        <v>1</v>
      </c>
      <c r="EA49" s="2" t="s">
        <v>305</v>
      </c>
      <c r="EB49" s="2" t="s">
        <v>305</v>
      </c>
      <c r="EC49" s="2">
        <v>3</v>
      </c>
      <c r="ED49" s="2">
        <v>7</v>
      </c>
      <c r="EE49" s="2" t="s">
        <v>305</v>
      </c>
      <c r="EF49" s="2">
        <v>10</v>
      </c>
      <c r="EG49" s="2">
        <v>11</v>
      </c>
      <c r="EH49" s="2" t="s">
        <v>305</v>
      </c>
      <c r="EI49" s="2" t="s">
        <v>305</v>
      </c>
      <c r="EJ49" s="2">
        <v>1</v>
      </c>
      <c r="EK49" s="2">
        <v>3</v>
      </c>
      <c r="EL49" s="2">
        <v>2</v>
      </c>
      <c r="EM49" s="2">
        <v>1</v>
      </c>
      <c r="EN49" s="2">
        <v>1</v>
      </c>
      <c r="EO49" s="2" t="s">
        <v>305</v>
      </c>
      <c r="EP49" s="2" t="s">
        <v>305</v>
      </c>
      <c r="EQ49" s="2" t="s">
        <v>305</v>
      </c>
      <c r="ER49" s="2"/>
      <c r="ES49" s="2"/>
      <c r="ET49" s="2"/>
      <c r="EU49" s="2">
        <v>1</v>
      </c>
      <c r="EV49" s="2" t="s">
        <v>305</v>
      </c>
      <c r="EW49" s="2" t="s">
        <v>305</v>
      </c>
      <c r="EX49" s="2">
        <v>1</v>
      </c>
      <c r="EY49" s="2">
        <v>5</v>
      </c>
      <c r="EZ49" s="2">
        <v>4</v>
      </c>
      <c r="FA49" s="2">
        <v>4</v>
      </c>
      <c r="FB49" s="2">
        <v>2</v>
      </c>
      <c r="FC49" s="2" t="s">
        <v>305</v>
      </c>
      <c r="FD49" s="2" t="s">
        <v>305</v>
      </c>
      <c r="FE49" s="2"/>
      <c r="FF49" s="2"/>
      <c r="FG49" s="2"/>
      <c r="FH49" s="2"/>
      <c r="FI49" s="2"/>
      <c r="FJ49" s="2" t="s">
        <v>305</v>
      </c>
      <c r="FK49" s="2" t="s">
        <v>305</v>
      </c>
      <c r="FL49" s="2"/>
      <c r="FM49" s="2"/>
      <c r="FN49" s="2"/>
      <c r="FO49" s="2"/>
      <c r="FP49" s="2" t="s">
        <v>305</v>
      </c>
      <c r="FQ49" s="2" t="s">
        <v>305</v>
      </c>
      <c r="FR49" s="2" t="s">
        <v>305</v>
      </c>
      <c r="FS49" s="2"/>
      <c r="FT49" s="2"/>
      <c r="FU49" s="2"/>
      <c r="FV49" s="2"/>
      <c r="FW49" s="2" t="s">
        <v>305</v>
      </c>
      <c r="FX49" s="2" t="s">
        <v>305</v>
      </c>
      <c r="FY49" s="2" t="s">
        <v>305</v>
      </c>
      <c r="FZ49" s="2" t="s">
        <v>305</v>
      </c>
      <c r="GA49" s="2" t="s">
        <v>305</v>
      </c>
    </row>
    <row r="50" spans="1:183" x14ac:dyDescent="0.2">
      <c r="A50" s="2">
        <v>42</v>
      </c>
      <c r="B50" s="2" t="s">
        <v>103</v>
      </c>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t="s">
        <v>305</v>
      </c>
      <c r="AH50" s="2" t="s">
        <v>305</v>
      </c>
      <c r="AI50" s="2" t="s">
        <v>305</v>
      </c>
      <c r="AJ50" s="2"/>
      <c r="AK50" s="2"/>
      <c r="AL50" s="2"/>
      <c r="AM50" s="2"/>
      <c r="AN50" s="2" t="s">
        <v>305</v>
      </c>
      <c r="AO50" s="2" t="s">
        <v>305</v>
      </c>
      <c r="AP50" s="2"/>
      <c r="AQ50" s="2"/>
      <c r="AR50" s="2"/>
      <c r="AS50" s="2"/>
      <c r="AT50" s="2"/>
      <c r="AU50" s="2" t="s">
        <v>305</v>
      </c>
      <c r="AV50" s="2" t="s">
        <v>305</v>
      </c>
      <c r="AW50" s="2"/>
      <c r="AX50" s="2">
        <v>5</v>
      </c>
      <c r="AY50" s="2">
        <v>6</v>
      </c>
      <c r="AZ50" s="2">
        <v>8</v>
      </c>
      <c r="BA50" s="2">
        <v>9</v>
      </c>
      <c r="BB50" s="2" t="s">
        <v>305</v>
      </c>
      <c r="BC50" s="2" t="s">
        <v>305</v>
      </c>
      <c r="BD50" s="2" t="s">
        <v>305</v>
      </c>
      <c r="BE50" s="2">
        <v>5</v>
      </c>
      <c r="BF50" s="2">
        <v>4</v>
      </c>
      <c r="BG50" s="2">
        <v>4</v>
      </c>
      <c r="BH50" s="2">
        <v>3</v>
      </c>
      <c r="BI50" s="2" t="s">
        <v>305</v>
      </c>
      <c r="BJ50" s="2" t="s">
        <v>305</v>
      </c>
      <c r="BK50" s="2">
        <v>1</v>
      </c>
      <c r="BL50" s="2"/>
      <c r="BM50" s="2"/>
      <c r="BN50" s="2">
        <v>1</v>
      </c>
      <c r="BO50" s="2">
        <v>1</v>
      </c>
      <c r="BP50" s="2" t="s">
        <v>305</v>
      </c>
      <c r="BQ50" s="2" t="s">
        <v>305</v>
      </c>
      <c r="BR50" s="2"/>
      <c r="BS50" s="2"/>
      <c r="BT50" s="2"/>
      <c r="BU50" s="2"/>
      <c r="BV50" s="2">
        <v>1</v>
      </c>
      <c r="BW50" s="2" t="s">
        <v>305</v>
      </c>
      <c r="BX50" s="2" t="s">
        <v>305</v>
      </c>
      <c r="BY50" s="2"/>
      <c r="BZ50" s="2"/>
      <c r="CA50" s="2"/>
      <c r="CB50" s="2">
        <v>1</v>
      </c>
      <c r="CC50" s="2">
        <v>1</v>
      </c>
      <c r="CD50" s="2" t="s">
        <v>305</v>
      </c>
      <c r="CE50" s="2" t="s">
        <v>305</v>
      </c>
      <c r="CF50" s="2">
        <v>1</v>
      </c>
      <c r="CG50" s="2"/>
      <c r="CH50" s="2" t="s">
        <v>305</v>
      </c>
      <c r="CI50" s="2" t="s">
        <v>305</v>
      </c>
      <c r="CJ50" s="2" t="s">
        <v>305</v>
      </c>
      <c r="CK50" s="2" t="s">
        <v>305</v>
      </c>
      <c r="CL50" s="2" t="s">
        <v>305</v>
      </c>
      <c r="CM50" s="2" t="s">
        <v>305</v>
      </c>
      <c r="CN50" s="2" t="s">
        <v>305</v>
      </c>
      <c r="CO50" s="2" t="s">
        <v>305</v>
      </c>
      <c r="CP50" s="2" t="s">
        <v>305</v>
      </c>
      <c r="CQ50" s="2" t="s">
        <v>305</v>
      </c>
      <c r="CR50" s="2" t="s">
        <v>305</v>
      </c>
      <c r="CS50" s="2" t="s">
        <v>305</v>
      </c>
      <c r="CT50" s="2" t="s">
        <v>305</v>
      </c>
      <c r="CU50" s="2" t="s">
        <v>305</v>
      </c>
      <c r="CV50" s="2" t="s">
        <v>305</v>
      </c>
      <c r="CW50" s="2" t="s">
        <v>305</v>
      </c>
      <c r="CX50" s="2" t="s">
        <v>305</v>
      </c>
      <c r="CY50" s="2" t="s">
        <v>305</v>
      </c>
      <c r="CZ50" s="2" t="s">
        <v>305</v>
      </c>
      <c r="DA50" s="2" t="s">
        <v>305</v>
      </c>
      <c r="DB50" s="2" t="s">
        <v>305</v>
      </c>
      <c r="DC50" s="2" t="s">
        <v>305</v>
      </c>
      <c r="DD50" s="2"/>
      <c r="DE50" s="2"/>
      <c r="DF50" s="2" t="s">
        <v>305</v>
      </c>
      <c r="DG50" s="2" t="s">
        <v>305</v>
      </c>
      <c r="DH50" s="2" t="s">
        <v>506</v>
      </c>
      <c r="DI50" s="2"/>
      <c r="DJ50" s="2"/>
      <c r="DK50" s="2"/>
      <c r="DL50" s="2"/>
      <c r="DM50" s="2" t="s">
        <v>305</v>
      </c>
      <c r="DN50" s="2" t="s">
        <v>305</v>
      </c>
      <c r="DO50" s="2"/>
      <c r="DP50" s="2"/>
      <c r="DQ50" s="2"/>
      <c r="DR50" s="2"/>
      <c r="DS50" s="2"/>
      <c r="DT50" s="2" t="s">
        <v>305</v>
      </c>
      <c r="DU50" s="2" t="s">
        <v>305</v>
      </c>
      <c r="DV50" s="2" t="s">
        <v>305</v>
      </c>
      <c r="DW50" s="2"/>
      <c r="DX50" s="2"/>
      <c r="DY50" s="2"/>
      <c r="DZ50" s="2"/>
      <c r="EA50" s="2" t="s">
        <v>305</v>
      </c>
      <c r="EB50" s="2" t="s">
        <v>305</v>
      </c>
      <c r="EC50" s="2">
        <v>2</v>
      </c>
      <c r="ED50" s="2">
        <v>3</v>
      </c>
      <c r="EE50" s="2" t="s">
        <v>305</v>
      </c>
      <c r="EF50" s="2">
        <v>3</v>
      </c>
      <c r="EG50" s="2">
        <v>2</v>
      </c>
      <c r="EH50" s="2" t="s">
        <v>305</v>
      </c>
      <c r="EI50" s="2" t="s">
        <v>305</v>
      </c>
      <c r="EJ50" s="2">
        <v>2</v>
      </c>
      <c r="EK50" s="2">
        <v>6</v>
      </c>
      <c r="EL50" s="2">
        <v>4</v>
      </c>
      <c r="EM50" s="2">
        <v>6</v>
      </c>
      <c r="EN50" s="2">
        <v>6</v>
      </c>
      <c r="EO50" s="2" t="s">
        <v>305</v>
      </c>
      <c r="EP50" s="2" t="s">
        <v>305</v>
      </c>
      <c r="EQ50" s="2" t="s">
        <v>305</v>
      </c>
      <c r="ER50" s="2"/>
      <c r="ES50" s="2"/>
      <c r="ET50" s="2"/>
      <c r="EU50" s="2"/>
      <c r="EV50" s="2" t="s">
        <v>305</v>
      </c>
      <c r="EW50" s="2" t="s">
        <v>305</v>
      </c>
      <c r="EX50" s="2"/>
      <c r="EY50" s="2"/>
      <c r="EZ50" s="2"/>
      <c r="FA50" s="2"/>
      <c r="FB50" s="2"/>
      <c r="FC50" s="2" t="s">
        <v>305</v>
      </c>
      <c r="FD50" s="2" t="s">
        <v>305</v>
      </c>
      <c r="FE50" s="2"/>
      <c r="FF50" s="2"/>
      <c r="FG50" s="2"/>
      <c r="FH50" s="2"/>
      <c r="FI50" s="2"/>
      <c r="FJ50" s="2" t="s">
        <v>305</v>
      </c>
      <c r="FK50" s="2" t="s">
        <v>305</v>
      </c>
      <c r="FL50" s="2"/>
      <c r="FM50" s="2"/>
      <c r="FN50" s="2"/>
      <c r="FO50" s="2"/>
      <c r="FP50" s="2" t="s">
        <v>305</v>
      </c>
      <c r="FQ50" s="2" t="s">
        <v>305</v>
      </c>
      <c r="FR50" s="2" t="s">
        <v>305</v>
      </c>
      <c r="FS50" s="2"/>
      <c r="FT50" s="2"/>
      <c r="FU50" s="2"/>
      <c r="FV50" s="2"/>
      <c r="FW50" s="2" t="s">
        <v>305</v>
      </c>
      <c r="FX50" s="2" t="s">
        <v>305</v>
      </c>
      <c r="FY50" s="2" t="s">
        <v>305</v>
      </c>
      <c r="FZ50" s="2" t="s">
        <v>305</v>
      </c>
      <c r="GA50" s="2" t="s">
        <v>305</v>
      </c>
    </row>
    <row r="51" spans="1:183" ht="13.5" thickBot="1" x14ac:dyDescent="0.25">
      <c r="A51" s="2"/>
      <c r="B51" s="165"/>
      <c r="C51" s="165"/>
      <c r="D51" s="165"/>
      <c r="E51" s="165"/>
      <c r="F51" s="165"/>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c r="AD51" s="165"/>
      <c r="AE51" s="165"/>
      <c r="AF51" s="165"/>
      <c r="AG51" s="165"/>
      <c r="AH51" s="165"/>
      <c r="AI51" s="145"/>
      <c r="AJ51" s="145"/>
      <c r="AK51" s="145"/>
      <c r="AL51" s="165"/>
      <c r="AM51" s="165"/>
      <c r="AN51" s="165"/>
      <c r="AO51" s="165"/>
      <c r="AP51" s="145"/>
      <c r="AQ51" s="145"/>
      <c r="AR51" s="145"/>
      <c r="AS51" s="165"/>
      <c r="AT51" s="165"/>
      <c r="AU51" s="165"/>
      <c r="AV51" s="165"/>
      <c r="AW51" s="145"/>
      <c r="AX51" s="145"/>
      <c r="AY51" s="145"/>
      <c r="AZ51" s="145"/>
      <c r="BA51" s="165"/>
      <c r="BB51" s="165"/>
      <c r="BC51" s="165"/>
      <c r="BD51" s="165"/>
      <c r="BE51" s="145"/>
      <c r="BF51" s="145"/>
      <c r="BG51" s="145"/>
      <c r="BH51" s="145"/>
      <c r="BI51" s="165"/>
      <c r="BJ51" s="165"/>
      <c r="BK51" s="2"/>
      <c r="BL51" s="145"/>
      <c r="BM51" s="145"/>
      <c r="BN51" s="145"/>
      <c r="BO51" s="145"/>
      <c r="BP51" s="165"/>
      <c r="BQ51" s="165"/>
      <c r="BR51" s="145"/>
      <c r="BS51" s="145"/>
      <c r="BT51" s="145"/>
      <c r="BU51" s="165"/>
      <c r="BV51" s="165"/>
      <c r="BW51" s="165"/>
      <c r="BX51" s="165"/>
      <c r="BY51" s="145"/>
      <c r="BZ51" s="145"/>
      <c r="CA51" s="145"/>
      <c r="CB51" s="145"/>
      <c r="CC51" s="145"/>
      <c r="CD51" s="165"/>
      <c r="CE51" s="165"/>
      <c r="CF51" s="165"/>
      <c r="CG51" s="145"/>
      <c r="CH51" s="165"/>
      <c r="CI51" s="165"/>
      <c r="CJ51" s="165"/>
      <c r="CK51" s="165"/>
      <c r="CL51" s="165"/>
      <c r="CM51" s="165"/>
      <c r="CN51" s="165"/>
      <c r="CO51" s="165"/>
      <c r="CP51" s="165"/>
      <c r="CQ51" s="165"/>
      <c r="CR51" s="165"/>
      <c r="CS51" s="165"/>
      <c r="CT51" s="165"/>
      <c r="CU51" s="165"/>
      <c r="CV51" s="165"/>
      <c r="CW51" s="165"/>
      <c r="CX51" s="165"/>
      <c r="CY51" s="165"/>
      <c r="CZ51" s="165"/>
      <c r="DA51" s="165"/>
      <c r="DB51" s="165"/>
      <c r="DC51" s="165"/>
      <c r="DD51" s="145"/>
      <c r="DE51" s="145"/>
      <c r="DF51" s="165"/>
      <c r="DG51" s="165"/>
      <c r="DH51" s="145"/>
      <c r="DI51" s="145"/>
      <c r="DJ51" s="145"/>
      <c r="DK51" s="165"/>
      <c r="DL51" s="145"/>
      <c r="DM51" s="165"/>
      <c r="DN51" s="165"/>
      <c r="DO51" s="145"/>
      <c r="DP51" s="145"/>
      <c r="DQ51" s="145"/>
      <c r="DR51" s="145"/>
      <c r="DS51" s="165"/>
      <c r="DT51" s="165"/>
      <c r="DU51" s="165"/>
      <c r="DV51" s="145"/>
      <c r="DW51" s="145"/>
      <c r="DX51" s="145"/>
      <c r="DY51" s="145"/>
      <c r="DZ51" s="145"/>
      <c r="EA51" s="165"/>
      <c r="EB51" s="165"/>
      <c r="EC51" s="165"/>
      <c r="ED51" s="145"/>
      <c r="EE51" s="165"/>
      <c r="EF51" s="145"/>
      <c r="EG51" s="145"/>
      <c r="EH51" s="165"/>
      <c r="EI51" s="165"/>
      <c r="EJ51" s="145"/>
      <c r="EK51" s="145"/>
      <c r="EL51" s="145"/>
      <c r="EM51" s="165"/>
      <c r="EN51" s="165"/>
      <c r="EO51" s="165"/>
      <c r="EP51" s="165"/>
      <c r="EQ51" s="165"/>
      <c r="ER51" s="145"/>
      <c r="ES51" s="145"/>
      <c r="ET51" s="145"/>
      <c r="EU51" s="145"/>
      <c r="EV51" s="165"/>
      <c r="EW51" s="165"/>
      <c r="EX51" s="165"/>
      <c r="EY51" s="145"/>
      <c r="EZ51" s="145"/>
      <c r="FA51" s="145"/>
      <c r="FB51" s="145"/>
      <c r="FC51" s="165"/>
      <c r="FD51" s="165"/>
      <c r="FE51" s="145"/>
      <c r="FF51" s="145"/>
      <c r="FG51" s="145"/>
      <c r="FH51" s="165"/>
      <c r="FI51" s="165"/>
      <c r="FJ51" s="165"/>
      <c r="FK51" s="165"/>
      <c r="FL51" s="145"/>
      <c r="FM51" s="145"/>
      <c r="FN51" s="145"/>
      <c r="FO51" s="145"/>
      <c r="FP51" s="165"/>
      <c r="FQ51" s="165"/>
      <c r="FR51" s="165"/>
      <c r="FS51" s="145"/>
      <c r="FT51" s="145"/>
      <c r="FU51" s="145"/>
      <c r="FV51" s="165"/>
      <c r="FW51" s="165"/>
      <c r="FX51" s="165"/>
      <c r="FY51" s="165"/>
      <c r="FZ51" s="165"/>
      <c r="GA51" s="165"/>
    </row>
    <row r="52" spans="1:183" ht="14" thickTop="1" thickBot="1" x14ac:dyDescent="0.25">
      <c r="A52" s="12" t="s">
        <v>108</v>
      </c>
      <c r="B52" s="196" t="s">
        <v>125</v>
      </c>
      <c r="C52" s="166" t="str">
        <f t="shared" ref="C52:AF52" si="12">IF(C82=1,SUM(C7:C51),"")</f>
        <v/>
      </c>
      <c r="D52" s="166" t="str">
        <f t="shared" si="12"/>
        <v/>
      </c>
      <c r="E52" s="166" t="str">
        <f t="shared" si="12"/>
        <v/>
      </c>
      <c r="F52" s="166" t="str">
        <f t="shared" si="12"/>
        <v/>
      </c>
      <c r="G52" s="166" t="str">
        <f t="shared" si="12"/>
        <v/>
      </c>
      <c r="H52" s="166" t="str">
        <f t="shared" si="12"/>
        <v/>
      </c>
      <c r="I52" s="166" t="str">
        <f t="shared" si="12"/>
        <v/>
      </c>
      <c r="J52" s="166" t="str">
        <f t="shared" si="12"/>
        <v/>
      </c>
      <c r="K52" s="166" t="str">
        <f t="shared" si="12"/>
        <v/>
      </c>
      <c r="L52" s="166" t="str">
        <f t="shared" si="12"/>
        <v/>
      </c>
      <c r="M52" s="166" t="str">
        <f t="shared" si="12"/>
        <v/>
      </c>
      <c r="N52" s="166" t="str">
        <f t="shared" si="12"/>
        <v/>
      </c>
      <c r="O52" s="166" t="str">
        <f t="shared" si="12"/>
        <v/>
      </c>
      <c r="P52" s="166" t="str">
        <f t="shared" si="12"/>
        <v/>
      </c>
      <c r="Q52" s="166" t="str">
        <f t="shared" si="12"/>
        <v/>
      </c>
      <c r="R52" s="166" t="str">
        <f t="shared" si="12"/>
        <v/>
      </c>
      <c r="S52" s="166" t="str">
        <f t="shared" si="12"/>
        <v/>
      </c>
      <c r="T52" s="166" t="str">
        <f t="shared" si="12"/>
        <v/>
      </c>
      <c r="U52" s="166" t="str">
        <f t="shared" si="12"/>
        <v/>
      </c>
      <c r="V52" s="166" t="str">
        <f t="shared" si="12"/>
        <v/>
      </c>
      <c r="W52" s="166" t="str">
        <f t="shared" si="12"/>
        <v/>
      </c>
      <c r="X52" s="166" t="str">
        <f t="shared" si="12"/>
        <v/>
      </c>
      <c r="Y52" s="166" t="str">
        <f t="shared" si="12"/>
        <v/>
      </c>
      <c r="Z52" s="166" t="str">
        <f t="shared" si="12"/>
        <v/>
      </c>
      <c r="AA52" s="166" t="str">
        <f t="shared" si="12"/>
        <v/>
      </c>
      <c r="AB52" s="166" t="str">
        <f t="shared" si="12"/>
        <v/>
      </c>
      <c r="AC52" s="166" t="str">
        <f t="shared" si="12"/>
        <v/>
      </c>
      <c r="AD52" s="166" t="str">
        <f t="shared" si="12"/>
        <v/>
      </c>
      <c r="AE52" s="166" t="str">
        <f t="shared" si="12"/>
        <v/>
      </c>
      <c r="AF52" s="166" t="str">
        <f t="shared" si="12"/>
        <v/>
      </c>
      <c r="AG52" s="166">
        <f t="shared" ref="AG52:AP52" si="13">IF(AG82=1,SUM(AG7:AG51),"")</f>
        <v>0</v>
      </c>
      <c r="AH52" s="166">
        <f t="shared" si="13"/>
        <v>0</v>
      </c>
      <c r="AI52" s="166">
        <f t="shared" si="13"/>
        <v>0</v>
      </c>
      <c r="AJ52" s="166">
        <f t="shared" si="13"/>
        <v>60</v>
      </c>
      <c r="AK52" s="166">
        <f t="shared" si="13"/>
        <v>73</v>
      </c>
      <c r="AL52" s="166">
        <f t="shared" si="13"/>
        <v>90</v>
      </c>
      <c r="AM52" s="166">
        <f t="shared" si="13"/>
        <v>94</v>
      </c>
      <c r="AN52" s="166">
        <f t="shared" si="13"/>
        <v>0</v>
      </c>
      <c r="AO52" s="166">
        <f t="shared" si="13"/>
        <v>0</v>
      </c>
      <c r="AP52" s="166">
        <f t="shared" si="13"/>
        <v>103</v>
      </c>
      <c r="AQ52" s="166">
        <f t="shared" ref="AQ52:GA52" si="14">IF(AQ82=1,SUM(AQ7:AQ51),"")</f>
        <v>129</v>
      </c>
      <c r="AR52" s="166">
        <f t="shared" si="14"/>
        <v>160</v>
      </c>
      <c r="AS52" s="166">
        <f t="shared" si="14"/>
        <v>186</v>
      </c>
      <c r="AT52" s="166">
        <f t="shared" si="14"/>
        <v>193</v>
      </c>
      <c r="AU52" s="166">
        <f t="shared" si="14"/>
        <v>0</v>
      </c>
      <c r="AV52" s="166">
        <f t="shared" si="14"/>
        <v>0</v>
      </c>
      <c r="AW52" s="166">
        <f t="shared" si="14"/>
        <v>245</v>
      </c>
      <c r="AX52" s="166">
        <f t="shared" si="14"/>
        <v>341</v>
      </c>
      <c r="AY52" s="166">
        <f t="shared" si="14"/>
        <v>349</v>
      </c>
      <c r="AZ52" s="166">
        <f t="shared" si="14"/>
        <v>415</v>
      </c>
      <c r="BA52" s="166">
        <f t="shared" si="14"/>
        <v>477</v>
      </c>
      <c r="BB52" s="166">
        <f t="shared" si="14"/>
        <v>0</v>
      </c>
      <c r="BC52" s="166">
        <f t="shared" si="14"/>
        <v>0</v>
      </c>
      <c r="BD52" s="166">
        <f t="shared" si="14"/>
        <v>0</v>
      </c>
      <c r="BE52" s="166">
        <f t="shared" si="14"/>
        <v>608</v>
      </c>
      <c r="BF52" s="166">
        <f t="shared" si="14"/>
        <v>768</v>
      </c>
      <c r="BG52" s="166">
        <f>IF(BG82=1,SUM(BG7:BG51),"")</f>
        <v>743</v>
      </c>
      <c r="BH52" s="166">
        <f t="shared" si="14"/>
        <v>735</v>
      </c>
      <c r="BI52" s="166">
        <f t="shared" si="14"/>
        <v>0</v>
      </c>
      <c r="BJ52" s="166">
        <f t="shared" si="14"/>
        <v>0</v>
      </c>
      <c r="BK52" s="166">
        <f t="shared" si="14"/>
        <v>304</v>
      </c>
      <c r="BL52" s="166">
        <f t="shared" si="14"/>
        <v>399</v>
      </c>
      <c r="BM52" s="166">
        <f t="shared" si="14"/>
        <v>383</v>
      </c>
      <c r="BN52" s="166">
        <f t="shared" si="14"/>
        <v>304</v>
      </c>
      <c r="BO52" s="166">
        <f t="shared" si="14"/>
        <v>270</v>
      </c>
      <c r="BP52" s="166">
        <f>IF(BP82=1,SUM(BP7:BP51),"")</f>
        <v>0</v>
      </c>
      <c r="BQ52" s="166">
        <f t="shared" si="14"/>
        <v>0</v>
      </c>
      <c r="BR52" s="166">
        <f t="shared" si="14"/>
        <v>141</v>
      </c>
      <c r="BS52" s="166">
        <f t="shared" si="14"/>
        <v>168</v>
      </c>
      <c r="BT52" s="166">
        <f t="shared" si="14"/>
        <v>178</v>
      </c>
      <c r="BU52" s="166">
        <f t="shared" si="14"/>
        <v>172</v>
      </c>
      <c r="BV52" s="166">
        <f t="shared" si="14"/>
        <v>151</v>
      </c>
      <c r="BW52" s="166">
        <f t="shared" si="14"/>
        <v>0</v>
      </c>
      <c r="BX52" s="166">
        <f t="shared" si="14"/>
        <v>0</v>
      </c>
      <c r="BY52" s="166">
        <f t="shared" si="14"/>
        <v>101</v>
      </c>
      <c r="BZ52" s="166">
        <f t="shared" si="14"/>
        <v>126</v>
      </c>
      <c r="CA52" s="166">
        <f t="shared" si="14"/>
        <v>120</v>
      </c>
      <c r="CB52" s="166">
        <f t="shared" si="14"/>
        <v>111</v>
      </c>
      <c r="CC52" s="166">
        <f t="shared" si="14"/>
        <v>105</v>
      </c>
      <c r="CD52" s="166">
        <f t="shared" si="14"/>
        <v>0</v>
      </c>
      <c r="CE52" s="166">
        <f t="shared" si="14"/>
        <v>0</v>
      </c>
      <c r="CF52" s="166">
        <f t="shared" si="14"/>
        <v>53</v>
      </c>
      <c r="CG52" s="166">
        <f t="shared" si="14"/>
        <v>49</v>
      </c>
      <c r="CH52" s="166">
        <f t="shared" si="14"/>
        <v>0</v>
      </c>
      <c r="CI52" s="166">
        <f t="shared" si="14"/>
        <v>0</v>
      </c>
      <c r="CJ52" s="166">
        <f t="shared" si="14"/>
        <v>0</v>
      </c>
      <c r="CK52" s="166">
        <f t="shared" si="14"/>
        <v>0</v>
      </c>
      <c r="CL52" s="166">
        <f t="shared" si="14"/>
        <v>0</v>
      </c>
      <c r="CM52" s="166">
        <f t="shared" si="14"/>
        <v>0</v>
      </c>
      <c r="CN52" s="166">
        <f t="shared" si="14"/>
        <v>0</v>
      </c>
      <c r="CO52" s="166">
        <f t="shared" si="14"/>
        <v>0</v>
      </c>
      <c r="CP52" s="166">
        <f t="shared" si="14"/>
        <v>0</v>
      </c>
      <c r="CQ52" s="166">
        <f t="shared" si="14"/>
        <v>0</v>
      </c>
      <c r="CR52" s="166">
        <f t="shared" si="14"/>
        <v>0</v>
      </c>
      <c r="CS52" s="166">
        <f t="shared" si="14"/>
        <v>0</v>
      </c>
      <c r="CT52" s="166">
        <f t="shared" si="14"/>
        <v>0</v>
      </c>
      <c r="CU52" s="166">
        <f t="shared" si="14"/>
        <v>0</v>
      </c>
      <c r="CV52" s="166">
        <f t="shared" si="14"/>
        <v>0</v>
      </c>
      <c r="CW52" s="166">
        <f t="shared" si="14"/>
        <v>0</v>
      </c>
      <c r="CX52" s="166">
        <f t="shared" si="14"/>
        <v>0</v>
      </c>
      <c r="CY52" s="166">
        <f t="shared" si="14"/>
        <v>0</v>
      </c>
      <c r="CZ52" s="166">
        <f t="shared" si="14"/>
        <v>0</v>
      </c>
      <c r="DA52" s="166">
        <f t="shared" si="14"/>
        <v>0</v>
      </c>
      <c r="DB52" s="166">
        <f t="shared" si="14"/>
        <v>0</v>
      </c>
      <c r="DC52" s="166">
        <f t="shared" si="14"/>
        <v>0</v>
      </c>
      <c r="DD52" s="166">
        <f t="shared" si="14"/>
        <v>13</v>
      </c>
      <c r="DE52" s="166">
        <f t="shared" si="14"/>
        <v>17</v>
      </c>
      <c r="DF52" s="166">
        <f t="shared" si="14"/>
        <v>0</v>
      </c>
      <c r="DG52" s="166">
        <f t="shared" si="14"/>
        <v>0</v>
      </c>
      <c r="DH52" s="166">
        <f>IF(DH82=1,SUM(DH7:DH51),"")</f>
        <v>40</v>
      </c>
      <c r="DI52" s="166">
        <f t="shared" si="14"/>
        <v>50</v>
      </c>
      <c r="DJ52" s="166">
        <f t="shared" si="14"/>
        <v>65</v>
      </c>
      <c r="DK52" s="166">
        <f t="shared" si="14"/>
        <v>63</v>
      </c>
      <c r="DL52" s="166">
        <f t="shared" si="14"/>
        <v>62</v>
      </c>
      <c r="DM52" s="166">
        <f t="shared" si="14"/>
        <v>0</v>
      </c>
      <c r="DN52" s="166">
        <f t="shared" si="14"/>
        <v>0</v>
      </c>
      <c r="DO52" s="166">
        <f t="shared" si="14"/>
        <v>60</v>
      </c>
      <c r="DP52" s="166">
        <f t="shared" si="14"/>
        <v>74</v>
      </c>
      <c r="DQ52" s="166">
        <f t="shared" si="14"/>
        <v>93</v>
      </c>
      <c r="DR52" s="166">
        <f t="shared" si="14"/>
        <v>112</v>
      </c>
      <c r="DS52" s="166">
        <f t="shared" si="14"/>
        <v>129</v>
      </c>
      <c r="DT52" s="166">
        <f t="shared" si="14"/>
        <v>0</v>
      </c>
      <c r="DU52" s="166">
        <f t="shared" si="14"/>
        <v>0</v>
      </c>
      <c r="DV52" s="166">
        <f t="shared" si="14"/>
        <v>0</v>
      </c>
      <c r="DW52" s="166">
        <f t="shared" si="14"/>
        <v>5</v>
      </c>
      <c r="DX52" s="166">
        <f t="shared" si="14"/>
        <v>3</v>
      </c>
      <c r="DY52" s="166">
        <f t="shared" si="14"/>
        <v>6</v>
      </c>
      <c r="DZ52" s="166">
        <f t="shared" si="14"/>
        <v>5</v>
      </c>
      <c r="EA52" s="166">
        <f t="shared" si="14"/>
        <v>0</v>
      </c>
      <c r="EB52" s="166">
        <f t="shared" si="14"/>
        <v>0</v>
      </c>
      <c r="EC52" s="166">
        <f t="shared" si="14"/>
        <v>74</v>
      </c>
      <c r="ED52" s="166">
        <f t="shared" si="14"/>
        <v>83</v>
      </c>
      <c r="EE52" s="166">
        <f t="shared" si="14"/>
        <v>0</v>
      </c>
      <c r="EF52" s="166">
        <f t="shared" si="14"/>
        <v>66</v>
      </c>
      <c r="EG52" s="166">
        <f t="shared" si="14"/>
        <v>86</v>
      </c>
      <c r="EH52" s="166">
        <f t="shared" si="14"/>
        <v>0</v>
      </c>
      <c r="EI52" s="166">
        <f t="shared" si="14"/>
        <v>0</v>
      </c>
      <c r="EJ52" s="166">
        <f t="shared" si="14"/>
        <v>104</v>
      </c>
      <c r="EK52" s="166">
        <f t="shared" si="14"/>
        <v>158</v>
      </c>
      <c r="EL52" s="166">
        <f t="shared" si="14"/>
        <v>184</v>
      </c>
      <c r="EM52" s="166">
        <f t="shared" si="14"/>
        <v>176</v>
      </c>
      <c r="EN52" s="166">
        <f t="shared" si="14"/>
        <v>185</v>
      </c>
      <c r="EO52" s="166">
        <f t="shared" si="14"/>
        <v>0</v>
      </c>
      <c r="EP52" s="166">
        <f t="shared" si="14"/>
        <v>0</v>
      </c>
      <c r="EQ52" s="166">
        <f t="shared" si="14"/>
        <v>0</v>
      </c>
      <c r="ER52" s="166">
        <f t="shared" si="14"/>
        <v>143</v>
      </c>
      <c r="ES52" s="166">
        <f t="shared" si="14"/>
        <v>210</v>
      </c>
      <c r="ET52" s="166">
        <f t="shared" si="14"/>
        <v>281</v>
      </c>
      <c r="EU52" s="166">
        <f t="shared" si="14"/>
        <v>288</v>
      </c>
      <c r="EV52" s="166">
        <f t="shared" si="14"/>
        <v>0</v>
      </c>
      <c r="EW52" s="166">
        <f t="shared" si="14"/>
        <v>0</v>
      </c>
      <c r="EX52" s="166">
        <f t="shared" si="14"/>
        <v>154</v>
      </c>
      <c r="EY52" s="166">
        <f t="shared" si="14"/>
        <v>201</v>
      </c>
      <c r="EZ52" s="166">
        <f t="shared" si="14"/>
        <v>205</v>
      </c>
      <c r="FA52" s="166">
        <f t="shared" si="14"/>
        <v>256</v>
      </c>
      <c r="FB52" s="166">
        <f t="shared" si="14"/>
        <v>259</v>
      </c>
      <c r="FC52" s="166">
        <f t="shared" si="14"/>
        <v>0</v>
      </c>
      <c r="FD52" s="166">
        <f t="shared" si="14"/>
        <v>0</v>
      </c>
      <c r="FE52" s="166">
        <f t="shared" si="14"/>
        <v>240</v>
      </c>
      <c r="FF52" s="166">
        <f t="shared" si="14"/>
        <v>323</v>
      </c>
      <c r="FG52" s="166">
        <f t="shared" si="14"/>
        <v>354</v>
      </c>
      <c r="FH52" s="166">
        <f t="shared" si="14"/>
        <v>367</v>
      </c>
      <c r="FI52" s="166" t="str">
        <f t="shared" si="14"/>
        <v/>
      </c>
      <c r="FJ52" s="166" t="str">
        <f t="shared" si="14"/>
        <v/>
      </c>
      <c r="FK52" s="166" t="str">
        <f t="shared" si="14"/>
        <v/>
      </c>
      <c r="FL52" s="166" t="str">
        <f t="shared" si="14"/>
        <v/>
      </c>
      <c r="FM52" s="166" t="str">
        <f t="shared" si="14"/>
        <v/>
      </c>
      <c r="FN52" s="166" t="str">
        <f t="shared" si="14"/>
        <v/>
      </c>
      <c r="FO52" s="166" t="str">
        <f t="shared" si="14"/>
        <v/>
      </c>
      <c r="FP52" s="166" t="str">
        <f t="shared" si="14"/>
        <v/>
      </c>
      <c r="FQ52" s="166" t="str">
        <f t="shared" si="14"/>
        <v/>
      </c>
      <c r="FR52" s="166" t="str">
        <f t="shared" si="14"/>
        <v/>
      </c>
      <c r="FS52" s="166" t="str">
        <f t="shared" si="14"/>
        <v/>
      </c>
      <c r="FT52" s="166" t="str">
        <f t="shared" si="14"/>
        <v/>
      </c>
      <c r="FU52" s="166" t="str">
        <f t="shared" si="14"/>
        <v/>
      </c>
      <c r="FV52" s="166" t="str">
        <f t="shared" si="14"/>
        <v/>
      </c>
      <c r="FW52" s="166" t="str">
        <f t="shared" si="14"/>
        <v/>
      </c>
      <c r="FX52" s="166" t="str">
        <f t="shared" si="14"/>
        <v/>
      </c>
      <c r="FY52" s="166" t="str">
        <f t="shared" si="14"/>
        <v/>
      </c>
      <c r="FZ52" s="166" t="str">
        <f t="shared" si="14"/>
        <v/>
      </c>
      <c r="GA52" s="166" t="str">
        <f t="shared" si="14"/>
        <v/>
      </c>
    </row>
    <row r="53" spans="1:183" x14ac:dyDescent="0.2">
      <c r="A53" s="132">
        <v>1</v>
      </c>
      <c r="B53" s="130" t="s">
        <v>75</v>
      </c>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t="s">
        <v>305</v>
      </c>
      <c r="AH53" s="2" t="s">
        <v>305</v>
      </c>
      <c r="AI53" s="2" t="s">
        <v>305</v>
      </c>
      <c r="AJ53" s="2"/>
      <c r="AK53" s="2"/>
      <c r="AL53" s="2"/>
      <c r="AM53" s="2">
        <v>1</v>
      </c>
      <c r="AN53" s="2" t="s">
        <v>305</v>
      </c>
      <c r="AO53" s="2" t="s">
        <v>305</v>
      </c>
      <c r="AP53" s="2">
        <v>1</v>
      </c>
      <c r="AQ53" s="2">
        <v>2</v>
      </c>
      <c r="AR53" s="2">
        <v>1</v>
      </c>
      <c r="AS53" s="2">
        <v>3</v>
      </c>
      <c r="AT53" s="2">
        <v>3</v>
      </c>
      <c r="AU53" s="2" t="s">
        <v>305</v>
      </c>
      <c r="AV53" s="2" t="s">
        <v>305</v>
      </c>
      <c r="AW53" s="2">
        <v>5</v>
      </c>
      <c r="AX53" s="2">
        <v>4</v>
      </c>
      <c r="AY53" s="2">
        <v>3</v>
      </c>
      <c r="AZ53" s="2">
        <v>3</v>
      </c>
      <c r="BA53" s="2">
        <v>3</v>
      </c>
      <c r="BB53" s="2" t="s">
        <v>305</v>
      </c>
      <c r="BC53" s="2" t="s">
        <v>305</v>
      </c>
      <c r="BD53" s="2" t="s">
        <v>305</v>
      </c>
      <c r="BE53" s="2">
        <v>10</v>
      </c>
      <c r="BF53" s="2">
        <v>14</v>
      </c>
      <c r="BG53" s="2">
        <v>12</v>
      </c>
      <c r="BH53" s="2">
        <v>11</v>
      </c>
      <c r="BI53" s="2" t="s">
        <v>305</v>
      </c>
      <c r="BJ53" s="2" t="s">
        <v>305</v>
      </c>
      <c r="BK53" s="2">
        <v>3</v>
      </c>
      <c r="BL53" s="2">
        <v>3</v>
      </c>
      <c r="BM53" s="2">
        <v>2</v>
      </c>
      <c r="BN53" s="2"/>
      <c r="BO53" s="2"/>
      <c r="BP53" s="2" t="s">
        <v>305</v>
      </c>
      <c r="BQ53" s="2" t="s">
        <v>305</v>
      </c>
      <c r="BR53" s="2"/>
      <c r="BS53" s="2"/>
      <c r="BT53" s="2"/>
      <c r="BU53" s="2">
        <v>1</v>
      </c>
      <c r="BV53" s="2">
        <v>1</v>
      </c>
      <c r="BW53" s="2" t="s">
        <v>305</v>
      </c>
      <c r="BX53" s="2" t="s">
        <v>305</v>
      </c>
      <c r="BY53" s="2"/>
      <c r="BZ53" s="2"/>
      <c r="CA53" s="2">
        <v>1</v>
      </c>
      <c r="CB53" s="2">
        <v>2</v>
      </c>
      <c r="CC53" s="2">
        <v>2</v>
      </c>
      <c r="CD53" s="2" t="s">
        <v>305</v>
      </c>
      <c r="CE53" s="2" t="s">
        <v>305</v>
      </c>
      <c r="CF53" s="2"/>
      <c r="CG53" s="2"/>
      <c r="CH53" s="2" t="s">
        <v>305</v>
      </c>
      <c r="CI53" s="2" t="s">
        <v>305</v>
      </c>
      <c r="CJ53" s="2" t="s">
        <v>305</v>
      </c>
      <c r="CK53" s="2" t="s">
        <v>305</v>
      </c>
      <c r="CL53" s="2" t="s">
        <v>305</v>
      </c>
      <c r="CM53" s="2" t="s">
        <v>305</v>
      </c>
      <c r="CN53" s="2" t="s">
        <v>305</v>
      </c>
      <c r="CO53" s="2" t="s">
        <v>305</v>
      </c>
      <c r="CP53" s="2" t="s">
        <v>305</v>
      </c>
      <c r="CQ53" s="2" t="s">
        <v>305</v>
      </c>
      <c r="CR53" s="2" t="s">
        <v>305</v>
      </c>
      <c r="CS53" s="2" t="s">
        <v>305</v>
      </c>
      <c r="CT53" s="2" t="s">
        <v>305</v>
      </c>
      <c r="CU53" s="2" t="s">
        <v>305</v>
      </c>
      <c r="CV53" s="2" t="s">
        <v>305</v>
      </c>
      <c r="CW53" s="2" t="s">
        <v>305</v>
      </c>
      <c r="CX53" s="2" t="s">
        <v>305</v>
      </c>
      <c r="CY53" s="2" t="s">
        <v>305</v>
      </c>
      <c r="CZ53" s="2" t="s">
        <v>305</v>
      </c>
      <c r="DA53" s="2" t="s">
        <v>305</v>
      </c>
      <c r="DB53" s="2" t="s">
        <v>305</v>
      </c>
      <c r="DC53" s="2" t="s">
        <v>305</v>
      </c>
      <c r="DD53" s="2"/>
      <c r="DE53" s="2"/>
      <c r="DF53" s="2" t="s">
        <v>305</v>
      </c>
      <c r="DG53" s="2" t="s">
        <v>305</v>
      </c>
      <c r="DH53" s="2"/>
      <c r="DI53" s="2"/>
      <c r="DJ53" s="2"/>
      <c r="DK53" s="2">
        <v>1</v>
      </c>
      <c r="DL53" s="2">
        <v>1</v>
      </c>
      <c r="DM53" s="2" t="s">
        <v>305</v>
      </c>
      <c r="DN53" s="2" t="s">
        <v>305</v>
      </c>
      <c r="DO53" s="2">
        <v>1</v>
      </c>
      <c r="DP53" s="2"/>
      <c r="DQ53" s="2"/>
      <c r="DR53" s="2"/>
      <c r="DS53" s="2"/>
      <c r="DT53" s="2" t="s">
        <v>305</v>
      </c>
      <c r="DU53" s="2" t="s">
        <v>305</v>
      </c>
      <c r="DV53" s="2" t="s">
        <v>305</v>
      </c>
      <c r="DW53" s="2" t="s">
        <v>305</v>
      </c>
      <c r="DX53" s="2" t="s">
        <v>305</v>
      </c>
      <c r="DY53" s="2"/>
      <c r="DZ53" s="2"/>
      <c r="EA53" s="2" t="s">
        <v>305</v>
      </c>
      <c r="EB53" s="2" t="s">
        <v>305</v>
      </c>
      <c r="EC53" s="2"/>
      <c r="ED53" s="2"/>
      <c r="EE53" s="2" t="s">
        <v>305</v>
      </c>
      <c r="EF53" s="2">
        <v>1</v>
      </c>
      <c r="EG53" s="2">
        <v>1</v>
      </c>
      <c r="EH53" s="2" t="s">
        <v>305</v>
      </c>
      <c r="EI53" s="2" t="s">
        <v>305</v>
      </c>
      <c r="EJ53" s="2">
        <v>1</v>
      </c>
      <c r="EK53" s="2">
        <v>1</v>
      </c>
      <c r="EL53" s="2">
        <v>1</v>
      </c>
      <c r="EM53" s="2">
        <v>1</v>
      </c>
      <c r="EN53" s="2">
        <v>1</v>
      </c>
      <c r="EO53" s="2" t="s">
        <v>305</v>
      </c>
      <c r="EP53" s="2" t="s">
        <v>305</v>
      </c>
      <c r="EQ53" s="2" t="s">
        <v>305</v>
      </c>
      <c r="ER53" s="2">
        <v>12</v>
      </c>
      <c r="ES53" s="2">
        <v>14</v>
      </c>
      <c r="ET53" s="2">
        <v>13</v>
      </c>
      <c r="EU53" s="2">
        <v>16</v>
      </c>
      <c r="EV53" s="2" t="s">
        <v>305</v>
      </c>
      <c r="EW53" s="2" t="s">
        <v>305</v>
      </c>
      <c r="EX53" s="2">
        <v>5</v>
      </c>
      <c r="EY53" s="2">
        <v>5</v>
      </c>
      <c r="EZ53" s="2">
        <v>4</v>
      </c>
      <c r="FA53" s="2">
        <v>3</v>
      </c>
      <c r="FB53" s="2">
        <v>1</v>
      </c>
      <c r="FC53" s="2" t="s">
        <v>305</v>
      </c>
      <c r="FD53" s="2" t="s">
        <v>305</v>
      </c>
      <c r="FE53" s="2"/>
      <c r="FF53" s="2">
        <v>1</v>
      </c>
      <c r="FG53" s="2">
        <v>1</v>
      </c>
      <c r="FH53" s="2">
        <v>2</v>
      </c>
      <c r="FI53" s="2"/>
      <c r="FJ53" s="2" t="s">
        <v>305</v>
      </c>
      <c r="FK53" s="2" t="s">
        <v>305</v>
      </c>
      <c r="FL53" s="2"/>
      <c r="FM53" s="2"/>
      <c r="FN53" s="2"/>
      <c r="FO53" s="2"/>
      <c r="FP53" s="2" t="s">
        <v>305</v>
      </c>
      <c r="FQ53" s="2" t="s">
        <v>305</v>
      </c>
      <c r="FR53" s="2" t="s">
        <v>305</v>
      </c>
      <c r="FS53" s="2"/>
      <c r="FT53" s="2"/>
      <c r="FU53" s="2"/>
      <c r="FV53" s="2"/>
      <c r="FW53" s="2" t="s">
        <v>305</v>
      </c>
      <c r="FX53" s="2" t="s">
        <v>305</v>
      </c>
      <c r="FY53" s="2" t="s">
        <v>305</v>
      </c>
      <c r="FZ53" s="2" t="s">
        <v>305</v>
      </c>
      <c r="GA53" s="2" t="s">
        <v>305</v>
      </c>
    </row>
    <row r="54" spans="1:183" x14ac:dyDescent="0.2">
      <c r="A54" s="133">
        <v>2</v>
      </c>
      <c r="B54" s="2" t="s">
        <v>77</v>
      </c>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t="s">
        <v>305</v>
      </c>
      <c r="AH54" s="2" t="s">
        <v>305</v>
      </c>
      <c r="AI54" s="2" t="s">
        <v>305</v>
      </c>
      <c r="AJ54" s="2"/>
      <c r="AK54" s="2"/>
      <c r="AL54" s="4">
        <v>1</v>
      </c>
      <c r="AM54" s="2">
        <v>1</v>
      </c>
      <c r="AN54" s="2" t="s">
        <v>305</v>
      </c>
      <c r="AO54" s="2" t="s">
        <v>305</v>
      </c>
      <c r="AP54" s="2">
        <v>2</v>
      </c>
      <c r="AQ54" s="2">
        <v>2</v>
      </c>
      <c r="AR54" s="2">
        <v>2</v>
      </c>
      <c r="AS54" s="2">
        <v>3</v>
      </c>
      <c r="AT54" s="2">
        <v>7</v>
      </c>
      <c r="AU54" s="2" t="s">
        <v>305</v>
      </c>
      <c r="AV54" s="2" t="s">
        <v>305</v>
      </c>
      <c r="AW54" s="2">
        <v>10</v>
      </c>
      <c r="AX54" s="2">
        <v>13</v>
      </c>
      <c r="AY54" s="2">
        <v>8</v>
      </c>
      <c r="AZ54" s="2">
        <v>12</v>
      </c>
      <c r="BA54" s="2">
        <v>10</v>
      </c>
      <c r="BB54" s="2" t="s">
        <v>305</v>
      </c>
      <c r="BC54" s="2" t="s">
        <v>305</v>
      </c>
      <c r="BD54" s="2" t="s">
        <v>305</v>
      </c>
      <c r="BE54" s="2">
        <v>9</v>
      </c>
      <c r="BF54" s="2">
        <v>7</v>
      </c>
      <c r="BG54" s="2">
        <v>7</v>
      </c>
      <c r="BH54" s="2">
        <v>5</v>
      </c>
      <c r="BI54" s="2" t="s">
        <v>305</v>
      </c>
      <c r="BJ54" s="2" t="s">
        <v>305</v>
      </c>
      <c r="BK54" s="2">
        <v>2</v>
      </c>
      <c r="BL54" s="2">
        <v>1</v>
      </c>
      <c r="BM54" s="2"/>
      <c r="BN54" s="2"/>
      <c r="BO54" s="2">
        <v>1</v>
      </c>
      <c r="BP54" s="2" t="s">
        <v>305</v>
      </c>
      <c r="BQ54" s="2" t="s">
        <v>305</v>
      </c>
      <c r="BR54" s="2">
        <v>3</v>
      </c>
      <c r="BS54" s="2">
        <v>4</v>
      </c>
      <c r="BT54" s="2">
        <v>4</v>
      </c>
      <c r="BU54" s="2">
        <v>2</v>
      </c>
      <c r="BV54" s="2">
        <v>4</v>
      </c>
      <c r="BW54" s="2" t="s">
        <v>305</v>
      </c>
      <c r="BX54" s="2" t="s">
        <v>305</v>
      </c>
      <c r="BY54" s="2">
        <v>6</v>
      </c>
      <c r="BZ54" s="2">
        <v>7</v>
      </c>
      <c r="CA54" s="2">
        <v>5</v>
      </c>
      <c r="CB54" s="2">
        <v>5</v>
      </c>
      <c r="CC54" s="2">
        <v>7</v>
      </c>
      <c r="CD54" s="2" t="s">
        <v>305</v>
      </c>
      <c r="CE54" s="2" t="s">
        <v>305</v>
      </c>
      <c r="CF54" s="2">
        <v>6</v>
      </c>
      <c r="CG54" s="2">
        <v>9</v>
      </c>
      <c r="CH54" s="2" t="s">
        <v>305</v>
      </c>
      <c r="CI54" s="2" t="s">
        <v>305</v>
      </c>
      <c r="CJ54" s="2" t="s">
        <v>305</v>
      </c>
      <c r="CK54" s="2" t="s">
        <v>305</v>
      </c>
      <c r="CL54" s="2" t="s">
        <v>305</v>
      </c>
      <c r="CM54" s="2" t="s">
        <v>305</v>
      </c>
      <c r="CN54" s="2" t="s">
        <v>305</v>
      </c>
      <c r="CO54" s="2" t="s">
        <v>305</v>
      </c>
      <c r="CP54" s="2" t="s">
        <v>305</v>
      </c>
      <c r="CQ54" s="2" t="s">
        <v>305</v>
      </c>
      <c r="CR54" s="2" t="s">
        <v>305</v>
      </c>
      <c r="CS54" s="2" t="s">
        <v>305</v>
      </c>
      <c r="CT54" s="2" t="s">
        <v>305</v>
      </c>
      <c r="CU54" s="2" t="s">
        <v>305</v>
      </c>
      <c r="CV54" s="2" t="s">
        <v>305</v>
      </c>
      <c r="CW54" s="2" t="s">
        <v>305</v>
      </c>
      <c r="CX54" s="2" t="s">
        <v>305</v>
      </c>
      <c r="CY54" s="2" t="s">
        <v>305</v>
      </c>
      <c r="CZ54" s="2" t="s">
        <v>305</v>
      </c>
      <c r="DA54" s="2" t="s">
        <v>305</v>
      </c>
      <c r="DB54" s="2" t="s">
        <v>305</v>
      </c>
      <c r="DC54" s="2" t="s">
        <v>305</v>
      </c>
      <c r="DD54" s="2"/>
      <c r="DE54" s="2">
        <v>1</v>
      </c>
      <c r="DF54" s="2" t="s">
        <v>305</v>
      </c>
      <c r="DG54" s="2" t="s">
        <v>305</v>
      </c>
      <c r="DH54" s="2">
        <v>1</v>
      </c>
      <c r="DI54" s="2"/>
      <c r="DJ54" s="2"/>
      <c r="DK54" s="2"/>
      <c r="DL54" s="2"/>
      <c r="DM54" s="2" t="s">
        <v>305</v>
      </c>
      <c r="DN54" s="2" t="s">
        <v>305</v>
      </c>
      <c r="DO54" s="2"/>
      <c r="DP54" s="2"/>
      <c r="DQ54" s="2"/>
      <c r="DR54" s="2"/>
      <c r="DS54" s="2"/>
      <c r="DT54" s="2" t="s">
        <v>305</v>
      </c>
      <c r="DU54" s="2" t="s">
        <v>305</v>
      </c>
      <c r="DV54" s="2" t="s">
        <v>305</v>
      </c>
      <c r="DW54" s="2" t="s">
        <v>305</v>
      </c>
      <c r="DX54" s="2" t="s">
        <v>305</v>
      </c>
      <c r="DY54" s="2"/>
      <c r="DZ54" s="2"/>
      <c r="EA54" s="2" t="s">
        <v>305</v>
      </c>
      <c r="EB54" s="2" t="s">
        <v>305</v>
      </c>
      <c r="EC54" s="2"/>
      <c r="ED54" s="2"/>
      <c r="EE54" s="2" t="s">
        <v>305</v>
      </c>
      <c r="EF54" s="2"/>
      <c r="EG54" s="2"/>
      <c r="EH54" s="2" t="s">
        <v>305</v>
      </c>
      <c r="EI54" s="2" t="s">
        <v>305</v>
      </c>
      <c r="EJ54" s="2">
        <v>1</v>
      </c>
      <c r="EK54" s="2">
        <v>2</v>
      </c>
      <c r="EL54" s="2">
        <v>5</v>
      </c>
      <c r="EM54" s="2">
        <v>5</v>
      </c>
      <c r="EN54" s="2">
        <v>10</v>
      </c>
      <c r="EO54" s="2" t="s">
        <v>305</v>
      </c>
      <c r="EP54" s="2" t="s">
        <v>305</v>
      </c>
      <c r="EQ54" s="2" t="s">
        <v>305</v>
      </c>
      <c r="ER54" s="2">
        <v>8</v>
      </c>
      <c r="ES54" s="2">
        <v>4</v>
      </c>
      <c r="ET54" s="2">
        <v>4</v>
      </c>
      <c r="EU54" s="2">
        <v>5</v>
      </c>
      <c r="EV54" s="2" t="s">
        <v>305</v>
      </c>
      <c r="EW54" s="2" t="s">
        <v>305</v>
      </c>
      <c r="EX54" s="2">
        <v>3</v>
      </c>
      <c r="EY54" s="2">
        <v>5</v>
      </c>
      <c r="EZ54" s="2">
        <v>4</v>
      </c>
      <c r="FA54" s="2"/>
      <c r="FB54" s="2"/>
      <c r="FC54" s="2" t="s">
        <v>305</v>
      </c>
      <c r="FD54" s="2" t="s">
        <v>305</v>
      </c>
      <c r="FE54" s="2">
        <v>2</v>
      </c>
      <c r="FF54" s="2">
        <v>3</v>
      </c>
      <c r="FG54" s="2">
        <v>5</v>
      </c>
      <c r="FH54" s="2">
        <v>6</v>
      </c>
      <c r="FI54" s="2"/>
      <c r="FJ54" s="2" t="s">
        <v>305</v>
      </c>
      <c r="FK54" s="2" t="s">
        <v>305</v>
      </c>
      <c r="FL54" s="2"/>
      <c r="FM54" s="2"/>
      <c r="FN54" s="2"/>
      <c r="FO54" s="2"/>
      <c r="FP54" s="2" t="s">
        <v>305</v>
      </c>
      <c r="FQ54" s="2" t="s">
        <v>305</v>
      </c>
      <c r="FR54" s="2" t="s">
        <v>305</v>
      </c>
      <c r="FS54" s="2"/>
      <c r="FT54" s="2"/>
      <c r="FU54" s="2"/>
      <c r="FV54" s="2"/>
      <c r="FW54" s="2" t="s">
        <v>305</v>
      </c>
      <c r="FX54" s="2" t="s">
        <v>305</v>
      </c>
      <c r="FY54" s="2" t="s">
        <v>305</v>
      </c>
      <c r="FZ54" s="2" t="s">
        <v>305</v>
      </c>
      <c r="GA54" s="2" t="s">
        <v>305</v>
      </c>
    </row>
    <row r="55" spans="1:183" x14ac:dyDescent="0.2">
      <c r="A55" s="133">
        <v>3</v>
      </c>
      <c r="B55" s="2" t="s">
        <v>67</v>
      </c>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t="s">
        <v>305</v>
      </c>
      <c r="AH55" s="2" t="s">
        <v>305</v>
      </c>
      <c r="AI55" s="2" t="s">
        <v>305</v>
      </c>
      <c r="AJ55" s="2">
        <v>3</v>
      </c>
      <c r="AK55" s="2">
        <v>4</v>
      </c>
      <c r="AL55" s="2">
        <v>4</v>
      </c>
      <c r="AM55" s="2">
        <v>6</v>
      </c>
      <c r="AN55" s="2" t="s">
        <v>305</v>
      </c>
      <c r="AO55" s="2" t="s">
        <v>305</v>
      </c>
      <c r="AP55" s="2">
        <v>6</v>
      </c>
      <c r="AQ55" s="2">
        <v>9</v>
      </c>
      <c r="AR55" s="2">
        <v>8</v>
      </c>
      <c r="AS55" s="2">
        <v>8</v>
      </c>
      <c r="AT55" s="2">
        <v>6</v>
      </c>
      <c r="AU55" s="2" t="s">
        <v>305</v>
      </c>
      <c r="AV55" s="2" t="s">
        <v>305</v>
      </c>
      <c r="AW55" s="2">
        <v>6</v>
      </c>
      <c r="AX55" s="2">
        <v>10</v>
      </c>
      <c r="AY55" s="2">
        <v>9</v>
      </c>
      <c r="AZ55" s="2">
        <v>16</v>
      </c>
      <c r="BA55" s="2">
        <v>28</v>
      </c>
      <c r="BB55" s="2" t="s">
        <v>305</v>
      </c>
      <c r="BC55" s="2" t="s">
        <v>305</v>
      </c>
      <c r="BD55" s="2" t="s">
        <v>305</v>
      </c>
      <c r="BE55" s="2">
        <v>44</v>
      </c>
      <c r="BF55" s="2">
        <v>63</v>
      </c>
      <c r="BG55" s="2">
        <v>72</v>
      </c>
      <c r="BH55" s="2">
        <v>48</v>
      </c>
      <c r="BI55" s="2" t="s">
        <v>305</v>
      </c>
      <c r="BJ55" s="2" t="s">
        <v>305</v>
      </c>
      <c r="BK55" s="2">
        <v>13</v>
      </c>
      <c r="BL55" s="2">
        <v>1</v>
      </c>
      <c r="BM55" s="2">
        <v>4</v>
      </c>
      <c r="BN55" s="2">
        <v>7</v>
      </c>
      <c r="BO55" s="2">
        <v>10</v>
      </c>
      <c r="BP55" s="2" t="s">
        <v>305</v>
      </c>
      <c r="BQ55" s="2" t="s">
        <v>305</v>
      </c>
      <c r="BR55" s="2">
        <v>9</v>
      </c>
      <c r="BS55" s="2">
        <v>13</v>
      </c>
      <c r="BT55" s="2">
        <v>11</v>
      </c>
      <c r="BU55" s="2">
        <v>10</v>
      </c>
      <c r="BV55" s="2">
        <v>7</v>
      </c>
      <c r="BW55" s="2" t="s">
        <v>305</v>
      </c>
      <c r="BX55" s="2" t="s">
        <v>305</v>
      </c>
      <c r="BY55" s="2">
        <v>2</v>
      </c>
      <c r="BZ55" s="2">
        <v>1</v>
      </c>
      <c r="CA55" s="2">
        <v>2</v>
      </c>
      <c r="CB55" s="2">
        <v>2</v>
      </c>
      <c r="CC55" s="2">
        <v>4</v>
      </c>
      <c r="CD55" s="2" t="s">
        <v>305</v>
      </c>
      <c r="CE55" s="2" t="s">
        <v>305</v>
      </c>
      <c r="CF55" s="2">
        <v>3</v>
      </c>
      <c r="CG55" s="2">
        <v>4</v>
      </c>
      <c r="CH55" s="2" t="s">
        <v>305</v>
      </c>
      <c r="CI55" s="2" t="s">
        <v>305</v>
      </c>
      <c r="CJ55" s="2" t="s">
        <v>305</v>
      </c>
      <c r="CK55" s="2" t="s">
        <v>305</v>
      </c>
      <c r="CL55" s="2" t="s">
        <v>305</v>
      </c>
      <c r="CM55" s="2" t="s">
        <v>305</v>
      </c>
      <c r="CN55" s="2" t="s">
        <v>305</v>
      </c>
      <c r="CO55" s="2" t="s">
        <v>305</v>
      </c>
      <c r="CP55" s="2" t="s">
        <v>305</v>
      </c>
      <c r="CQ55" s="2" t="s">
        <v>305</v>
      </c>
      <c r="CR55" s="2" t="s">
        <v>305</v>
      </c>
      <c r="CS55" s="2" t="s">
        <v>305</v>
      </c>
      <c r="CT55" s="2" t="s">
        <v>305</v>
      </c>
      <c r="CU55" s="2" t="s">
        <v>305</v>
      </c>
      <c r="CV55" s="2" t="s">
        <v>305</v>
      </c>
      <c r="CW55" s="2" t="s">
        <v>305</v>
      </c>
      <c r="CX55" s="2" t="s">
        <v>305</v>
      </c>
      <c r="CY55" s="2" t="s">
        <v>305</v>
      </c>
      <c r="CZ55" s="2" t="s">
        <v>305</v>
      </c>
      <c r="DA55" s="2" t="s">
        <v>305</v>
      </c>
      <c r="DB55" s="2" t="s">
        <v>305</v>
      </c>
      <c r="DC55" s="2" t="s">
        <v>305</v>
      </c>
      <c r="DD55" s="2"/>
      <c r="DE55" s="2"/>
      <c r="DF55" s="2" t="s">
        <v>305</v>
      </c>
      <c r="DG55" s="2" t="s">
        <v>305</v>
      </c>
      <c r="DH55" s="2"/>
      <c r="DI55" s="2">
        <v>1</v>
      </c>
      <c r="DJ55" s="2">
        <v>1</v>
      </c>
      <c r="DK55" s="2">
        <v>1</v>
      </c>
      <c r="DL55" s="2"/>
      <c r="DM55" s="2" t="s">
        <v>305</v>
      </c>
      <c r="DN55" s="2" t="s">
        <v>305</v>
      </c>
      <c r="DO55" s="2"/>
      <c r="DP55" s="2"/>
      <c r="DQ55" s="2"/>
      <c r="DR55" s="2"/>
      <c r="DS55" s="2"/>
      <c r="DT55" s="2" t="s">
        <v>305</v>
      </c>
      <c r="DU55" s="2" t="s">
        <v>305</v>
      </c>
      <c r="DV55" s="2" t="s">
        <v>305</v>
      </c>
      <c r="DW55" s="2" t="s">
        <v>305</v>
      </c>
      <c r="DX55" s="2" t="s">
        <v>305</v>
      </c>
      <c r="DY55" s="2"/>
      <c r="DZ55" s="2"/>
      <c r="EA55" s="2" t="s">
        <v>305</v>
      </c>
      <c r="EB55" s="2" t="s">
        <v>305</v>
      </c>
      <c r="EC55" s="2"/>
      <c r="ED55" s="2"/>
      <c r="EE55" s="2" t="s">
        <v>305</v>
      </c>
      <c r="EF55" s="2"/>
      <c r="EG55" s="2"/>
      <c r="EH55" s="2" t="s">
        <v>305</v>
      </c>
      <c r="EI55" s="2" t="s">
        <v>305</v>
      </c>
      <c r="EJ55" s="2"/>
      <c r="EK55" s="2"/>
      <c r="EL55" s="2">
        <v>1</v>
      </c>
      <c r="EM55" s="2">
        <v>1</v>
      </c>
      <c r="EN55" s="2">
        <v>1</v>
      </c>
      <c r="EO55" s="2" t="s">
        <v>305</v>
      </c>
      <c r="EP55" s="2" t="s">
        <v>305</v>
      </c>
      <c r="EQ55" s="2" t="s">
        <v>305</v>
      </c>
      <c r="ER55" s="2">
        <v>2</v>
      </c>
      <c r="ES55" s="2">
        <v>3</v>
      </c>
      <c r="ET55" s="2">
        <v>3</v>
      </c>
      <c r="EU55" s="2">
        <v>4</v>
      </c>
      <c r="EV55" s="2" t="s">
        <v>305</v>
      </c>
      <c r="EW55" s="2" t="s">
        <v>305</v>
      </c>
      <c r="EX55" s="2">
        <v>5</v>
      </c>
      <c r="EY55" s="2">
        <v>5</v>
      </c>
      <c r="EZ55" s="2">
        <v>5</v>
      </c>
      <c r="FA55" s="2">
        <v>3</v>
      </c>
      <c r="FB55" s="2">
        <v>4</v>
      </c>
      <c r="FC55" s="2" t="s">
        <v>305</v>
      </c>
      <c r="FD55" s="2" t="s">
        <v>305</v>
      </c>
      <c r="FE55" s="2">
        <v>2</v>
      </c>
      <c r="FF55" s="2">
        <v>2</v>
      </c>
      <c r="FG55" s="2">
        <v>2</v>
      </c>
      <c r="FH55" s="2">
        <v>2</v>
      </c>
      <c r="FI55" s="2"/>
      <c r="FJ55" s="2" t="s">
        <v>305</v>
      </c>
      <c r="FK55" s="2" t="s">
        <v>305</v>
      </c>
      <c r="FL55" s="2"/>
      <c r="FM55" s="2"/>
      <c r="FN55" s="2"/>
      <c r="FO55" s="2"/>
      <c r="FP55" s="2" t="s">
        <v>305</v>
      </c>
      <c r="FQ55" s="2" t="s">
        <v>305</v>
      </c>
      <c r="FR55" s="2" t="s">
        <v>305</v>
      </c>
      <c r="FS55" s="2"/>
      <c r="FT55" s="2"/>
      <c r="FU55" s="2"/>
      <c r="FV55" s="2"/>
      <c r="FW55" s="2" t="s">
        <v>305</v>
      </c>
      <c r="FX55" s="2" t="s">
        <v>305</v>
      </c>
      <c r="FY55" s="2" t="s">
        <v>305</v>
      </c>
      <c r="FZ55" s="2" t="s">
        <v>305</v>
      </c>
      <c r="GA55" s="2" t="s">
        <v>305</v>
      </c>
    </row>
    <row r="56" spans="1:183" x14ac:dyDescent="0.2">
      <c r="A56" s="133">
        <v>4</v>
      </c>
      <c r="B56" s="2" t="s">
        <v>35</v>
      </c>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t="s">
        <v>305</v>
      </c>
      <c r="AH56" s="2" t="s">
        <v>305</v>
      </c>
      <c r="AI56" s="2" t="s">
        <v>305</v>
      </c>
      <c r="AJ56" s="2"/>
      <c r="AK56" s="2"/>
      <c r="AL56" s="2"/>
      <c r="AM56" s="2"/>
      <c r="AN56" s="2" t="s">
        <v>305</v>
      </c>
      <c r="AO56" s="2" t="s">
        <v>305</v>
      </c>
      <c r="AP56" s="2"/>
      <c r="AQ56" s="2"/>
      <c r="AR56" s="2"/>
      <c r="AS56" s="2">
        <v>1</v>
      </c>
      <c r="AT56" s="2">
        <v>2</v>
      </c>
      <c r="AU56" s="2" t="s">
        <v>305</v>
      </c>
      <c r="AV56" s="2" t="s">
        <v>305</v>
      </c>
      <c r="AW56" s="2">
        <v>3</v>
      </c>
      <c r="AX56" s="2">
        <v>1</v>
      </c>
      <c r="AY56" s="2">
        <v>1</v>
      </c>
      <c r="AZ56" s="2">
        <v>4</v>
      </c>
      <c r="BA56" s="2">
        <v>3</v>
      </c>
      <c r="BB56" s="2" t="s">
        <v>305</v>
      </c>
      <c r="BC56" s="2" t="s">
        <v>305</v>
      </c>
      <c r="BD56" s="2" t="s">
        <v>305</v>
      </c>
      <c r="BE56" s="2">
        <v>2</v>
      </c>
      <c r="BF56" s="2">
        <v>3</v>
      </c>
      <c r="BG56" s="2">
        <v>4</v>
      </c>
      <c r="BH56" s="2">
        <v>7</v>
      </c>
      <c r="BI56" s="2" t="s">
        <v>305</v>
      </c>
      <c r="BJ56" s="2" t="s">
        <v>305</v>
      </c>
      <c r="BK56" s="2">
        <v>5</v>
      </c>
      <c r="BL56" s="2">
        <v>2</v>
      </c>
      <c r="BM56" s="2">
        <v>1</v>
      </c>
      <c r="BN56" s="2">
        <v>3</v>
      </c>
      <c r="BO56" s="2">
        <v>4</v>
      </c>
      <c r="BP56" s="2" t="s">
        <v>305</v>
      </c>
      <c r="BQ56" s="2" t="s">
        <v>305</v>
      </c>
      <c r="BR56" s="2">
        <v>6</v>
      </c>
      <c r="BS56" s="2">
        <v>5</v>
      </c>
      <c r="BT56" s="2">
        <v>6</v>
      </c>
      <c r="BU56" s="2">
        <v>5</v>
      </c>
      <c r="BV56" s="2">
        <v>4</v>
      </c>
      <c r="BW56" s="2" t="s">
        <v>305</v>
      </c>
      <c r="BX56" s="2" t="s">
        <v>305</v>
      </c>
      <c r="BY56" s="2">
        <v>1</v>
      </c>
      <c r="BZ56" s="2">
        <v>1</v>
      </c>
      <c r="CA56" s="2">
        <v>2</v>
      </c>
      <c r="CB56" s="2">
        <v>2</v>
      </c>
      <c r="CC56" s="2">
        <v>1</v>
      </c>
      <c r="CD56" s="2" t="s">
        <v>305</v>
      </c>
      <c r="CE56" s="2" t="s">
        <v>305</v>
      </c>
      <c r="CF56" s="2">
        <v>1</v>
      </c>
      <c r="CG56" s="2">
        <v>1</v>
      </c>
      <c r="CH56" s="2" t="s">
        <v>305</v>
      </c>
      <c r="CI56" s="2" t="s">
        <v>305</v>
      </c>
      <c r="CJ56" s="2" t="s">
        <v>305</v>
      </c>
      <c r="CK56" s="2" t="s">
        <v>305</v>
      </c>
      <c r="CL56" s="2" t="s">
        <v>305</v>
      </c>
      <c r="CM56" s="2" t="s">
        <v>305</v>
      </c>
      <c r="CN56" s="2" t="s">
        <v>305</v>
      </c>
      <c r="CO56" s="2" t="s">
        <v>305</v>
      </c>
      <c r="CP56" s="2" t="s">
        <v>305</v>
      </c>
      <c r="CQ56" s="2" t="s">
        <v>305</v>
      </c>
      <c r="CR56" s="2" t="s">
        <v>305</v>
      </c>
      <c r="CS56" s="2" t="s">
        <v>305</v>
      </c>
      <c r="CT56" s="2" t="s">
        <v>305</v>
      </c>
      <c r="CU56" s="2" t="s">
        <v>305</v>
      </c>
      <c r="CV56" s="2" t="s">
        <v>305</v>
      </c>
      <c r="CW56" s="2" t="s">
        <v>305</v>
      </c>
      <c r="CX56" s="2" t="s">
        <v>305</v>
      </c>
      <c r="CY56" s="2" t="s">
        <v>305</v>
      </c>
      <c r="CZ56" s="2" t="s">
        <v>305</v>
      </c>
      <c r="DA56" s="2" t="s">
        <v>305</v>
      </c>
      <c r="DB56" s="2" t="s">
        <v>305</v>
      </c>
      <c r="DC56" s="2" t="s">
        <v>305</v>
      </c>
      <c r="DD56" s="2"/>
      <c r="DE56" s="2"/>
      <c r="DF56" s="2" t="s">
        <v>305</v>
      </c>
      <c r="DG56" s="2" t="s">
        <v>305</v>
      </c>
      <c r="DH56" s="2"/>
      <c r="DI56" s="2"/>
      <c r="DJ56" s="2"/>
      <c r="DK56" s="2"/>
      <c r="DL56" s="2"/>
      <c r="DM56" s="2" t="s">
        <v>305</v>
      </c>
      <c r="DN56" s="2" t="s">
        <v>305</v>
      </c>
      <c r="DO56" s="2"/>
      <c r="DP56" s="2"/>
      <c r="DQ56" s="2">
        <v>1</v>
      </c>
      <c r="DR56" s="2">
        <v>2</v>
      </c>
      <c r="DS56" s="2">
        <v>2</v>
      </c>
      <c r="DT56" s="2" t="s">
        <v>305</v>
      </c>
      <c r="DU56" s="2" t="s">
        <v>305</v>
      </c>
      <c r="DV56" s="2" t="s">
        <v>305</v>
      </c>
      <c r="DW56" s="2" t="s">
        <v>305</v>
      </c>
      <c r="DX56" s="2" t="s">
        <v>305</v>
      </c>
      <c r="DY56" s="2"/>
      <c r="DZ56" s="2"/>
      <c r="EA56" s="2" t="s">
        <v>305</v>
      </c>
      <c r="EB56" s="2" t="s">
        <v>305</v>
      </c>
      <c r="EC56" s="2">
        <v>1</v>
      </c>
      <c r="ED56" s="2">
        <v>4</v>
      </c>
      <c r="EE56" s="2" t="s">
        <v>305</v>
      </c>
      <c r="EF56" s="2">
        <v>3</v>
      </c>
      <c r="EG56" s="2">
        <v>3</v>
      </c>
      <c r="EH56" s="2" t="s">
        <v>305</v>
      </c>
      <c r="EI56" s="2" t="s">
        <v>305</v>
      </c>
      <c r="EJ56" s="2">
        <v>1</v>
      </c>
      <c r="EK56" s="2">
        <v>1</v>
      </c>
      <c r="EL56" s="2">
        <v>2</v>
      </c>
      <c r="EM56" s="2">
        <v>1</v>
      </c>
      <c r="EN56" s="2">
        <v>1</v>
      </c>
      <c r="EO56" s="2" t="s">
        <v>305</v>
      </c>
      <c r="EP56" s="2" t="s">
        <v>305</v>
      </c>
      <c r="EQ56" s="2" t="s">
        <v>305</v>
      </c>
      <c r="ER56" s="2"/>
      <c r="ES56" s="2"/>
      <c r="ET56" s="2"/>
      <c r="EU56" s="2"/>
      <c r="EV56" s="2" t="s">
        <v>305</v>
      </c>
      <c r="EW56" s="2" t="s">
        <v>305</v>
      </c>
      <c r="EX56" s="2"/>
      <c r="EY56" s="2"/>
      <c r="EZ56" s="2"/>
      <c r="FA56" s="2"/>
      <c r="FB56" s="2"/>
      <c r="FC56" s="2" t="s">
        <v>305</v>
      </c>
      <c r="FD56" s="2" t="s">
        <v>305</v>
      </c>
      <c r="FE56" s="2"/>
      <c r="FF56" s="2"/>
      <c r="FG56" s="2"/>
      <c r="FH56" s="2"/>
      <c r="FI56" s="2"/>
      <c r="FJ56" s="2" t="s">
        <v>305</v>
      </c>
      <c r="FK56" s="2" t="s">
        <v>305</v>
      </c>
      <c r="FL56" s="2"/>
      <c r="FM56" s="2"/>
      <c r="FN56" s="2"/>
      <c r="FO56" s="2"/>
      <c r="FP56" s="2" t="s">
        <v>305</v>
      </c>
      <c r="FQ56" s="2" t="s">
        <v>305</v>
      </c>
      <c r="FR56" s="2" t="s">
        <v>305</v>
      </c>
      <c r="FS56" s="2"/>
      <c r="FT56" s="2"/>
      <c r="FU56" s="2"/>
      <c r="FV56" s="2"/>
      <c r="FW56" s="2" t="s">
        <v>305</v>
      </c>
      <c r="FX56" s="2" t="s">
        <v>305</v>
      </c>
      <c r="FY56" s="2" t="s">
        <v>305</v>
      </c>
      <c r="FZ56" s="2" t="s">
        <v>305</v>
      </c>
      <c r="GA56" s="2" t="s">
        <v>305</v>
      </c>
    </row>
    <row r="57" spans="1:183" x14ac:dyDescent="0.2">
      <c r="A57" s="133">
        <v>5</v>
      </c>
      <c r="B57" s="2" t="s">
        <v>29</v>
      </c>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t="s">
        <v>305</v>
      </c>
      <c r="AH57" s="2" t="s">
        <v>305</v>
      </c>
      <c r="AI57" s="2" t="s">
        <v>305</v>
      </c>
      <c r="AJ57" s="2">
        <v>77</v>
      </c>
      <c r="AK57" s="2">
        <v>78</v>
      </c>
      <c r="AL57" s="2">
        <v>54</v>
      </c>
      <c r="AM57" s="2">
        <v>41</v>
      </c>
      <c r="AN57" s="2" t="s">
        <v>305</v>
      </c>
      <c r="AO57" s="2" t="s">
        <v>305</v>
      </c>
      <c r="AP57" s="2"/>
      <c r="AQ57" s="2">
        <v>1</v>
      </c>
      <c r="AR57" s="2">
        <v>1</v>
      </c>
      <c r="AS57" s="2">
        <v>1</v>
      </c>
      <c r="AT57" s="2">
        <v>1</v>
      </c>
      <c r="AU57" s="2" t="s">
        <v>305</v>
      </c>
      <c r="AV57" s="2" t="s">
        <v>305</v>
      </c>
      <c r="AW57" s="2">
        <v>1</v>
      </c>
      <c r="AX57" s="2"/>
      <c r="AY57" s="2">
        <v>2</v>
      </c>
      <c r="AZ57" s="2">
        <v>4</v>
      </c>
      <c r="BA57" s="2">
        <v>7</v>
      </c>
      <c r="BB57" s="2" t="s">
        <v>305</v>
      </c>
      <c r="BC57" s="2" t="s">
        <v>305</v>
      </c>
      <c r="BD57" s="2" t="s">
        <v>305</v>
      </c>
      <c r="BE57" s="2">
        <v>7</v>
      </c>
      <c r="BF57" s="2">
        <v>10</v>
      </c>
      <c r="BG57" s="2">
        <v>14</v>
      </c>
      <c r="BH57" s="2">
        <v>14</v>
      </c>
      <c r="BI57" s="2" t="s">
        <v>305</v>
      </c>
      <c r="BJ57" s="2" t="s">
        <v>305</v>
      </c>
      <c r="BK57" s="2">
        <v>7</v>
      </c>
      <c r="BL57" s="2">
        <v>8</v>
      </c>
      <c r="BM57" s="2">
        <v>9</v>
      </c>
      <c r="BN57" s="2">
        <v>8</v>
      </c>
      <c r="BO57" s="2">
        <v>6</v>
      </c>
      <c r="BP57" s="2" t="s">
        <v>305</v>
      </c>
      <c r="BQ57" s="2" t="s">
        <v>305</v>
      </c>
      <c r="BR57" s="2">
        <v>3</v>
      </c>
      <c r="BS57" s="2">
        <v>2</v>
      </c>
      <c r="BT57" s="2">
        <v>9</v>
      </c>
      <c r="BU57" s="2">
        <v>8</v>
      </c>
      <c r="BV57" s="2">
        <v>9</v>
      </c>
      <c r="BW57" s="2" t="s">
        <v>305</v>
      </c>
      <c r="BX57" s="2" t="s">
        <v>305</v>
      </c>
      <c r="BY57" s="2">
        <v>1</v>
      </c>
      <c r="BZ57" s="2"/>
      <c r="CA57" s="2">
        <v>1</v>
      </c>
      <c r="CB57" s="2">
        <v>1</v>
      </c>
      <c r="CC57" s="2"/>
      <c r="CD57" s="2" t="s">
        <v>305</v>
      </c>
      <c r="CE57" s="2" t="s">
        <v>305</v>
      </c>
      <c r="CF57" s="2">
        <v>1</v>
      </c>
      <c r="CG57" s="2">
        <v>2</v>
      </c>
      <c r="CH57" s="2" t="s">
        <v>305</v>
      </c>
      <c r="CI57" s="2" t="s">
        <v>305</v>
      </c>
      <c r="CJ57" s="2" t="s">
        <v>305</v>
      </c>
      <c r="CK57" s="2" t="s">
        <v>305</v>
      </c>
      <c r="CL57" s="2" t="s">
        <v>305</v>
      </c>
      <c r="CM57" s="2" t="s">
        <v>305</v>
      </c>
      <c r="CN57" s="2" t="s">
        <v>305</v>
      </c>
      <c r="CO57" s="2" t="s">
        <v>305</v>
      </c>
      <c r="CP57" s="2" t="s">
        <v>305</v>
      </c>
      <c r="CQ57" s="2" t="s">
        <v>305</v>
      </c>
      <c r="CR57" s="2" t="s">
        <v>305</v>
      </c>
      <c r="CS57" s="2" t="s">
        <v>305</v>
      </c>
      <c r="CT57" s="2" t="s">
        <v>305</v>
      </c>
      <c r="CU57" s="2" t="s">
        <v>305</v>
      </c>
      <c r="CV57" s="2" t="s">
        <v>305</v>
      </c>
      <c r="CW57" s="2" t="s">
        <v>305</v>
      </c>
      <c r="CX57" s="2" t="s">
        <v>305</v>
      </c>
      <c r="CY57" s="2" t="s">
        <v>305</v>
      </c>
      <c r="CZ57" s="2" t="s">
        <v>305</v>
      </c>
      <c r="DA57" s="2" t="s">
        <v>305</v>
      </c>
      <c r="DB57" s="2" t="s">
        <v>305</v>
      </c>
      <c r="DC57" s="2" t="s">
        <v>305</v>
      </c>
      <c r="DD57" s="2"/>
      <c r="DE57" s="2"/>
      <c r="DF57" s="2" t="s">
        <v>305</v>
      </c>
      <c r="DG57" s="2" t="s">
        <v>305</v>
      </c>
      <c r="DH57" s="2"/>
      <c r="DI57" s="2"/>
      <c r="DJ57" s="2"/>
      <c r="DK57" s="2"/>
      <c r="DL57" s="2"/>
      <c r="DM57" s="2" t="s">
        <v>305</v>
      </c>
      <c r="DN57" s="2" t="s">
        <v>305</v>
      </c>
      <c r="DO57" s="2">
        <v>2</v>
      </c>
      <c r="DP57" s="2">
        <v>2</v>
      </c>
      <c r="DQ57" s="2">
        <v>3</v>
      </c>
      <c r="DR57" s="2">
        <v>3</v>
      </c>
      <c r="DS57" s="2">
        <v>3</v>
      </c>
      <c r="DT57" s="2" t="s">
        <v>305</v>
      </c>
      <c r="DU57" s="2" t="s">
        <v>305</v>
      </c>
      <c r="DV57" s="2" t="s">
        <v>305</v>
      </c>
      <c r="DW57" s="2" t="s">
        <v>305</v>
      </c>
      <c r="DX57" s="2" t="s">
        <v>305</v>
      </c>
      <c r="DY57" s="2"/>
      <c r="DZ57" s="2"/>
      <c r="EA57" s="2" t="s">
        <v>305</v>
      </c>
      <c r="EB57" s="2" t="s">
        <v>305</v>
      </c>
      <c r="EC57" s="2">
        <v>3</v>
      </c>
      <c r="ED57" s="2">
        <v>2</v>
      </c>
      <c r="EE57" s="2" t="s">
        <v>305</v>
      </c>
      <c r="EF57" s="2">
        <v>2</v>
      </c>
      <c r="EG57" s="2">
        <v>4</v>
      </c>
      <c r="EH57" s="2" t="s">
        <v>305</v>
      </c>
      <c r="EI57" s="2" t="s">
        <v>305</v>
      </c>
      <c r="EJ57" s="2">
        <v>12</v>
      </c>
      <c r="EK57" s="2">
        <v>12</v>
      </c>
      <c r="EL57" s="2">
        <v>14</v>
      </c>
      <c r="EM57" s="2">
        <v>16</v>
      </c>
      <c r="EN57" s="2">
        <v>20</v>
      </c>
      <c r="EO57" s="2" t="s">
        <v>305</v>
      </c>
      <c r="EP57" s="2" t="s">
        <v>305</v>
      </c>
      <c r="EQ57" s="2" t="s">
        <v>305</v>
      </c>
      <c r="ER57" s="2">
        <v>16</v>
      </c>
      <c r="ES57" s="2">
        <v>16</v>
      </c>
      <c r="ET57" s="2">
        <v>15</v>
      </c>
      <c r="EU57" s="2">
        <v>14</v>
      </c>
      <c r="EV57" s="2" t="s">
        <v>305</v>
      </c>
      <c r="EW57" s="2" t="s">
        <v>305</v>
      </c>
      <c r="EX57" s="2">
        <v>7</v>
      </c>
      <c r="EY57" s="2">
        <v>6</v>
      </c>
      <c r="EZ57" s="2">
        <v>4</v>
      </c>
      <c r="FA57" s="2">
        <v>5</v>
      </c>
      <c r="FB57" s="2">
        <v>6</v>
      </c>
      <c r="FC57" s="2" t="s">
        <v>305</v>
      </c>
      <c r="FD57" s="2" t="s">
        <v>305</v>
      </c>
      <c r="FE57" s="2">
        <v>2</v>
      </c>
      <c r="FF57" s="2">
        <v>2</v>
      </c>
      <c r="FG57" s="2">
        <v>2</v>
      </c>
      <c r="FH57" s="2">
        <v>2</v>
      </c>
      <c r="FI57" s="2"/>
      <c r="FJ57" s="2" t="s">
        <v>305</v>
      </c>
      <c r="FK57" s="2" t="s">
        <v>305</v>
      </c>
      <c r="FL57" s="2"/>
      <c r="FM57" s="2"/>
      <c r="FN57" s="2"/>
      <c r="FO57" s="2"/>
      <c r="FP57" s="2" t="s">
        <v>305</v>
      </c>
      <c r="FQ57" s="2" t="s">
        <v>305</v>
      </c>
      <c r="FR57" s="2" t="s">
        <v>305</v>
      </c>
      <c r="FS57" s="2"/>
      <c r="FT57" s="2"/>
      <c r="FU57" s="2"/>
      <c r="FV57" s="2"/>
      <c r="FW57" s="2" t="s">
        <v>305</v>
      </c>
      <c r="FX57" s="2" t="s">
        <v>305</v>
      </c>
      <c r="FY57" s="2" t="s">
        <v>305</v>
      </c>
      <c r="FZ57" s="2" t="s">
        <v>305</v>
      </c>
      <c r="GA57" s="2" t="s">
        <v>305</v>
      </c>
    </row>
    <row r="58" spans="1:183" x14ac:dyDescent="0.2">
      <c r="A58" s="133">
        <v>6</v>
      </c>
      <c r="B58" s="2" t="s">
        <v>24</v>
      </c>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t="s">
        <v>305</v>
      </c>
      <c r="AH58" s="2" t="s">
        <v>305</v>
      </c>
      <c r="AI58" s="2" t="s">
        <v>305</v>
      </c>
      <c r="AJ58" s="2"/>
      <c r="AK58" s="2"/>
      <c r="AL58" s="2">
        <v>2</v>
      </c>
      <c r="AM58" s="2">
        <v>2</v>
      </c>
      <c r="AN58" s="2" t="s">
        <v>305</v>
      </c>
      <c r="AO58" s="2" t="s">
        <v>305</v>
      </c>
      <c r="AP58" s="2">
        <v>5</v>
      </c>
      <c r="AQ58" s="2">
        <v>6</v>
      </c>
      <c r="AR58" s="2">
        <v>6</v>
      </c>
      <c r="AS58" s="2">
        <v>5</v>
      </c>
      <c r="AT58" s="2">
        <v>8</v>
      </c>
      <c r="AU58" s="2" t="s">
        <v>305</v>
      </c>
      <c r="AV58" s="2" t="s">
        <v>305</v>
      </c>
      <c r="AW58" s="2">
        <v>11</v>
      </c>
      <c r="AX58" s="2">
        <v>13</v>
      </c>
      <c r="AY58" s="2">
        <v>11</v>
      </c>
      <c r="AZ58" s="2">
        <v>8</v>
      </c>
      <c r="BA58" s="2">
        <v>7</v>
      </c>
      <c r="BB58" s="2" t="s">
        <v>305</v>
      </c>
      <c r="BC58" s="2" t="s">
        <v>305</v>
      </c>
      <c r="BD58" s="2" t="s">
        <v>305</v>
      </c>
      <c r="BE58" s="2">
        <v>3</v>
      </c>
      <c r="BF58" s="2">
        <v>4</v>
      </c>
      <c r="BG58" s="2">
        <v>3</v>
      </c>
      <c r="BH58" s="2">
        <v>3</v>
      </c>
      <c r="BI58" s="2" t="s">
        <v>305</v>
      </c>
      <c r="BJ58" s="2" t="s">
        <v>305</v>
      </c>
      <c r="BK58" s="2">
        <v>2</v>
      </c>
      <c r="BL58" s="2">
        <v>2</v>
      </c>
      <c r="BM58" s="2">
        <v>2</v>
      </c>
      <c r="BN58" s="2">
        <v>1</v>
      </c>
      <c r="BO58" s="2"/>
      <c r="BP58" s="2" t="s">
        <v>305</v>
      </c>
      <c r="BQ58" s="2" t="s">
        <v>305</v>
      </c>
      <c r="BR58" s="2">
        <v>1</v>
      </c>
      <c r="BS58" s="2">
        <v>1</v>
      </c>
      <c r="BT58" s="2">
        <v>2</v>
      </c>
      <c r="BU58" s="2">
        <v>1</v>
      </c>
      <c r="BV58" s="2">
        <v>1</v>
      </c>
      <c r="BW58" s="2" t="s">
        <v>305</v>
      </c>
      <c r="BX58" s="2" t="s">
        <v>305</v>
      </c>
      <c r="BY58" s="2"/>
      <c r="BZ58" s="2"/>
      <c r="CA58" s="2"/>
      <c r="CB58" s="2">
        <v>1</v>
      </c>
      <c r="CC58" s="2">
        <v>1</v>
      </c>
      <c r="CD58" s="2" t="s">
        <v>305</v>
      </c>
      <c r="CE58" s="2" t="s">
        <v>305</v>
      </c>
      <c r="CF58" s="2">
        <v>2</v>
      </c>
      <c r="CG58" s="2">
        <v>4</v>
      </c>
      <c r="CH58" s="2" t="s">
        <v>305</v>
      </c>
      <c r="CI58" s="2" t="s">
        <v>305</v>
      </c>
      <c r="CJ58" s="2" t="s">
        <v>305</v>
      </c>
      <c r="CK58" s="2" t="s">
        <v>305</v>
      </c>
      <c r="CL58" s="2" t="s">
        <v>305</v>
      </c>
      <c r="CM58" s="2" t="s">
        <v>305</v>
      </c>
      <c r="CN58" s="2" t="s">
        <v>305</v>
      </c>
      <c r="CO58" s="2" t="s">
        <v>305</v>
      </c>
      <c r="CP58" s="2" t="s">
        <v>305</v>
      </c>
      <c r="CQ58" s="2" t="s">
        <v>305</v>
      </c>
      <c r="CR58" s="2" t="s">
        <v>305</v>
      </c>
      <c r="CS58" s="2" t="s">
        <v>305</v>
      </c>
      <c r="CT58" s="2" t="s">
        <v>305</v>
      </c>
      <c r="CU58" s="2" t="s">
        <v>305</v>
      </c>
      <c r="CV58" s="2" t="s">
        <v>305</v>
      </c>
      <c r="CW58" s="2" t="s">
        <v>305</v>
      </c>
      <c r="CX58" s="2" t="s">
        <v>305</v>
      </c>
      <c r="CY58" s="2" t="s">
        <v>305</v>
      </c>
      <c r="CZ58" s="2" t="s">
        <v>305</v>
      </c>
      <c r="DA58" s="2" t="s">
        <v>305</v>
      </c>
      <c r="DB58" s="2" t="s">
        <v>305</v>
      </c>
      <c r="DC58" s="2" t="s">
        <v>305</v>
      </c>
      <c r="DD58" s="2"/>
      <c r="DE58" s="2"/>
      <c r="DF58" s="2" t="s">
        <v>305</v>
      </c>
      <c r="DG58" s="2" t="s">
        <v>305</v>
      </c>
      <c r="DH58" s="2"/>
      <c r="DI58" s="2"/>
      <c r="DJ58" s="2"/>
      <c r="DK58" s="2"/>
      <c r="DL58" s="2">
        <v>1</v>
      </c>
      <c r="DM58" s="2" t="s">
        <v>305</v>
      </c>
      <c r="DN58" s="2" t="s">
        <v>305</v>
      </c>
      <c r="DO58" s="2">
        <v>1</v>
      </c>
      <c r="DP58" s="2">
        <v>7</v>
      </c>
      <c r="DQ58" s="2">
        <v>11</v>
      </c>
      <c r="DR58" s="2">
        <v>13</v>
      </c>
      <c r="DS58" s="2">
        <v>15</v>
      </c>
      <c r="DT58" s="2" t="s">
        <v>305</v>
      </c>
      <c r="DU58" s="2" t="s">
        <v>305</v>
      </c>
      <c r="DV58" s="2" t="s">
        <v>305</v>
      </c>
      <c r="DW58" s="2" t="s">
        <v>305</v>
      </c>
      <c r="DX58" s="2" t="s">
        <v>305</v>
      </c>
      <c r="DY58" s="2"/>
      <c r="DZ58" s="2"/>
      <c r="EA58" s="2" t="s">
        <v>305</v>
      </c>
      <c r="EB58" s="2" t="s">
        <v>305</v>
      </c>
      <c r="EC58" s="2">
        <v>1</v>
      </c>
      <c r="ED58" s="2">
        <v>1</v>
      </c>
      <c r="EE58" s="2" t="s">
        <v>305</v>
      </c>
      <c r="EF58" s="2"/>
      <c r="EG58" s="2"/>
      <c r="EH58" s="2" t="s">
        <v>305</v>
      </c>
      <c r="EI58" s="2" t="s">
        <v>305</v>
      </c>
      <c r="EJ58" s="2">
        <v>1</v>
      </c>
      <c r="EK58" s="2">
        <v>1</v>
      </c>
      <c r="EL58" s="2"/>
      <c r="EM58" s="2"/>
      <c r="EN58" s="2">
        <v>1</v>
      </c>
      <c r="EO58" s="2" t="s">
        <v>305</v>
      </c>
      <c r="EP58" s="2" t="s">
        <v>305</v>
      </c>
      <c r="EQ58" s="2" t="s">
        <v>305</v>
      </c>
      <c r="ER58" s="2">
        <v>2</v>
      </c>
      <c r="ES58" s="2">
        <v>1</v>
      </c>
      <c r="ET58" s="2">
        <v>1</v>
      </c>
      <c r="EU58" s="2">
        <v>3</v>
      </c>
      <c r="EV58" s="2" t="s">
        <v>305</v>
      </c>
      <c r="EW58" s="2" t="s">
        <v>305</v>
      </c>
      <c r="EX58" s="2">
        <v>2</v>
      </c>
      <c r="EY58" s="2">
        <v>2</v>
      </c>
      <c r="EZ58" s="2">
        <v>2</v>
      </c>
      <c r="FA58" s="2">
        <v>1</v>
      </c>
      <c r="FB58" s="2">
        <v>2</v>
      </c>
      <c r="FC58" s="2" t="s">
        <v>305</v>
      </c>
      <c r="FD58" s="2" t="s">
        <v>305</v>
      </c>
      <c r="FE58" s="2">
        <v>4</v>
      </c>
      <c r="FF58" s="2">
        <v>6</v>
      </c>
      <c r="FG58" s="2">
        <v>4</v>
      </c>
      <c r="FH58" s="2">
        <v>2</v>
      </c>
      <c r="FI58" s="2"/>
      <c r="FJ58" s="2" t="s">
        <v>305</v>
      </c>
      <c r="FK58" s="2" t="s">
        <v>305</v>
      </c>
      <c r="FL58" s="2"/>
      <c r="FM58" s="2"/>
      <c r="FN58" s="2"/>
      <c r="FO58" s="2"/>
      <c r="FP58" s="2" t="s">
        <v>305</v>
      </c>
      <c r="FQ58" s="2" t="s">
        <v>305</v>
      </c>
      <c r="FR58" s="2" t="s">
        <v>305</v>
      </c>
      <c r="FS58" s="2"/>
      <c r="FT58" s="2"/>
      <c r="FU58" s="2"/>
      <c r="FV58" s="2"/>
      <c r="FW58" s="2" t="s">
        <v>305</v>
      </c>
      <c r="FX58" s="2" t="s">
        <v>305</v>
      </c>
      <c r="FY58" s="2" t="s">
        <v>305</v>
      </c>
      <c r="FZ58" s="2" t="s">
        <v>305</v>
      </c>
      <c r="GA58" s="2" t="s">
        <v>305</v>
      </c>
    </row>
    <row r="59" spans="1:183" x14ac:dyDescent="0.2">
      <c r="A59" s="133">
        <v>7</v>
      </c>
      <c r="B59" s="2" t="s">
        <v>48</v>
      </c>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t="s">
        <v>305</v>
      </c>
      <c r="AH59" s="2" t="s">
        <v>305</v>
      </c>
      <c r="AI59" s="2" t="s">
        <v>305</v>
      </c>
      <c r="AJ59" s="2"/>
      <c r="AK59" s="2"/>
      <c r="AL59" s="2"/>
      <c r="AM59" s="2"/>
      <c r="AN59" s="2" t="s">
        <v>305</v>
      </c>
      <c r="AO59" s="2" t="s">
        <v>305</v>
      </c>
      <c r="AP59" s="2">
        <v>3</v>
      </c>
      <c r="AQ59" s="2">
        <v>5</v>
      </c>
      <c r="AR59" s="2">
        <v>5</v>
      </c>
      <c r="AS59" s="2">
        <v>5</v>
      </c>
      <c r="AT59" s="2">
        <v>3</v>
      </c>
      <c r="AU59" s="2" t="s">
        <v>305</v>
      </c>
      <c r="AV59" s="2" t="s">
        <v>305</v>
      </c>
      <c r="AW59" s="2">
        <v>13</v>
      </c>
      <c r="AX59" s="2">
        <v>22</v>
      </c>
      <c r="AY59" s="2">
        <v>24</v>
      </c>
      <c r="AZ59" s="2">
        <v>21</v>
      </c>
      <c r="BA59" s="2">
        <v>19</v>
      </c>
      <c r="BB59" s="2" t="s">
        <v>305</v>
      </c>
      <c r="BC59" s="2" t="s">
        <v>305</v>
      </c>
      <c r="BD59" s="2" t="s">
        <v>305</v>
      </c>
      <c r="BE59" s="2">
        <v>36</v>
      </c>
      <c r="BF59" s="2">
        <v>47</v>
      </c>
      <c r="BG59" s="2">
        <v>37</v>
      </c>
      <c r="BH59" s="2">
        <v>29</v>
      </c>
      <c r="BI59" s="2" t="s">
        <v>305</v>
      </c>
      <c r="BJ59" s="2" t="s">
        <v>305</v>
      </c>
      <c r="BK59" s="2">
        <v>12</v>
      </c>
      <c r="BL59" s="2">
        <v>9</v>
      </c>
      <c r="BM59" s="2">
        <v>7</v>
      </c>
      <c r="BN59" s="2">
        <v>7</v>
      </c>
      <c r="BO59" s="2">
        <v>7</v>
      </c>
      <c r="BP59" s="2" t="s">
        <v>305</v>
      </c>
      <c r="BQ59" s="2" t="s">
        <v>305</v>
      </c>
      <c r="BR59" s="2">
        <v>9</v>
      </c>
      <c r="BS59" s="2">
        <v>9</v>
      </c>
      <c r="BT59" s="2">
        <v>9</v>
      </c>
      <c r="BU59" s="2">
        <v>8</v>
      </c>
      <c r="BV59" s="2">
        <v>7</v>
      </c>
      <c r="BW59" s="2" t="s">
        <v>305</v>
      </c>
      <c r="BX59" s="2" t="s">
        <v>305</v>
      </c>
      <c r="BY59" s="2">
        <v>2</v>
      </c>
      <c r="BZ59" s="2">
        <v>1</v>
      </c>
      <c r="CA59" s="2">
        <v>1</v>
      </c>
      <c r="CB59" s="2"/>
      <c r="CC59" s="2"/>
      <c r="CD59" s="2" t="s">
        <v>305</v>
      </c>
      <c r="CE59" s="2" t="s">
        <v>305</v>
      </c>
      <c r="CF59" s="2">
        <v>1</v>
      </c>
      <c r="CG59" s="2">
        <v>2</v>
      </c>
      <c r="CH59" s="2" t="s">
        <v>305</v>
      </c>
      <c r="CI59" s="2" t="s">
        <v>305</v>
      </c>
      <c r="CJ59" s="2" t="s">
        <v>305</v>
      </c>
      <c r="CK59" s="2" t="s">
        <v>305</v>
      </c>
      <c r="CL59" s="2" t="s">
        <v>305</v>
      </c>
      <c r="CM59" s="2" t="s">
        <v>305</v>
      </c>
      <c r="CN59" s="2" t="s">
        <v>305</v>
      </c>
      <c r="CO59" s="2" t="s">
        <v>305</v>
      </c>
      <c r="CP59" s="2" t="s">
        <v>305</v>
      </c>
      <c r="CQ59" s="2" t="s">
        <v>305</v>
      </c>
      <c r="CR59" s="2" t="s">
        <v>305</v>
      </c>
      <c r="CS59" s="2" t="s">
        <v>305</v>
      </c>
      <c r="CT59" s="2" t="s">
        <v>305</v>
      </c>
      <c r="CU59" s="2" t="s">
        <v>305</v>
      </c>
      <c r="CV59" s="2" t="s">
        <v>305</v>
      </c>
      <c r="CW59" s="2" t="s">
        <v>305</v>
      </c>
      <c r="CX59" s="2" t="s">
        <v>305</v>
      </c>
      <c r="CY59" s="2" t="s">
        <v>305</v>
      </c>
      <c r="CZ59" s="2" t="s">
        <v>305</v>
      </c>
      <c r="DA59" s="2" t="s">
        <v>305</v>
      </c>
      <c r="DB59" s="2" t="s">
        <v>305</v>
      </c>
      <c r="DC59" s="2" t="s">
        <v>305</v>
      </c>
      <c r="DD59" s="2"/>
      <c r="DE59" s="2">
        <v>1</v>
      </c>
      <c r="DF59" s="2" t="s">
        <v>305</v>
      </c>
      <c r="DG59" s="2" t="s">
        <v>305</v>
      </c>
      <c r="DH59" s="2">
        <v>2</v>
      </c>
      <c r="DI59" s="2">
        <v>2</v>
      </c>
      <c r="DJ59" s="2">
        <v>1</v>
      </c>
      <c r="DK59" s="2">
        <v>1</v>
      </c>
      <c r="DL59" s="2">
        <v>2</v>
      </c>
      <c r="DM59" s="2" t="s">
        <v>305</v>
      </c>
      <c r="DN59" s="2" t="s">
        <v>305</v>
      </c>
      <c r="DO59" s="2">
        <v>15</v>
      </c>
      <c r="DP59" s="2">
        <v>23</v>
      </c>
      <c r="DQ59" s="2">
        <v>32</v>
      </c>
      <c r="DR59" s="2">
        <v>45</v>
      </c>
      <c r="DS59" s="2">
        <v>32</v>
      </c>
      <c r="DT59" s="2" t="s">
        <v>305</v>
      </c>
      <c r="DU59" s="2" t="s">
        <v>305</v>
      </c>
      <c r="DV59" s="2" t="s">
        <v>305</v>
      </c>
      <c r="DW59" s="2" t="s">
        <v>305</v>
      </c>
      <c r="DX59" s="2" t="s">
        <v>305</v>
      </c>
      <c r="DY59" s="2"/>
      <c r="DZ59" s="2"/>
      <c r="EA59" s="2" t="s">
        <v>305</v>
      </c>
      <c r="EB59" s="2" t="s">
        <v>305</v>
      </c>
      <c r="EC59" s="2">
        <v>2</v>
      </c>
      <c r="ED59" s="2">
        <v>2</v>
      </c>
      <c r="EE59" s="2" t="s">
        <v>305</v>
      </c>
      <c r="EF59" s="2">
        <v>1</v>
      </c>
      <c r="EG59" s="2">
        <v>1</v>
      </c>
      <c r="EH59" s="2" t="s">
        <v>305</v>
      </c>
      <c r="EI59" s="2" t="s">
        <v>305</v>
      </c>
      <c r="EJ59" s="2"/>
      <c r="EK59" s="2"/>
      <c r="EL59" s="2"/>
      <c r="EM59" s="2"/>
      <c r="EN59" s="2"/>
      <c r="EO59" s="2" t="s">
        <v>305</v>
      </c>
      <c r="EP59" s="2" t="s">
        <v>305</v>
      </c>
      <c r="EQ59" s="2" t="s">
        <v>305</v>
      </c>
      <c r="ER59" s="2">
        <v>2</v>
      </c>
      <c r="ES59" s="2">
        <v>1</v>
      </c>
      <c r="ET59" s="2">
        <v>1</v>
      </c>
      <c r="EU59" s="2">
        <v>1</v>
      </c>
      <c r="EV59" s="2" t="s">
        <v>305</v>
      </c>
      <c r="EW59" s="2" t="s">
        <v>305</v>
      </c>
      <c r="EX59" s="2"/>
      <c r="EY59" s="2">
        <v>1</v>
      </c>
      <c r="EZ59" s="2">
        <v>1</v>
      </c>
      <c r="FA59" s="2">
        <v>1</v>
      </c>
      <c r="FB59" s="2">
        <v>1</v>
      </c>
      <c r="FC59" s="2" t="s">
        <v>305</v>
      </c>
      <c r="FD59" s="2" t="s">
        <v>305</v>
      </c>
      <c r="FE59" s="2"/>
      <c r="FF59" s="2"/>
      <c r="FG59" s="2"/>
      <c r="FH59" s="2"/>
      <c r="FI59" s="2"/>
      <c r="FJ59" s="2" t="s">
        <v>305</v>
      </c>
      <c r="FK59" s="2" t="s">
        <v>305</v>
      </c>
      <c r="FL59" s="2"/>
      <c r="FM59" s="2"/>
      <c r="FN59" s="2"/>
      <c r="FO59" s="2"/>
      <c r="FP59" s="2" t="s">
        <v>305</v>
      </c>
      <c r="FQ59" s="2" t="s">
        <v>305</v>
      </c>
      <c r="FR59" s="2" t="s">
        <v>305</v>
      </c>
      <c r="FS59" s="2"/>
      <c r="FT59" s="2"/>
      <c r="FU59" s="2"/>
      <c r="FV59" s="2"/>
      <c r="FW59" s="2" t="s">
        <v>305</v>
      </c>
      <c r="FX59" s="2" t="s">
        <v>305</v>
      </c>
      <c r="FY59" s="2" t="s">
        <v>305</v>
      </c>
      <c r="FZ59" s="2" t="s">
        <v>305</v>
      </c>
      <c r="GA59" s="2" t="s">
        <v>305</v>
      </c>
    </row>
    <row r="60" spans="1:183" x14ac:dyDescent="0.2">
      <c r="A60" s="133">
        <v>8</v>
      </c>
      <c r="B60" s="2" t="s">
        <v>97</v>
      </c>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t="s">
        <v>305</v>
      </c>
      <c r="AH60" s="2" t="s">
        <v>305</v>
      </c>
      <c r="AI60" s="2" t="s">
        <v>305</v>
      </c>
      <c r="AJ60" s="2"/>
      <c r="AK60" s="2"/>
      <c r="AL60" s="2"/>
      <c r="AM60" s="2"/>
      <c r="AN60" s="2" t="s">
        <v>305</v>
      </c>
      <c r="AO60" s="2" t="s">
        <v>305</v>
      </c>
      <c r="AP60" s="2"/>
      <c r="AQ60" s="2">
        <v>1</v>
      </c>
      <c r="AR60" s="2">
        <v>1</v>
      </c>
      <c r="AS60" s="2">
        <v>4</v>
      </c>
      <c r="AT60" s="2">
        <v>5</v>
      </c>
      <c r="AU60" s="2" t="s">
        <v>305</v>
      </c>
      <c r="AV60" s="2" t="s">
        <v>305</v>
      </c>
      <c r="AW60" s="2">
        <v>5</v>
      </c>
      <c r="AX60" s="2">
        <v>5</v>
      </c>
      <c r="AY60" s="2">
        <v>8</v>
      </c>
      <c r="AZ60" s="2">
        <v>9</v>
      </c>
      <c r="BA60" s="2">
        <v>10</v>
      </c>
      <c r="BB60" s="2" t="s">
        <v>305</v>
      </c>
      <c r="BC60" s="2" t="s">
        <v>305</v>
      </c>
      <c r="BD60" s="2" t="s">
        <v>305</v>
      </c>
      <c r="BE60" s="2">
        <v>23</v>
      </c>
      <c r="BF60" s="2">
        <v>24</v>
      </c>
      <c r="BG60" s="2">
        <v>16</v>
      </c>
      <c r="BH60" s="2">
        <v>11</v>
      </c>
      <c r="BI60" s="2" t="s">
        <v>305</v>
      </c>
      <c r="BJ60" s="2" t="s">
        <v>305</v>
      </c>
      <c r="BK60" s="2">
        <v>3</v>
      </c>
      <c r="BL60" s="2">
        <v>2</v>
      </c>
      <c r="BM60" s="2">
        <v>3</v>
      </c>
      <c r="BN60" s="2">
        <v>3</v>
      </c>
      <c r="BO60" s="2">
        <v>3</v>
      </c>
      <c r="BP60" s="2" t="s">
        <v>305</v>
      </c>
      <c r="BQ60" s="2" t="s">
        <v>305</v>
      </c>
      <c r="BR60" s="2"/>
      <c r="BS60" s="2"/>
      <c r="BT60" s="2"/>
      <c r="BU60" s="2"/>
      <c r="BV60" s="2"/>
      <c r="BW60" s="2" t="s">
        <v>305</v>
      </c>
      <c r="BX60" s="2" t="s">
        <v>305</v>
      </c>
      <c r="BY60" s="2"/>
      <c r="BZ60" s="2"/>
      <c r="CA60" s="2"/>
      <c r="CB60" s="2"/>
      <c r="CC60" s="2"/>
      <c r="CD60" s="2" t="s">
        <v>305</v>
      </c>
      <c r="CE60" s="2" t="s">
        <v>305</v>
      </c>
      <c r="CF60" s="2"/>
      <c r="CG60" s="2"/>
      <c r="CH60" s="2" t="s">
        <v>305</v>
      </c>
      <c r="CI60" s="2" t="s">
        <v>305</v>
      </c>
      <c r="CJ60" s="2" t="s">
        <v>305</v>
      </c>
      <c r="CK60" s="2" t="s">
        <v>305</v>
      </c>
      <c r="CL60" s="2" t="s">
        <v>305</v>
      </c>
      <c r="CM60" s="2" t="s">
        <v>305</v>
      </c>
      <c r="CN60" s="2" t="s">
        <v>305</v>
      </c>
      <c r="CO60" s="2" t="s">
        <v>305</v>
      </c>
      <c r="CP60" s="2" t="s">
        <v>305</v>
      </c>
      <c r="CQ60" s="2" t="s">
        <v>305</v>
      </c>
      <c r="CR60" s="2" t="s">
        <v>305</v>
      </c>
      <c r="CS60" s="2" t="s">
        <v>305</v>
      </c>
      <c r="CT60" s="2" t="s">
        <v>305</v>
      </c>
      <c r="CU60" s="2" t="s">
        <v>305</v>
      </c>
      <c r="CV60" s="2" t="s">
        <v>305</v>
      </c>
      <c r="CW60" s="2" t="s">
        <v>305</v>
      </c>
      <c r="CX60" s="2" t="s">
        <v>305</v>
      </c>
      <c r="CY60" s="2" t="s">
        <v>305</v>
      </c>
      <c r="CZ60" s="2" t="s">
        <v>305</v>
      </c>
      <c r="DA60" s="2" t="s">
        <v>305</v>
      </c>
      <c r="DB60" s="2" t="s">
        <v>305</v>
      </c>
      <c r="DC60" s="2" t="s">
        <v>305</v>
      </c>
      <c r="DD60" s="2"/>
      <c r="DE60" s="2"/>
      <c r="DF60" s="2" t="s">
        <v>305</v>
      </c>
      <c r="DG60" s="2" t="s">
        <v>305</v>
      </c>
      <c r="DH60" s="2"/>
      <c r="DI60" s="2"/>
      <c r="DJ60" s="2"/>
      <c r="DK60" s="2"/>
      <c r="DL60" s="2"/>
      <c r="DM60" s="2" t="s">
        <v>305</v>
      </c>
      <c r="DN60" s="2" t="s">
        <v>305</v>
      </c>
      <c r="DO60" s="2"/>
      <c r="DP60" s="2"/>
      <c r="DQ60" s="2"/>
      <c r="DR60" s="2"/>
      <c r="DS60" s="2"/>
      <c r="DT60" s="2" t="s">
        <v>305</v>
      </c>
      <c r="DU60" s="2" t="s">
        <v>305</v>
      </c>
      <c r="DV60" s="2" t="s">
        <v>305</v>
      </c>
      <c r="DW60" s="2" t="s">
        <v>305</v>
      </c>
      <c r="DX60" s="2" t="s">
        <v>305</v>
      </c>
      <c r="DY60" s="2"/>
      <c r="DZ60" s="2"/>
      <c r="EA60" s="2" t="s">
        <v>305</v>
      </c>
      <c r="EB60" s="2" t="s">
        <v>305</v>
      </c>
      <c r="EC60" s="2"/>
      <c r="ED60" s="2">
        <v>1</v>
      </c>
      <c r="EE60" s="2" t="s">
        <v>305</v>
      </c>
      <c r="EF60" s="2">
        <v>1</v>
      </c>
      <c r="EG60" s="2">
        <v>1</v>
      </c>
      <c r="EH60" s="2" t="s">
        <v>305</v>
      </c>
      <c r="EI60" s="2" t="s">
        <v>305</v>
      </c>
      <c r="EJ60" s="2">
        <v>2</v>
      </c>
      <c r="EK60" s="2">
        <v>2</v>
      </c>
      <c r="EL60" s="2">
        <v>2</v>
      </c>
      <c r="EM60" s="2">
        <v>2</v>
      </c>
      <c r="EN60" s="2">
        <v>1</v>
      </c>
      <c r="EO60" s="2" t="s">
        <v>305</v>
      </c>
      <c r="EP60" s="2" t="s">
        <v>305</v>
      </c>
      <c r="EQ60" s="2" t="s">
        <v>305</v>
      </c>
      <c r="ER60" s="2">
        <v>2</v>
      </c>
      <c r="ES60" s="2"/>
      <c r="ET60" s="2"/>
      <c r="EU60" s="2"/>
      <c r="EV60" s="2" t="s">
        <v>305</v>
      </c>
      <c r="EW60" s="2" t="s">
        <v>305</v>
      </c>
      <c r="EX60" s="2"/>
      <c r="EY60" s="2"/>
      <c r="EZ60" s="2">
        <v>2</v>
      </c>
      <c r="FA60" s="2">
        <v>2</v>
      </c>
      <c r="FB60" s="2">
        <v>2</v>
      </c>
      <c r="FC60" s="2" t="s">
        <v>305</v>
      </c>
      <c r="FD60" s="2" t="s">
        <v>305</v>
      </c>
      <c r="FE60" s="2"/>
      <c r="FF60" s="2"/>
      <c r="FG60" s="2"/>
      <c r="FH60" s="2">
        <v>1</v>
      </c>
      <c r="FI60" s="2"/>
      <c r="FJ60" s="2" t="s">
        <v>305</v>
      </c>
      <c r="FK60" s="2" t="s">
        <v>305</v>
      </c>
      <c r="FL60" s="2"/>
      <c r="FM60" s="2"/>
      <c r="FN60" s="2"/>
      <c r="FO60" s="2"/>
      <c r="FP60" s="2" t="s">
        <v>305</v>
      </c>
      <c r="FQ60" s="2" t="s">
        <v>305</v>
      </c>
      <c r="FR60" s="2" t="s">
        <v>305</v>
      </c>
      <c r="FS60" s="2"/>
      <c r="FT60" s="2"/>
      <c r="FU60" s="2"/>
      <c r="FV60" s="2"/>
      <c r="FW60" s="2" t="s">
        <v>305</v>
      </c>
      <c r="FX60" s="2" t="s">
        <v>305</v>
      </c>
      <c r="FY60" s="2" t="s">
        <v>305</v>
      </c>
      <c r="FZ60" s="2" t="s">
        <v>305</v>
      </c>
      <c r="GA60" s="2" t="s">
        <v>305</v>
      </c>
    </row>
    <row r="61" spans="1:183" x14ac:dyDescent="0.2">
      <c r="A61" s="133">
        <v>9</v>
      </c>
      <c r="B61" s="2" t="s">
        <v>73</v>
      </c>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t="s">
        <v>305</v>
      </c>
      <c r="AH61" s="2" t="s">
        <v>305</v>
      </c>
      <c r="AI61" s="2" t="s">
        <v>305</v>
      </c>
      <c r="AJ61" s="2"/>
      <c r="AK61" s="2"/>
      <c r="AL61" s="2">
        <v>2</v>
      </c>
      <c r="AM61" s="2">
        <v>2</v>
      </c>
      <c r="AN61" s="2" t="s">
        <v>305</v>
      </c>
      <c r="AO61" s="2" t="s">
        <v>305</v>
      </c>
      <c r="AP61" s="2">
        <v>1</v>
      </c>
      <c r="AQ61" s="2">
        <v>1</v>
      </c>
      <c r="AR61" s="2">
        <v>1</v>
      </c>
      <c r="AS61" s="2">
        <v>5</v>
      </c>
      <c r="AT61" s="2">
        <v>3</v>
      </c>
      <c r="AU61" s="2" t="s">
        <v>305</v>
      </c>
      <c r="AV61" s="2" t="s">
        <v>305</v>
      </c>
      <c r="AW61" s="2">
        <v>4</v>
      </c>
      <c r="AX61" s="2">
        <v>15</v>
      </c>
      <c r="AY61" s="2">
        <v>15</v>
      </c>
      <c r="AZ61" s="2">
        <v>21</v>
      </c>
      <c r="BA61" s="2">
        <v>23</v>
      </c>
      <c r="BB61" s="2" t="s">
        <v>305</v>
      </c>
      <c r="BC61" s="2" t="s">
        <v>305</v>
      </c>
      <c r="BD61" s="2" t="s">
        <v>305</v>
      </c>
      <c r="BE61" s="2">
        <v>15</v>
      </c>
      <c r="BF61" s="2">
        <v>12</v>
      </c>
      <c r="BG61" s="2">
        <v>8</v>
      </c>
      <c r="BH61" s="2">
        <v>9</v>
      </c>
      <c r="BI61" s="2" t="s">
        <v>305</v>
      </c>
      <c r="BJ61" s="2" t="s">
        <v>305</v>
      </c>
      <c r="BK61" s="2">
        <v>2</v>
      </c>
      <c r="BL61" s="2">
        <v>2</v>
      </c>
      <c r="BM61" s="2">
        <v>2</v>
      </c>
      <c r="BN61" s="2">
        <v>1</v>
      </c>
      <c r="BO61" s="2">
        <v>1</v>
      </c>
      <c r="BP61" s="2" t="s">
        <v>305</v>
      </c>
      <c r="BQ61" s="2" t="s">
        <v>305</v>
      </c>
      <c r="BR61" s="2">
        <v>2</v>
      </c>
      <c r="BS61" s="2">
        <v>1</v>
      </c>
      <c r="BT61" s="2">
        <v>1</v>
      </c>
      <c r="BU61" s="2">
        <v>5</v>
      </c>
      <c r="BV61" s="2">
        <v>4</v>
      </c>
      <c r="BW61" s="2" t="s">
        <v>305</v>
      </c>
      <c r="BX61" s="2" t="s">
        <v>305</v>
      </c>
      <c r="BY61" s="2">
        <v>16</v>
      </c>
      <c r="BZ61" s="2">
        <v>17</v>
      </c>
      <c r="CA61" s="2">
        <v>19</v>
      </c>
      <c r="CB61" s="2">
        <v>19</v>
      </c>
      <c r="CC61" s="2">
        <v>15</v>
      </c>
      <c r="CD61" s="2" t="s">
        <v>305</v>
      </c>
      <c r="CE61" s="2" t="s">
        <v>305</v>
      </c>
      <c r="CF61" s="2">
        <v>6</v>
      </c>
      <c r="CG61" s="2">
        <v>5</v>
      </c>
      <c r="CH61" s="2" t="s">
        <v>305</v>
      </c>
      <c r="CI61" s="2" t="s">
        <v>305</v>
      </c>
      <c r="CJ61" s="2" t="s">
        <v>305</v>
      </c>
      <c r="CK61" s="2" t="s">
        <v>305</v>
      </c>
      <c r="CL61" s="2" t="s">
        <v>305</v>
      </c>
      <c r="CM61" s="2" t="s">
        <v>305</v>
      </c>
      <c r="CN61" s="2" t="s">
        <v>305</v>
      </c>
      <c r="CO61" s="2" t="s">
        <v>305</v>
      </c>
      <c r="CP61" s="2" t="s">
        <v>305</v>
      </c>
      <c r="CQ61" s="2" t="s">
        <v>305</v>
      </c>
      <c r="CR61" s="2" t="s">
        <v>305</v>
      </c>
      <c r="CS61" s="2" t="s">
        <v>305</v>
      </c>
      <c r="CT61" s="2" t="s">
        <v>305</v>
      </c>
      <c r="CU61" s="2" t="s">
        <v>305</v>
      </c>
      <c r="CV61" s="2" t="s">
        <v>305</v>
      </c>
      <c r="CW61" s="2" t="s">
        <v>305</v>
      </c>
      <c r="CX61" s="2" t="s">
        <v>305</v>
      </c>
      <c r="CY61" s="2" t="s">
        <v>305</v>
      </c>
      <c r="CZ61" s="2" t="s">
        <v>305</v>
      </c>
      <c r="DA61" s="2" t="s">
        <v>305</v>
      </c>
      <c r="DB61" s="2" t="s">
        <v>305</v>
      </c>
      <c r="DC61" s="2" t="s">
        <v>305</v>
      </c>
      <c r="DD61" s="2"/>
      <c r="DE61" s="2"/>
      <c r="DF61" s="2" t="s">
        <v>305</v>
      </c>
      <c r="DG61" s="2" t="s">
        <v>305</v>
      </c>
      <c r="DH61" s="2"/>
      <c r="DI61" s="2"/>
      <c r="DJ61" s="2"/>
      <c r="DK61" s="2"/>
      <c r="DL61" s="2"/>
      <c r="DM61" s="2" t="s">
        <v>305</v>
      </c>
      <c r="DN61" s="2" t="s">
        <v>305</v>
      </c>
      <c r="DO61" s="2"/>
      <c r="DP61" s="2"/>
      <c r="DQ61" s="2"/>
      <c r="DR61" s="2"/>
      <c r="DS61" s="2">
        <v>1</v>
      </c>
      <c r="DT61" s="2" t="s">
        <v>305</v>
      </c>
      <c r="DU61" s="2" t="s">
        <v>305</v>
      </c>
      <c r="DV61" s="2" t="s">
        <v>305</v>
      </c>
      <c r="DW61" s="2" t="s">
        <v>305</v>
      </c>
      <c r="DX61" s="2" t="s">
        <v>305</v>
      </c>
      <c r="DY61" s="2"/>
      <c r="DZ61" s="2"/>
      <c r="EA61" s="2" t="s">
        <v>305</v>
      </c>
      <c r="EB61" s="2" t="s">
        <v>305</v>
      </c>
      <c r="EC61" s="2">
        <v>2</v>
      </c>
      <c r="ED61" s="2">
        <v>2</v>
      </c>
      <c r="EE61" s="2" t="s">
        <v>305</v>
      </c>
      <c r="EF61" s="2"/>
      <c r="EG61" s="2"/>
      <c r="EH61" s="2" t="s">
        <v>305</v>
      </c>
      <c r="EI61" s="2" t="s">
        <v>305</v>
      </c>
      <c r="EJ61" s="2">
        <v>1</v>
      </c>
      <c r="EK61" s="2">
        <v>1</v>
      </c>
      <c r="EL61" s="2">
        <v>1</v>
      </c>
      <c r="EM61" s="2"/>
      <c r="EN61" s="2">
        <v>1</v>
      </c>
      <c r="EO61" s="2" t="s">
        <v>305</v>
      </c>
      <c r="EP61" s="2" t="s">
        <v>305</v>
      </c>
      <c r="EQ61" s="2" t="s">
        <v>305</v>
      </c>
      <c r="ER61" s="2">
        <v>1</v>
      </c>
      <c r="ES61" s="2">
        <v>2</v>
      </c>
      <c r="ET61" s="2">
        <v>2</v>
      </c>
      <c r="EU61" s="2">
        <v>2</v>
      </c>
      <c r="EV61" s="2" t="s">
        <v>305</v>
      </c>
      <c r="EW61" s="2" t="s">
        <v>305</v>
      </c>
      <c r="EX61" s="2">
        <v>2</v>
      </c>
      <c r="EY61" s="2"/>
      <c r="EZ61" s="2"/>
      <c r="FA61" s="2"/>
      <c r="FB61" s="2"/>
      <c r="FC61" s="2" t="s">
        <v>305</v>
      </c>
      <c r="FD61" s="2" t="s">
        <v>305</v>
      </c>
      <c r="FE61" s="2"/>
      <c r="FF61" s="2"/>
      <c r="FG61" s="2"/>
      <c r="FH61" s="2">
        <v>1</v>
      </c>
      <c r="FI61" s="2"/>
      <c r="FJ61" s="2" t="s">
        <v>305</v>
      </c>
      <c r="FK61" s="2" t="s">
        <v>305</v>
      </c>
      <c r="FL61" s="2"/>
      <c r="FM61" s="2"/>
      <c r="FN61" s="2"/>
      <c r="FO61" s="2"/>
      <c r="FP61" s="2" t="s">
        <v>305</v>
      </c>
      <c r="FQ61" s="2" t="s">
        <v>305</v>
      </c>
      <c r="FR61" s="2" t="s">
        <v>305</v>
      </c>
      <c r="FS61" s="2"/>
      <c r="FT61" s="2"/>
      <c r="FU61" s="2"/>
      <c r="FV61" s="2"/>
      <c r="FW61" s="2" t="s">
        <v>305</v>
      </c>
      <c r="FX61" s="2" t="s">
        <v>305</v>
      </c>
      <c r="FY61" s="2" t="s">
        <v>305</v>
      </c>
      <c r="FZ61" s="2" t="s">
        <v>305</v>
      </c>
      <c r="GA61" s="2" t="s">
        <v>305</v>
      </c>
    </row>
    <row r="62" spans="1:183" x14ac:dyDescent="0.2">
      <c r="A62" s="323">
        <v>10</v>
      </c>
      <c r="B62" s="2" t="s">
        <v>85</v>
      </c>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t="s">
        <v>305</v>
      </c>
      <c r="AH62" s="2" t="s">
        <v>305</v>
      </c>
      <c r="AI62" s="2" t="s">
        <v>305</v>
      </c>
      <c r="AJ62" s="2">
        <v>1</v>
      </c>
      <c r="AK62" s="2">
        <v>1</v>
      </c>
      <c r="AL62" s="2">
        <v>1</v>
      </c>
      <c r="AM62" s="2">
        <v>1</v>
      </c>
      <c r="AN62" s="2" t="s">
        <v>305</v>
      </c>
      <c r="AO62" s="2" t="s">
        <v>305</v>
      </c>
      <c r="AP62" s="2"/>
      <c r="AQ62" s="2"/>
      <c r="AR62" s="2"/>
      <c r="AS62" s="2"/>
      <c r="AT62" s="2"/>
      <c r="AU62" s="2" t="s">
        <v>305</v>
      </c>
      <c r="AV62" s="2" t="s">
        <v>305</v>
      </c>
      <c r="AW62" s="2"/>
      <c r="AX62" s="2"/>
      <c r="AY62" s="2">
        <v>1</v>
      </c>
      <c r="AZ62" s="2">
        <v>4</v>
      </c>
      <c r="BA62" s="2">
        <v>7</v>
      </c>
      <c r="BB62" s="2" t="s">
        <v>305</v>
      </c>
      <c r="BC62" s="2" t="s">
        <v>305</v>
      </c>
      <c r="BD62" s="2" t="s">
        <v>305</v>
      </c>
      <c r="BE62" s="2">
        <v>13</v>
      </c>
      <c r="BF62" s="2">
        <v>6</v>
      </c>
      <c r="BG62" s="2">
        <v>8</v>
      </c>
      <c r="BH62" s="2">
        <v>4</v>
      </c>
      <c r="BI62" s="2" t="s">
        <v>305</v>
      </c>
      <c r="BJ62" s="2" t="s">
        <v>305</v>
      </c>
      <c r="BK62" s="2">
        <v>2</v>
      </c>
      <c r="BL62" s="2">
        <v>2</v>
      </c>
      <c r="BM62" s="2">
        <v>4</v>
      </c>
      <c r="BN62" s="2">
        <v>5</v>
      </c>
      <c r="BO62" s="2">
        <v>7</v>
      </c>
      <c r="BP62" s="2" t="s">
        <v>305</v>
      </c>
      <c r="BQ62" s="2" t="s">
        <v>305</v>
      </c>
      <c r="BR62" s="2">
        <v>4</v>
      </c>
      <c r="BS62" s="2">
        <v>1</v>
      </c>
      <c r="BT62" s="2">
        <v>3</v>
      </c>
      <c r="BU62" s="2">
        <v>3</v>
      </c>
      <c r="BV62" s="2">
        <v>3</v>
      </c>
      <c r="BW62" s="2" t="s">
        <v>305</v>
      </c>
      <c r="BX62" s="2" t="s">
        <v>305</v>
      </c>
      <c r="BY62" s="2"/>
      <c r="BZ62" s="2"/>
      <c r="CA62" s="2">
        <v>1</v>
      </c>
      <c r="CB62" s="2"/>
      <c r="CC62" s="2">
        <v>1</v>
      </c>
      <c r="CD62" s="2" t="s">
        <v>305</v>
      </c>
      <c r="CE62" s="2" t="s">
        <v>305</v>
      </c>
      <c r="CF62" s="2">
        <v>1</v>
      </c>
      <c r="CG62" s="2">
        <v>2</v>
      </c>
      <c r="CH62" s="2" t="s">
        <v>305</v>
      </c>
      <c r="CI62" s="2" t="s">
        <v>305</v>
      </c>
      <c r="CJ62" s="2" t="s">
        <v>305</v>
      </c>
      <c r="CK62" s="2" t="s">
        <v>305</v>
      </c>
      <c r="CL62" s="2" t="s">
        <v>305</v>
      </c>
      <c r="CM62" s="2" t="s">
        <v>305</v>
      </c>
      <c r="CN62" s="2" t="s">
        <v>305</v>
      </c>
      <c r="CO62" s="2" t="s">
        <v>305</v>
      </c>
      <c r="CP62" s="2" t="s">
        <v>305</v>
      </c>
      <c r="CQ62" s="2" t="s">
        <v>305</v>
      </c>
      <c r="CR62" s="2" t="s">
        <v>305</v>
      </c>
      <c r="CS62" s="2" t="s">
        <v>305</v>
      </c>
      <c r="CT62" s="2" t="s">
        <v>305</v>
      </c>
      <c r="CU62" s="2" t="s">
        <v>305</v>
      </c>
      <c r="CV62" s="2" t="s">
        <v>305</v>
      </c>
      <c r="CW62" s="2" t="s">
        <v>305</v>
      </c>
      <c r="CX62" s="2" t="s">
        <v>305</v>
      </c>
      <c r="CY62" s="2" t="s">
        <v>305</v>
      </c>
      <c r="CZ62" s="2" t="s">
        <v>305</v>
      </c>
      <c r="DA62" s="2" t="s">
        <v>305</v>
      </c>
      <c r="DB62" s="2" t="s">
        <v>305</v>
      </c>
      <c r="DC62" s="2" t="s">
        <v>305</v>
      </c>
      <c r="DD62" s="2"/>
      <c r="DE62" s="2"/>
      <c r="DF62" s="2" t="s">
        <v>305</v>
      </c>
      <c r="DG62" s="2" t="s">
        <v>305</v>
      </c>
      <c r="DH62" s="2"/>
      <c r="DI62" s="2"/>
      <c r="DJ62" s="2"/>
      <c r="DK62" s="2"/>
      <c r="DL62" s="2">
        <v>1</v>
      </c>
      <c r="DM62" s="2" t="s">
        <v>305</v>
      </c>
      <c r="DN62" s="2" t="s">
        <v>305</v>
      </c>
      <c r="DO62" s="2">
        <v>1</v>
      </c>
      <c r="DP62" s="2">
        <v>1</v>
      </c>
      <c r="DQ62" s="2"/>
      <c r="DR62" s="2"/>
      <c r="DS62" s="2"/>
      <c r="DT62" s="2" t="s">
        <v>305</v>
      </c>
      <c r="DU62" s="2" t="s">
        <v>305</v>
      </c>
      <c r="DV62" s="2" t="s">
        <v>305</v>
      </c>
      <c r="DW62" s="2" t="s">
        <v>305</v>
      </c>
      <c r="DX62" s="2" t="s">
        <v>305</v>
      </c>
      <c r="DY62" s="2"/>
      <c r="DZ62" s="2"/>
      <c r="EA62" s="2" t="s">
        <v>305</v>
      </c>
      <c r="EB62" s="2" t="s">
        <v>305</v>
      </c>
      <c r="EC62" s="2"/>
      <c r="ED62" s="2"/>
      <c r="EE62" s="2" t="s">
        <v>305</v>
      </c>
      <c r="EF62" s="2"/>
      <c r="EG62" s="2"/>
      <c r="EH62" s="2" t="s">
        <v>305</v>
      </c>
      <c r="EI62" s="2" t="s">
        <v>305</v>
      </c>
      <c r="EJ62" s="2"/>
      <c r="EK62" s="2"/>
      <c r="EL62" s="2"/>
      <c r="EM62" s="2"/>
      <c r="EN62" s="2">
        <v>2</v>
      </c>
      <c r="EO62" s="2" t="s">
        <v>305</v>
      </c>
      <c r="EP62" s="2" t="s">
        <v>305</v>
      </c>
      <c r="EQ62" s="2" t="s">
        <v>305</v>
      </c>
      <c r="ER62" s="2"/>
      <c r="ES62" s="2"/>
      <c r="ET62" s="2">
        <v>1</v>
      </c>
      <c r="EU62" s="2">
        <v>1</v>
      </c>
      <c r="EV62" s="2" t="s">
        <v>305</v>
      </c>
      <c r="EW62" s="2" t="s">
        <v>305</v>
      </c>
      <c r="EX62" s="2">
        <v>1</v>
      </c>
      <c r="EY62" s="2">
        <v>2</v>
      </c>
      <c r="EZ62" s="2">
        <v>4</v>
      </c>
      <c r="FA62" s="2">
        <v>4</v>
      </c>
      <c r="FB62" s="2">
        <v>4</v>
      </c>
      <c r="FC62" s="2" t="s">
        <v>305</v>
      </c>
      <c r="FD62" s="2" t="s">
        <v>305</v>
      </c>
      <c r="FE62" s="2">
        <v>1</v>
      </c>
      <c r="FF62" s="2"/>
      <c r="FG62" s="2"/>
      <c r="FH62" s="2"/>
      <c r="FI62" s="2"/>
      <c r="FJ62" s="2" t="s">
        <v>305</v>
      </c>
      <c r="FK62" s="2" t="s">
        <v>305</v>
      </c>
      <c r="FL62" s="2"/>
      <c r="FM62" s="2"/>
      <c r="FN62" s="2"/>
      <c r="FO62" s="2"/>
      <c r="FP62" s="2" t="s">
        <v>305</v>
      </c>
      <c r="FQ62" s="2" t="s">
        <v>305</v>
      </c>
      <c r="FR62" s="2" t="s">
        <v>305</v>
      </c>
      <c r="FS62" s="2"/>
      <c r="FT62" s="2"/>
      <c r="FU62" s="2"/>
      <c r="FV62" s="2"/>
      <c r="FW62" s="2" t="s">
        <v>305</v>
      </c>
      <c r="FX62" s="2" t="s">
        <v>305</v>
      </c>
      <c r="FY62" s="2" t="s">
        <v>305</v>
      </c>
      <c r="FZ62" s="2" t="s">
        <v>305</v>
      </c>
      <c r="GA62" s="2" t="s">
        <v>305</v>
      </c>
    </row>
    <row r="63" spans="1:183" x14ac:dyDescent="0.2">
      <c r="A63" s="324"/>
      <c r="B63" s="2" t="s">
        <v>254</v>
      </c>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t="s">
        <v>305</v>
      </c>
      <c r="AH63" s="2" t="s">
        <v>305</v>
      </c>
      <c r="AI63" s="2" t="s">
        <v>305</v>
      </c>
      <c r="AJ63" s="2"/>
      <c r="AK63" s="2"/>
      <c r="AL63" s="2"/>
      <c r="AM63" s="2"/>
      <c r="AN63" s="2" t="s">
        <v>305</v>
      </c>
      <c r="AO63" s="2" t="s">
        <v>305</v>
      </c>
      <c r="AP63" s="2"/>
      <c r="AQ63" s="2"/>
      <c r="AR63" s="2"/>
      <c r="AS63" s="2"/>
      <c r="AT63" s="2"/>
      <c r="AU63" s="2" t="s">
        <v>305</v>
      </c>
      <c r="AV63" s="2" t="s">
        <v>305</v>
      </c>
      <c r="AW63" s="2"/>
      <c r="AX63" s="2"/>
      <c r="AY63" s="2"/>
      <c r="AZ63" s="2"/>
      <c r="BA63" s="2"/>
      <c r="BB63" s="2" t="s">
        <v>305</v>
      </c>
      <c r="BC63" s="2" t="s">
        <v>305</v>
      </c>
      <c r="BD63" s="2" t="s">
        <v>305</v>
      </c>
      <c r="BE63" s="2"/>
      <c r="BF63" s="2"/>
      <c r="BG63" s="2"/>
      <c r="BH63" s="2"/>
      <c r="BI63" s="2" t="s">
        <v>305</v>
      </c>
      <c r="BJ63" s="2" t="s">
        <v>305</v>
      </c>
      <c r="BK63" s="2"/>
      <c r="BL63" s="2"/>
      <c r="BM63" s="2"/>
      <c r="BN63" s="2"/>
      <c r="BO63" s="2"/>
      <c r="BP63" s="2" t="s">
        <v>305</v>
      </c>
      <c r="BQ63" s="2" t="s">
        <v>305</v>
      </c>
      <c r="BR63" s="2"/>
      <c r="BS63" s="2"/>
      <c r="BT63" s="2"/>
      <c r="BU63" s="2"/>
      <c r="BV63" s="2"/>
      <c r="BW63" s="2" t="s">
        <v>305</v>
      </c>
      <c r="BX63" s="2" t="s">
        <v>305</v>
      </c>
      <c r="BY63" s="2"/>
      <c r="BZ63" s="2"/>
      <c r="CA63" s="2"/>
      <c r="CB63" s="2"/>
      <c r="CC63" s="2"/>
      <c r="CD63" s="2" t="s">
        <v>305</v>
      </c>
      <c r="CE63" s="2" t="s">
        <v>305</v>
      </c>
      <c r="CF63" s="2"/>
      <c r="CG63" s="2"/>
      <c r="CH63" s="2" t="s">
        <v>305</v>
      </c>
      <c r="CI63" s="2" t="s">
        <v>305</v>
      </c>
      <c r="CJ63" s="2" t="s">
        <v>305</v>
      </c>
      <c r="CK63" s="2" t="s">
        <v>305</v>
      </c>
      <c r="CL63" s="2" t="s">
        <v>305</v>
      </c>
      <c r="CM63" s="2" t="s">
        <v>305</v>
      </c>
      <c r="CN63" s="2" t="s">
        <v>305</v>
      </c>
      <c r="CO63" s="2" t="s">
        <v>305</v>
      </c>
      <c r="CP63" s="2" t="s">
        <v>305</v>
      </c>
      <c r="CQ63" s="2" t="s">
        <v>305</v>
      </c>
      <c r="CR63" s="2" t="s">
        <v>305</v>
      </c>
      <c r="CS63" s="2" t="s">
        <v>305</v>
      </c>
      <c r="CT63" s="2" t="s">
        <v>305</v>
      </c>
      <c r="CU63" s="2" t="s">
        <v>305</v>
      </c>
      <c r="CV63" s="2" t="s">
        <v>305</v>
      </c>
      <c r="CW63" s="2" t="s">
        <v>305</v>
      </c>
      <c r="CX63" s="2" t="s">
        <v>305</v>
      </c>
      <c r="CY63" s="2" t="s">
        <v>305</v>
      </c>
      <c r="CZ63" s="2" t="s">
        <v>305</v>
      </c>
      <c r="DA63" s="2" t="s">
        <v>305</v>
      </c>
      <c r="DB63" s="2" t="s">
        <v>305</v>
      </c>
      <c r="DC63" s="2" t="s">
        <v>305</v>
      </c>
      <c r="DD63" s="2"/>
      <c r="DE63" s="2"/>
      <c r="DF63" s="2" t="s">
        <v>305</v>
      </c>
      <c r="DG63" s="2" t="s">
        <v>305</v>
      </c>
      <c r="DH63" s="2"/>
      <c r="DI63" s="2"/>
      <c r="DJ63" s="2"/>
      <c r="DK63" s="2"/>
      <c r="DL63" s="2"/>
      <c r="DM63" s="2" t="s">
        <v>305</v>
      </c>
      <c r="DN63" s="2" t="s">
        <v>305</v>
      </c>
      <c r="DO63" s="2"/>
      <c r="DP63" s="2"/>
      <c r="DQ63" s="2"/>
      <c r="DR63" s="2"/>
      <c r="DS63" s="2"/>
      <c r="DT63" s="2" t="s">
        <v>305</v>
      </c>
      <c r="DU63" s="2" t="s">
        <v>305</v>
      </c>
      <c r="DV63" s="2" t="s">
        <v>305</v>
      </c>
      <c r="DW63" s="2" t="s">
        <v>305</v>
      </c>
      <c r="DX63" s="2" t="s">
        <v>305</v>
      </c>
      <c r="DY63" s="2"/>
      <c r="DZ63" s="2"/>
      <c r="EA63" s="2" t="s">
        <v>305</v>
      </c>
      <c r="EB63" s="2" t="s">
        <v>305</v>
      </c>
      <c r="EC63" s="2"/>
      <c r="ED63" s="2"/>
      <c r="EE63" s="2" t="s">
        <v>305</v>
      </c>
      <c r="EF63" s="2"/>
      <c r="EG63" s="2"/>
      <c r="EH63" s="2" t="s">
        <v>305</v>
      </c>
      <c r="EI63" s="2" t="s">
        <v>305</v>
      </c>
      <c r="EJ63" s="2"/>
      <c r="EK63" s="2"/>
      <c r="EL63" s="2"/>
      <c r="EM63" s="2"/>
      <c r="EN63" s="2"/>
      <c r="EO63" s="2" t="s">
        <v>305</v>
      </c>
      <c r="EP63" s="2" t="s">
        <v>305</v>
      </c>
      <c r="EQ63" s="2" t="s">
        <v>305</v>
      </c>
      <c r="ER63" s="2"/>
      <c r="ES63" s="2"/>
      <c r="ET63" s="2"/>
      <c r="EU63" s="2"/>
      <c r="EV63" s="2" t="s">
        <v>305</v>
      </c>
      <c r="EW63" s="2" t="s">
        <v>305</v>
      </c>
      <c r="EX63" s="2"/>
      <c r="EY63" s="2"/>
      <c r="EZ63" s="2"/>
      <c r="FA63" s="2"/>
      <c r="FB63" s="2"/>
      <c r="FC63" s="2" t="s">
        <v>305</v>
      </c>
      <c r="FD63" s="2" t="s">
        <v>305</v>
      </c>
      <c r="FE63" s="2"/>
      <c r="FF63" s="2"/>
      <c r="FG63" s="2"/>
      <c r="FH63" s="2"/>
      <c r="FI63" s="2"/>
      <c r="FJ63" s="2" t="s">
        <v>305</v>
      </c>
      <c r="FK63" s="2" t="s">
        <v>305</v>
      </c>
      <c r="FL63" s="2"/>
      <c r="FM63" s="2"/>
      <c r="FN63" s="2"/>
      <c r="FO63" s="2"/>
      <c r="FP63" s="2" t="s">
        <v>305</v>
      </c>
      <c r="FQ63" s="2" t="s">
        <v>305</v>
      </c>
      <c r="FR63" s="2" t="s">
        <v>305</v>
      </c>
      <c r="FS63" s="2"/>
      <c r="FT63" s="2"/>
      <c r="FU63" s="2"/>
      <c r="FV63" s="2"/>
      <c r="FW63" s="2" t="s">
        <v>305</v>
      </c>
      <c r="FX63" s="2" t="s">
        <v>305</v>
      </c>
      <c r="FY63" s="2" t="s">
        <v>305</v>
      </c>
      <c r="FZ63" s="2" t="s">
        <v>305</v>
      </c>
      <c r="GA63" s="2" t="s">
        <v>305</v>
      </c>
    </row>
    <row r="64" spans="1:183" x14ac:dyDescent="0.2">
      <c r="A64" s="323">
        <v>11</v>
      </c>
      <c r="B64" s="2" t="s">
        <v>62</v>
      </c>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t="s">
        <v>305</v>
      </c>
      <c r="AH64" s="2" t="s">
        <v>305</v>
      </c>
      <c r="AI64" s="2" t="s">
        <v>305</v>
      </c>
      <c r="AJ64" s="2"/>
      <c r="AK64" s="2"/>
      <c r="AL64" s="2">
        <v>1</v>
      </c>
      <c r="AM64" s="2">
        <v>1</v>
      </c>
      <c r="AN64" s="2" t="s">
        <v>305</v>
      </c>
      <c r="AO64" s="2" t="s">
        <v>305</v>
      </c>
      <c r="AP64" s="2">
        <v>1</v>
      </c>
      <c r="AQ64" s="2">
        <v>1</v>
      </c>
      <c r="AR64" s="2"/>
      <c r="AS64" s="2">
        <v>1</v>
      </c>
      <c r="AT64" s="2">
        <v>2</v>
      </c>
      <c r="AU64" s="2" t="s">
        <v>305</v>
      </c>
      <c r="AV64" s="2" t="s">
        <v>305</v>
      </c>
      <c r="AW64" s="2">
        <v>6</v>
      </c>
      <c r="AX64" s="2">
        <v>8</v>
      </c>
      <c r="AY64" s="2">
        <v>8</v>
      </c>
      <c r="AZ64" s="2">
        <v>10</v>
      </c>
      <c r="BA64" s="2">
        <v>9</v>
      </c>
      <c r="BB64" s="2" t="s">
        <v>305</v>
      </c>
      <c r="BC64" s="2" t="s">
        <v>305</v>
      </c>
      <c r="BD64" s="2" t="s">
        <v>305</v>
      </c>
      <c r="BE64" s="2">
        <v>8</v>
      </c>
      <c r="BF64" s="2">
        <v>5</v>
      </c>
      <c r="BG64" s="2">
        <v>5</v>
      </c>
      <c r="BH64" s="2">
        <v>4</v>
      </c>
      <c r="BI64" s="2" t="s">
        <v>305</v>
      </c>
      <c r="BJ64" s="2" t="s">
        <v>305</v>
      </c>
      <c r="BK64" s="2">
        <v>2</v>
      </c>
      <c r="BL64" s="2">
        <v>2</v>
      </c>
      <c r="BM64" s="2">
        <v>1</v>
      </c>
      <c r="BN64" s="2">
        <v>1</v>
      </c>
      <c r="BO64" s="2">
        <v>1</v>
      </c>
      <c r="BP64" s="2" t="s">
        <v>305</v>
      </c>
      <c r="BQ64" s="2" t="s">
        <v>305</v>
      </c>
      <c r="BR64" s="2">
        <v>1</v>
      </c>
      <c r="BS64" s="2"/>
      <c r="BT64" s="2"/>
      <c r="BU64" s="2"/>
      <c r="BV64" s="2"/>
      <c r="BW64" s="2" t="s">
        <v>305</v>
      </c>
      <c r="BX64" s="2" t="s">
        <v>305</v>
      </c>
      <c r="BY64" s="2"/>
      <c r="BZ64" s="2"/>
      <c r="CA64" s="2"/>
      <c r="CB64" s="2">
        <v>1</v>
      </c>
      <c r="CC64" s="2">
        <v>1</v>
      </c>
      <c r="CD64" s="2" t="s">
        <v>305</v>
      </c>
      <c r="CE64" s="2" t="s">
        <v>305</v>
      </c>
      <c r="CF64" s="2">
        <v>1</v>
      </c>
      <c r="CG64" s="2"/>
      <c r="CH64" s="2" t="s">
        <v>305</v>
      </c>
      <c r="CI64" s="2" t="s">
        <v>305</v>
      </c>
      <c r="CJ64" s="2" t="s">
        <v>305</v>
      </c>
      <c r="CK64" s="2" t="s">
        <v>305</v>
      </c>
      <c r="CL64" s="2" t="s">
        <v>305</v>
      </c>
      <c r="CM64" s="2" t="s">
        <v>305</v>
      </c>
      <c r="CN64" s="2" t="s">
        <v>305</v>
      </c>
      <c r="CO64" s="2" t="s">
        <v>305</v>
      </c>
      <c r="CP64" s="2" t="s">
        <v>305</v>
      </c>
      <c r="CQ64" s="2" t="s">
        <v>305</v>
      </c>
      <c r="CR64" s="2" t="s">
        <v>305</v>
      </c>
      <c r="CS64" s="2" t="s">
        <v>305</v>
      </c>
      <c r="CT64" s="2" t="s">
        <v>305</v>
      </c>
      <c r="CU64" s="2" t="s">
        <v>305</v>
      </c>
      <c r="CV64" s="2" t="s">
        <v>305</v>
      </c>
      <c r="CW64" s="2" t="s">
        <v>305</v>
      </c>
      <c r="CX64" s="2" t="s">
        <v>305</v>
      </c>
      <c r="CY64" s="2" t="s">
        <v>305</v>
      </c>
      <c r="CZ64" s="2" t="s">
        <v>305</v>
      </c>
      <c r="DA64" s="2" t="s">
        <v>305</v>
      </c>
      <c r="DB64" s="2" t="s">
        <v>305</v>
      </c>
      <c r="DC64" s="2" t="s">
        <v>305</v>
      </c>
      <c r="DD64" s="2">
        <v>1</v>
      </c>
      <c r="DE64" s="2">
        <v>1</v>
      </c>
      <c r="DF64" s="2" t="s">
        <v>305</v>
      </c>
      <c r="DG64" s="2" t="s">
        <v>305</v>
      </c>
      <c r="DH64" s="2">
        <v>1</v>
      </c>
      <c r="DI64" s="2"/>
      <c r="DJ64" s="2"/>
      <c r="DK64" s="2"/>
      <c r="DL64" s="2"/>
      <c r="DM64" s="2" t="s">
        <v>305</v>
      </c>
      <c r="DN64" s="2" t="s">
        <v>305</v>
      </c>
      <c r="DO64" s="2"/>
      <c r="DP64" s="2"/>
      <c r="DQ64" s="2"/>
      <c r="DR64" s="2"/>
      <c r="DS64" s="2"/>
      <c r="DT64" s="2" t="s">
        <v>305</v>
      </c>
      <c r="DU64" s="2" t="s">
        <v>305</v>
      </c>
      <c r="DV64" s="2" t="s">
        <v>305</v>
      </c>
      <c r="DW64" s="2" t="s">
        <v>305</v>
      </c>
      <c r="DX64" s="2" t="s">
        <v>305</v>
      </c>
      <c r="DY64" s="2"/>
      <c r="DZ64" s="2"/>
      <c r="EA64" s="2" t="s">
        <v>305</v>
      </c>
      <c r="EB64" s="2" t="s">
        <v>305</v>
      </c>
      <c r="EC64" s="2">
        <v>1</v>
      </c>
      <c r="ED64" s="2">
        <v>1</v>
      </c>
      <c r="EE64" s="2" t="s">
        <v>305</v>
      </c>
      <c r="EF64" s="2">
        <v>2</v>
      </c>
      <c r="EG64" s="2">
        <v>1</v>
      </c>
      <c r="EH64" s="2" t="s">
        <v>305</v>
      </c>
      <c r="EI64" s="2" t="s">
        <v>305</v>
      </c>
      <c r="EJ64" s="2"/>
      <c r="EK64" s="2"/>
      <c r="EL64" s="2"/>
      <c r="EM64" s="2"/>
      <c r="EN64" s="2"/>
      <c r="EO64" s="2" t="s">
        <v>305</v>
      </c>
      <c r="EP64" s="2" t="s">
        <v>305</v>
      </c>
      <c r="EQ64" s="2" t="s">
        <v>305</v>
      </c>
      <c r="ER64" s="2"/>
      <c r="ES64" s="2"/>
      <c r="ET64" s="2"/>
      <c r="EU64" s="2"/>
      <c r="EV64" s="2" t="s">
        <v>305</v>
      </c>
      <c r="EW64" s="2" t="s">
        <v>305</v>
      </c>
      <c r="EX64" s="2"/>
      <c r="EY64" s="2"/>
      <c r="EZ64" s="2"/>
      <c r="FA64" s="2"/>
      <c r="FB64" s="2"/>
      <c r="FC64" s="2" t="s">
        <v>305</v>
      </c>
      <c r="FD64" s="2" t="s">
        <v>305</v>
      </c>
      <c r="FE64" s="2"/>
      <c r="FF64" s="2"/>
      <c r="FG64" s="2"/>
      <c r="FH64" s="2"/>
      <c r="FI64" s="2"/>
      <c r="FJ64" s="2" t="s">
        <v>305</v>
      </c>
      <c r="FK64" s="2" t="s">
        <v>305</v>
      </c>
      <c r="FL64" s="2"/>
      <c r="FM64" s="2"/>
      <c r="FN64" s="2"/>
      <c r="FO64" s="2"/>
      <c r="FP64" s="2" t="s">
        <v>305</v>
      </c>
      <c r="FQ64" s="2" t="s">
        <v>305</v>
      </c>
      <c r="FR64" s="2" t="s">
        <v>305</v>
      </c>
      <c r="FS64" s="2"/>
      <c r="FT64" s="2"/>
      <c r="FU64" s="2"/>
      <c r="FV64" s="2"/>
      <c r="FW64" s="2" t="s">
        <v>305</v>
      </c>
      <c r="FX64" s="2" t="s">
        <v>305</v>
      </c>
      <c r="FY64" s="2" t="s">
        <v>305</v>
      </c>
      <c r="FZ64" s="2" t="s">
        <v>305</v>
      </c>
      <c r="GA64" s="2" t="s">
        <v>305</v>
      </c>
    </row>
    <row r="65" spans="1:183" x14ac:dyDescent="0.2">
      <c r="A65" s="324"/>
      <c r="B65" s="2" t="s">
        <v>254</v>
      </c>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t="s">
        <v>305</v>
      </c>
      <c r="AH65" s="2" t="s">
        <v>305</v>
      </c>
      <c r="AI65" s="2" t="s">
        <v>305</v>
      </c>
      <c r="AJ65" s="2"/>
      <c r="AK65" s="2"/>
      <c r="AL65" s="2"/>
      <c r="AM65" s="2"/>
      <c r="AN65" s="2" t="s">
        <v>305</v>
      </c>
      <c r="AO65" s="2" t="s">
        <v>305</v>
      </c>
      <c r="AP65" s="2"/>
      <c r="AQ65" s="2"/>
      <c r="AR65" s="2"/>
      <c r="AS65" s="2"/>
      <c r="AT65" s="2"/>
      <c r="AU65" s="2" t="s">
        <v>305</v>
      </c>
      <c r="AV65" s="2" t="s">
        <v>305</v>
      </c>
      <c r="AW65" s="2"/>
      <c r="AX65" s="2"/>
      <c r="AY65" s="2"/>
      <c r="AZ65" s="2"/>
      <c r="BA65" s="2"/>
      <c r="BB65" s="2" t="s">
        <v>305</v>
      </c>
      <c r="BC65" s="2" t="s">
        <v>305</v>
      </c>
      <c r="BD65" s="2" t="s">
        <v>305</v>
      </c>
      <c r="BE65" s="2"/>
      <c r="BF65" s="2"/>
      <c r="BG65" s="2"/>
      <c r="BH65" s="2"/>
      <c r="BI65" s="2" t="s">
        <v>305</v>
      </c>
      <c r="BJ65" s="2" t="s">
        <v>305</v>
      </c>
      <c r="BK65" s="2"/>
      <c r="BL65" s="2"/>
      <c r="BM65" s="2"/>
      <c r="BN65" s="2"/>
      <c r="BO65" s="2">
        <v>1</v>
      </c>
      <c r="BP65" s="2" t="s">
        <v>305</v>
      </c>
      <c r="BQ65" s="2" t="s">
        <v>305</v>
      </c>
      <c r="BR65" s="2">
        <v>9</v>
      </c>
      <c r="BS65" s="2">
        <v>9</v>
      </c>
      <c r="BT65" s="2">
        <v>9</v>
      </c>
      <c r="BU65" s="2">
        <v>10</v>
      </c>
      <c r="BV65" s="2">
        <v>10</v>
      </c>
      <c r="BW65" s="2" t="s">
        <v>305</v>
      </c>
      <c r="BX65" s="2" t="s">
        <v>305</v>
      </c>
      <c r="BY65" s="2"/>
      <c r="BZ65" s="2"/>
      <c r="CA65" s="2"/>
      <c r="CB65" s="2"/>
      <c r="CC65" s="2"/>
      <c r="CD65" s="2" t="s">
        <v>305</v>
      </c>
      <c r="CE65" s="2" t="s">
        <v>305</v>
      </c>
      <c r="CF65" s="2"/>
      <c r="CG65" s="2"/>
      <c r="CH65" s="2" t="s">
        <v>305</v>
      </c>
      <c r="CI65" s="2" t="s">
        <v>305</v>
      </c>
      <c r="CJ65" s="2" t="s">
        <v>305</v>
      </c>
      <c r="CK65" s="2" t="s">
        <v>305</v>
      </c>
      <c r="CL65" s="2" t="s">
        <v>305</v>
      </c>
      <c r="CM65" s="2" t="s">
        <v>305</v>
      </c>
      <c r="CN65" s="2" t="s">
        <v>305</v>
      </c>
      <c r="CO65" s="2" t="s">
        <v>305</v>
      </c>
      <c r="CP65" s="2" t="s">
        <v>305</v>
      </c>
      <c r="CQ65" s="2" t="s">
        <v>305</v>
      </c>
      <c r="CR65" s="2" t="s">
        <v>305</v>
      </c>
      <c r="CS65" s="2" t="s">
        <v>305</v>
      </c>
      <c r="CT65" s="2" t="s">
        <v>305</v>
      </c>
      <c r="CU65" s="2" t="s">
        <v>305</v>
      </c>
      <c r="CV65" s="2" t="s">
        <v>305</v>
      </c>
      <c r="CW65" s="2" t="s">
        <v>305</v>
      </c>
      <c r="CX65" s="2" t="s">
        <v>305</v>
      </c>
      <c r="CY65" s="2" t="s">
        <v>305</v>
      </c>
      <c r="CZ65" s="2" t="s">
        <v>305</v>
      </c>
      <c r="DA65" s="2" t="s">
        <v>305</v>
      </c>
      <c r="DB65" s="2" t="s">
        <v>305</v>
      </c>
      <c r="DC65" s="2" t="s">
        <v>305</v>
      </c>
      <c r="DD65" s="2"/>
      <c r="DE65" s="2"/>
      <c r="DF65" s="2" t="s">
        <v>305</v>
      </c>
      <c r="DG65" s="2" t="s">
        <v>305</v>
      </c>
      <c r="DH65" s="2"/>
      <c r="DI65" s="2"/>
      <c r="DJ65" s="2"/>
      <c r="DK65" s="2"/>
      <c r="DL65" s="2"/>
      <c r="DM65" s="2" t="s">
        <v>305</v>
      </c>
      <c r="DN65" s="2" t="s">
        <v>305</v>
      </c>
      <c r="DO65" s="2">
        <v>1</v>
      </c>
      <c r="DP65" s="2">
        <v>2</v>
      </c>
      <c r="DQ65" s="2">
        <v>3</v>
      </c>
      <c r="DR65" s="2">
        <v>3</v>
      </c>
      <c r="DS65" s="2">
        <v>3</v>
      </c>
      <c r="DT65" s="2" t="s">
        <v>305</v>
      </c>
      <c r="DU65" s="2" t="s">
        <v>305</v>
      </c>
      <c r="DV65" s="2" t="s">
        <v>305</v>
      </c>
      <c r="DW65" s="2" t="s">
        <v>305</v>
      </c>
      <c r="DX65" s="2" t="s">
        <v>305</v>
      </c>
      <c r="DY65" s="2"/>
      <c r="DZ65" s="2"/>
      <c r="EA65" s="2" t="s">
        <v>305</v>
      </c>
      <c r="EB65" s="2" t="s">
        <v>305</v>
      </c>
      <c r="EC65" s="2"/>
      <c r="ED65" s="2"/>
      <c r="EE65" s="2" t="s">
        <v>305</v>
      </c>
      <c r="EF65" s="2"/>
      <c r="EG65" s="2"/>
      <c r="EH65" s="2" t="s">
        <v>305</v>
      </c>
      <c r="EI65" s="2" t="s">
        <v>305</v>
      </c>
      <c r="EJ65" s="2"/>
      <c r="EK65" s="2"/>
      <c r="EL65" s="2"/>
      <c r="EM65" s="2"/>
      <c r="EN65" s="2"/>
      <c r="EO65" s="2" t="s">
        <v>305</v>
      </c>
      <c r="EP65" s="2" t="s">
        <v>305</v>
      </c>
      <c r="EQ65" s="2" t="s">
        <v>305</v>
      </c>
      <c r="ER65" s="2"/>
      <c r="ES65" s="2"/>
      <c r="ET65" s="2"/>
      <c r="EU65" s="2"/>
      <c r="EV65" s="2" t="s">
        <v>305</v>
      </c>
      <c r="EW65" s="2" t="s">
        <v>305</v>
      </c>
      <c r="EX65" s="2"/>
      <c r="EY65" s="2"/>
      <c r="EZ65" s="2"/>
      <c r="FA65" s="2"/>
      <c r="FB65" s="2"/>
      <c r="FC65" s="2" t="s">
        <v>305</v>
      </c>
      <c r="FD65" s="2" t="s">
        <v>305</v>
      </c>
      <c r="FE65" s="2"/>
      <c r="FF65" s="2"/>
      <c r="FG65" s="2"/>
      <c r="FH65" s="2"/>
      <c r="FI65" s="2"/>
      <c r="FJ65" s="2" t="s">
        <v>305</v>
      </c>
      <c r="FK65" s="2" t="s">
        <v>305</v>
      </c>
      <c r="FL65" s="2"/>
      <c r="FM65" s="2"/>
      <c r="FN65" s="2"/>
      <c r="FO65" s="2"/>
      <c r="FP65" s="2" t="s">
        <v>305</v>
      </c>
      <c r="FQ65" s="2" t="s">
        <v>305</v>
      </c>
      <c r="FR65" s="2" t="s">
        <v>305</v>
      </c>
      <c r="FS65" s="2"/>
      <c r="FT65" s="2"/>
      <c r="FU65" s="2"/>
      <c r="FV65" s="2"/>
      <c r="FW65" s="2" t="s">
        <v>305</v>
      </c>
      <c r="FX65" s="2" t="s">
        <v>305</v>
      </c>
      <c r="FY65" s="2" t="s">
        <v>305</v>
      </c>
      <c r="FZ65" s="2" t="s">
        <v>305</v>
      </c>
      <c r="GA65" s="2" t="s">
        <v>305</v>
      </c>
    </row>
    <row r="66" spans="1:183" x14ac:dyDescent="0.2">
      <c r="A66" s="133">
        <v>12</v>
      </c>
      <c r="B66" s="2" t="s">
        <v>26</v>
      </c>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t="s">
        <v>305</v>
      </c>
      <c r="AH66" s="2" t="s">
        <v>305</v>
      </c>
      <c r="AI66" s="2" t="s">
        <v>305</v>
      </c>
      <c r="AJ66" s="2">
        <v>1</v>
      </c>
      <c r="AK66" s="2"/>
      <c r="AL66" s="2">
        <v>3</v>
      </c>
      <c r="AM66" s="2">
        <v>3</v>
      </c>
      <c r="AN66" s="2" t="s">
        <v>305</v>
      </c>
      <c r="AO66" s="2" t="s">
        <v>305</v>
      </c>
      <c r="AP66" s="2">
        <v>2</v>
      </c>
      <c r="AQ66" s="2">
        <v>1</v>
      </c>
      <c r="AR66" s="2">
        <v>2</v>
      </c>
      <c r="AS66" s="2">
        <v>2</v>
      </c>
      <c r="AT66" s="2">
        <v>2</v>
      </c>
      <c r="AU66" s="2" t="s">
        <v>305</v>
      </c>
      <c r="AV66" s="2" t="s">
        <v>305</v>
      </c>
      <c r="AW66" s="2">
        <v>2</v>
      </c>
      <c r="AX66" s="2">
        <v>2</v>
      </c>
      <c r="AY66" s="2">
        <v>5</v>
      </c>
      <c r="AZ66" s="2">
        <v>8</v>
      </c>
      <c r="BA66" s="2">
        <v>19</v>
      </c>
      <c r="BB66" s="2" t="s">
        <v>305</v>
      </c>
      <c r="BC66" s="2" t="s">
        <v>305</v>
      </c>
      <c r="BD66" s="2" t="s">
        <v>305</v>
      </c>
      <c r="BE66" s="2">
        <v>40</v>
      </c>
      <c r="BF66" s="2">
        <v>43</v>
      </c>
      <c r="BG66" s="2">
        <v>42</v>
      </c>
      <c r="BH66" s="2">
        <v>43</v>
      </c>
      <c r="BI66" s="2" t="s">
        <v>305</v>
      </c>
      <c r="BJ66" s="2" t="s">
        <v>305</v>
      </c>
      <c r="BK66" s="2">
        <v>7</v>
      </c>
      <c r="BL66" s="2">
        <v>5</v>
      </c>
      <c r="BM66" s="2">
        <v>8</v>
      </c>
      <c r="BN66" s="257">
        <v>4</v>
      </c>
      <c r="BO66" s="2">
        <v>5</v>
      </c>
      <c r="BP66" s="2" t="s">
        <v>305</v>
      </c>
      <c r="BQ66" s="2" t="s">
        <v>305</v>
      </c>
      <c r="BR66" s="2"/>
      <c r="BS66" s="2">
        <v>1</v>
      </c>
      <c r="BT66" s="2">
        <v>2</v>
      </c>
      <c r="BU66" s="2">
        <v>2</v>
      </c>
      <c r="BV66" s="2">
        <v>5</v>
      </c>
      <c r="BW66" s="2" t="s">
        <v>305</v>
      </c>
      <c r="BX66" s="2" t="s">
        <v>305</v>
      </c>
      <c r="BY66" s="2">
        <v>15</v>
      </c>
      <c r="BZ66" s="2">
        <v>18</v>
      </c>
      <c r="CA66" s="2">
        <v>19</v>
      </c>
      <c r="CB66" s="2">
        <v>14</v>
      </c>
      <c r="CC66" s="2">
        <v>13</v>
      </c>
      <c r="CD66" s="2" t="s">
        <v>305</v>
      </c>
      <c r="CE66" s="2" t="s">
        <v>305</v>
      </c>
      <c r="CF66" s="2">
        <v>5</v>
      </c>
      <c r="CG66" s="2">
        <v>4</v>
      </c>
      <c r="CH66" s="2" t="s">
        <v>305</v>
      </c>
      <c r="CI66" s="2" t="s">
        <v>305</v>
      </c>
      <c r="CJ66" s="2" t="s">
        <v>305</v>
      </c>
      <c r="CK66" s="2" t="s">
        <v>305</v>
      </c>
      <c r="CL66" s="2" t="s">
        <v>305</v>
      </c>
      <c r="CM66" s="2" t="s">
        <v>305</v>
      </c>
      <c r="CN66" s="2" t="s">
        <v>305</v>
      </c>
      <c r="CO66" s="2" t="s">
        <v>305</v>
      </c>
      <c r="CP66" s="2" t="s">
        <v>305</v>
      </c>
      <c r="CQ66" s="2" t="s">
        <v>305</v>
      </c>
      <c r="CR66" s="2" t="s">
        <v>305</v>
      </c>
      <c r="CS66" s="2" t="s">
        <v>305</v>
      </c>
      <c r="CT66" s="2" t="s">
        <v>305</v>
      </c>
      <c r="CU66" s="2" t="s">
        <v>305</v>
      </c>
      <c r="CV66" s="2" t="s">
        <v>305</v>
      </c>
      <c r="CW66" s="2" t="s">
        <v>305</v>
      </c>
      <c r="CX66" s="2" t="s">
        <v>305</v>
      </c>
      <c r="CY66" s="2" t="s">
        <v>305</v>
      </c>
      <c r="CZ66" s="2" t="s">
        <v>305</v>
      </c>
      <c r="DA66" s="2" t="s">
        <v>305</v>
      </c>
      <c r="DB66" s="2" t="s">
        <v>305</v>
      </c>
      <c r="DC66" s="2" t="s">
        <v>305</v>
      </c>
      <c r="DD66" s="2"/>
      <c r="DE66" s="2"/>
      <c r="DF66" s="2" t="s">
        <v>305</v>
      </c>
      <c r="DG66" s="2" t="s">
        <v>305</v>
      </c>
      <c r="DH66" s="2"/>
      <c r="DI66" s="2"/>
      <c r="DJ66" s="2"/>
      <c r="DK66" s="2">
        <v>1</v>
      </c>
      <c r="DL66" s="2">
        <v>1</v>
      </c>
      <c r="DM66" s="2" t="s">
        <v>305</v>
      </c>
      <c r="DN66" s="2" t="s">
        <v>305</v>
      </c>
      <c r="DO66" s="2">
        <v>3</v>
      </c>
      <c r="DP66" s="2">
        <v>2</v>
      </c>
      <c r="DQ66" s="2">
        <v>1</v>
      </c>
      <c r="DR66" s="2">
        <v>1</v>
      </c>
      <c r="DS66" s="2">
        <v>1</v>
      </c>
      <c r="DT66" s="2" t="s">
        <v>305</v>
      </c>
      <c r="DU66" s="2" t="s">
        <v>305</v>
      </c>
      <c r="DV66" s="2" t="s">
        <v>305</v>
      </c>
      <c r="DW66" s="2" t="s">
        <v>305</v>
      </c>
      <c r="DX66" s="2" t="s">
        <v>305</v>
      </c>
      <c r="DY66" s="2"/>
      <c r="DZ66" s="2"/>
      <c r="EA66" s="2" t="s">
        <v>305</v>
      </c>
      <c r="EB66" s="2" t="s">
        <v>305</v>
      </c>
      <c r="EC66" s="2"/>
      <c r="ED66" s="2"/>
      <c r="EE66" s="2" t="s">
        <v>305</v>
      </c>
      <c r="EF66" s="2"/>
      <c r="EG66" s="2"/>
      <c r="EH66" s="2" t="s">
        <v>305</v>
      </c>
      <c r="EI66" s="2" t="s">
        <v>305</v>
      </c>
      <c r="EJ66" s="2">
        <v>1</v>
      </c>
      <c r="EK66" s="2"/>
      <c r="EL66" s="2"/>
      <c r="EM66" s="2">
        <v>2</v>
      </c>
      <c r="EN66" s="2">
        <v>2</v>
      </c>
      <c r="EO66" s="2" t="s">
        <v>305</v>
      </c>
      <c r="EP66" s="2" t="s">
        <v>305</v>
      </c>
      <c r="EQ66" s="2" t="s">
        <v>305</v>
      </c>
      <c r="ER66" s="2">
        <v>4</v>
      </c>
      <c r="ES66" s="2">
        <v>7</v>
      </c>
      <c r="ET66" s="2">
        <v>7</v>
      </c>
      <c r="EU66" s="2">
        <v>8</v>
      </c>
      <c r="EV66" s="2" t="s">
        <v>305</v>
      </c>
      <c r="EW66" s="2" t="s">
        <v>305</v>
      </c>
      <c r="EX66" s="2">
        <v>3</v>
      </c>
      <c r="EY66" s="2">
        <v>2</v>
      </c>
      <c r="EZ66" s="2">
        <v>2</v>
      </c>
      <c r="FA66" s="2">
        <v>3</v>
      </c>
      <c r="FB66" s="2">
        <v>3</v>
      </c>
      <c r="FC66" s="2" t="s">
        <v>305</v>
      </c>
      <c r="FD66" s="2" t="s">
        <v>305</v>
      </c>
      <c r="FE66" s="2">
        <v>2</v>
      </c>
      <c r="FF66" s="2">
        <v>3</v>
      </c>
      <c r="FG66" s="2">
        <v>6</v>
      </c>
      <c r="FH66" s="2">
        <v>6</v>
      </c>
      <c r="FI66" s="2"/>
      <c r="FJ66" s="2" t="s">
        <v>305</v>
      </c>
      <c r="FK66" s="2" t="s">
        <v>305</v>
      </c>
      <c r="FL66" s="2"/>
      <c r="FM66" s="2"/>
      <c r="FN66" s="2"/>
      <c r="FO66" s="2"/>
      <c r="FP66" s="2" t="s">
        <v>305</v>
      </c>
      <c r="FQ66" s="2" t="s">
        <v>305</v>
      </c>
      <c r="FR66" s="2" t="s">
        <v>305</v>
      </c>
      <c r="FS66" s="2"/>
      <c r="FT66" s="2"/>
      <c r="FU66" s="2"/>
      <c r="FV66" s="2"/>
      <c r="FW66" s="2" t="s">
        <v>305</v>
      </c>
      <c r="FX66" s="2" t="s">
        <v>305</v>
      </c>
      <c r="FY66" s="2" t="s">
        <v>305</v>
      </c>
      <c r="FZ66" s="2" t="s">
        <v>305</v>
      </c>
      <c r="GA66" s="2" t="s">
        <v>305</v>
      </c>
    </row>
    <row r="67" spans="1:183" x14ac:dyDescent="0.2">
      <c r="A67" s="133">
        <v>13</v>
      </c>
      <c r="B67" s="2" t="s">
        <v>52</v>
      </c>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t="s">
        <v>305</v>
      </c>
      <c r="AH67" s="2" t="s">
        <v>305</v>
      </c>
      <c r="AI67" s="2" t="s">
        <v>305</v>
      </c>
      <c r="AJ67" s="2"/>
      <c r="AK67" s="2">
        <v>1</v>
      </c>
      <c r="AL67" s="2">
        <v>1</v>
      </c>
      <c r="AM67" s="2">
        <v>1</v>
      </c>
      <c r="AN67" s="2" t="s">
        <v>305</v>
      </c>
      <c r="AO67" s="2" t="s">
        <v>305</v>
      </c>
      <c r="AP67" s="2"/>
      <c r="AQ67" s="2"/>
      <c r="AR67" s="2">
        <v>2</v>
      </c>
      <c r="AS67" s="2">
        <v>2</v>
      </c>
      <c r="AT67" s="2">
        <v>2</v>
      </c>
      <c r="AU67" s="2" t="s">
        <v>305</v>
      </c>
      <c r="AV67" s="2" t="s">
        <v>305</v>
      </c>
      <c r="AW67" s="2"/>
      <c r="AX67" s="2"/>
      <c r="AY67" s="2">
        <v>1</v>
      </c>
      <c r="AZ67" s="2">
        <v>3</v>
      </c>
      <c r="BA67" s="2">
        <v>5</v>
      </c>
      <c r="BB67" s="2" t="s">
        <v>305</v>
      </c>
      <c r="BC67" s="2" t="s">
        <v>305</v>
      </c>
      <c r="BD67" s="2" t="s">
        <v>305</v>
      </c>
      <c r="BE67" s="2">
        <v>5</v>
      </c>
      <c r="BF67" s="2">
        <v>9</v>
      </c>
      <c r="BG67" s="2">
        <v>12</v>
      </c>
      <c r="BH67" s="2">
        <v>15</v>
      </c>
      <c r="BI67" s="2" t="s">
        <v>305</v>
      </c>
      <c r="BJ67" s="2" t="s">
        <v>305</v>
      </c>
      <c r="BK67" s="2">
        <v>13</v>
      </c>
      <c r="BL67" s="2">
        <v>15</v>
      </c>
      <c r="BM67" s="2">
        <v>19</v>
      </c>
      <c r="BN67" s="2">
        <v>15</v>
      </c>
      <c r="BO67" s="2">
        <v>12</v>
      </c>
      <c r="BP67" s="2" t="s">
        <v>305</v>
      </c>
      <c r="BQ67" s="2" t="s">
        <v>305</v>
      </c>
      <c r="BR67" s="2">
        <v>5</v>
      </c>
      <c r="BS67" s="2">
        <v>7</v>
      </c>
      <c r="BT67" s="2">
        <v>6</v>
      </c>
      <c r="BU67" s="2">
        <v>4</v>
      </c>
      <c r="BV67" s="2">
        <v>5</v>
      </c>
      <c r="BW67" s="2" t="s">
        <v>305</v>
      </c>
      <c r="BX67" s="2" t="s">
        <v>305</v>
      </c>
      <c r="BY67" s="2">
        <v>5</v>
      </c>
      <c r="BZ67" s="2">
        <v>15</v>
      </c>
      <c r="CA67" s="2">
        <v>12</v>
      </c>
      <c r="CB67" s="2">
        <v>12</v>
      </c>
      <c r="CC67" s="2">
        <v>12</v>
      </c>
      <c r="CD67" s="2" t="s">
        <v>305</v>
      </c>
      <c r="CE67" s="2" t="s">
        <v>305</v>
      </c>
      <c r="CF67" s="2">
        <v>6</v>
      </c>
      <c r="CG67" s="2">
        <v>4</v>
      </c>
      <c r="CH67" s="2" t="s">
        <v>305</v>
      </c>
      <c r="CI67" s="2" t="s">
        <v>305</v>
      </c>
      <c r="CJ67" s="2" t="s">
        <v>305</v>
      </c>
      <c r="CK67" s="2" t="s">
        <v>305</v>
      </c>
      <c r="CL67" s="2" t="s">
        <v>305</v>
      </c>
      <c r="CM67" s="2" t="s">
        <v>305</v>
      </c>
      <c r="CN67" s="2" t="s">
        <v>305</v>
      </c>
      <c r="CO67" s="2" t="s">
        <v>305</v>
      </c>
      <c r="CP67" s="2" t="s">
        <v>305</v>
      </c>
      <c r="CQ67" s="2" t="s">
        <v>305</v>
      </c>
      <c r="CR67" s="2" t="s">
        <v>305</v>
      </c>
      <c r="CS67" s="2" t="s">
        <v>305</v>
      </c>
      <c r="CT67" s="2" t="s">
        <v>305</v>
      </c>
      <c r="CU67" s="2" t="s">
        <v>305</v>
      </c>
      <c r="CV67" s="2" t="s">
        <v>305</v>
      </c>
      <c r="CW67" s="2" t="s">
        <v>305</v>
      </c>
      <c r="CX67" s="2" t="s">
        <v>305</v>
      </c>
      <c r="CY67" s="2" t="s">
        <v>305</v>
      </c>
      <c r="CZ67" s="2" t="s">
        <v>305</v>
      </c>
      <c r="DA67" s="2" t="s">
        <v>305</v>
      </c>
      <c r="DB67" s="2" t="s">
        <v>305</v>
      </c>
      <c r="DC67" s="2" t="s">
        <v>305</v>
      </c>
      <c r="DD67" s="2"/>
      <c r="DE67" s="2"/>
      <c r="DF67" s="2" t="s">
        <v>305</v>
      </c>
      <c r="DG67" s="2" t="s">
        <v>305</v>
      </c>
      <c r="DH67" s="2"/>
      <c r="DI67" s="2"/>
      <c r="DJ67" s="2"/>
      <c r="DK67" s="2"/>
      <c r="DL67" s="2"/>
      <c r="DM67" s="2" t="s">
        <v>305</v>
      </c>
      <c r="DN67" s="2" t="s">
        <v>305</v>
      </c>
      <c r="DO67" s="2">
        <v>1</v>
      </c>
      <c r="DP67" s="2">
        <v>3</v>
      </c>
      <c r="DQ67" s="2">
        <v>6</v>
      </c>
      <c r="DR67" s="2">
        <v>5</v>
      </c>
      <c r="DS67" s="2">
        <v>6</v>
      </c>
      <c r="DT67" s="2" t="s">
        <v>305</v>
      </c>
      <c r="DU67" s="2" t="s">
        <v>305</v>
      </c>
      <c r="DV67" s="2" t="s">
        <v>305</v>
      </c>
      <c r="DW67" s="2" t="s">
        <v>305</v>
      </c>
      <c r="DX67" s="2" t="s">
        <v>305</v>
      </c>
      <c r="DY67" s="2"/>
      <c r="DZ67" s="2"/>
      <c r="EA67" s="2" t="s">
        <v>305</v>
      </c>
      <c r="EB67" s="2" t="s">
        <v>305</v>
      </c>
      <c r="EC67" s="2">
        <v>3</v>
      </c>
      <c r="ED67" s="2">
        <v>3</v>
      </c>
      <c r="EE67" s="2" t="s">
        <v>305</v>
      </c>
      <c r="EF67" s="2">
        <v>4</v>
      </c>
      <c r="EG67" s="2">
        <v>2</v>
      </c>
      <c r="EH67" s="2" t="s">
        <v>305</v>
      </c>
      <c r="EI67" s="2" t="s">
        <v>305</v>
      </c>
      <c r="EJ67" s="2"/>
      <c r="EK67" s="2">
        <v>2</v>
      </c>
      <c r="EL67" s="2">
        <v>2</v>
      </c>
      <c r="EM67" s="2">
        <v>2</v>
      </c>
      <c r="EN67" s="2">
        <v>2</v>
      </c>
      <c r="EO67" s="2" t="s">
        <v>305</v>
      </c>
      <c r="EP67" s="2" t="s">
        <v>305</v>
      </c>
      <c r="EQ67" s="2" t="s">
        <v>305</v>
      </c>
      <c r="ER67" s="2">
        <v>4</v>
      </c>
      <c r="ES67" s="2">
        <v>4</v>
      </c>
      <c r="ET67" s="2">
        <v>4</v>
      </c>
      <c r="EU67" s="2">
        <v>5</v>
      </c>
      <c r="EV67" s="2" t="s">
        <v>305</v>
      </c>
      <c r="EW67" s="2" t="s">
        <v>305</v>
      </c>
      <c r="EX67" s="2">
        <v>7</v>
      </c>
      <c r="EY67" s="2">
        <v>6</v>
      </c>
      <c r="EZ67" s="2">
        <v>5</v>
      </c>
      <c r="FA67" s="2">
        <v>3</v>
      </c>
      <c r="FB67" s="2">
        <v>2</v>
      </c>
      <c r="FC67" s="2" t="s">
        <v>305</v>
      </c>
      <c r="FD67" s="2" t="s">
        <v>305</v>
      </c>
      <c r="FE67" s="2">
        <v>2</v>
      </c>
      <c r="FF67" s="2">
        <v>3</v>
      </c>
      <c r="FG67" s="2">
        <v>1</v>
      </c>
      <c r="FH67" s="2">
        <v>1</v>
      </c>
      <c r="FI67" s="2"/>
      <c r="FJ67" s="2" t="s">
        <v>305</v>
      </c>
      <c r="FK67" s="2" t="s">
        <v>305</v>
      </c>
      <c r="FL67" s="2"/>
      <c r="FM67" s="2"/>
      <c r="FN67" s="2"/>
      <c r="FO67" s="2"/>
      <c r="FP67" s="2" t="s">
        <v>305</v>
      </c>
      <c r="FQ67" s="2" t="s">
        <v>305</v>
      </c>
      <c r="FR67" s="2" t="s">
        <v>305</v>
      </c>
      <c r="FS67" s="2"/>
      <c r="FT67" s="2"/>
      <c r="FU67" s="2"/>
      <c r="FV67" s="2"/>
      <c r="FW67" s="2" t="s">
        <v>305</v>
      </c>
      <c r="FX67" s="2" t="s">
        <v>305</v>
      </c>
      <c r="FY67" s="2" t="s">
        <v>305</v>
      </c>
      <c r="FZ67" s="2" t="s">
        <v>305</v>
      </c>
      <c r="GA67" s="2" t="s">
        <v>305</v>
      </c>
    </row>
    <row r="68" spans="1:183" x14ac:dyDescent="0.2">
      <c r="A68" s="133">
        <v>14</v>
      </c>
      <c r="B68" s="2" t="s">
        <v>60</v>
      </c>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t="s">
        <v>305</v>
      </c>
      <c r="AH68" s="2" t="s">
        <v>305</v>
      </c>
      <c r="AI68" s="2" t="s">
        <v>305</v>
      </c>
      <c r="AJ68" s="2"/>
      <c r="AK68" s="2"/>
      <c r="AL68" s="2"/>
      <c r="AM68" s="2"/>
      <c r="AN68" s="2" t="s">
        <v>305</v>
      </c>
      <c r="AO68" s="2" t="s">
        <v>305</v>
      </c>
      <c r="AP68" s="2"/>
      <c r="AQ68" s="2"/>
      <c r="AR68" s="2">
        <v>1</v>
      </c>
      <c r="AS68" s="2">
        <v>4</v>
      </c>
      <c r="AT68" s="2">
        <v>7</v>
      </c>
      <c r="AU68" s="2" t="s">
        <v>305</v>
      </c>
      <c r="AV68" s="2" t="s">
        <v>305</v>
      </c>
      <c r="AW68" s="2">
        <v>11</v>
      </c>
      <c r="AX68" s="2">
        <v>17</v>
      </c>
      <c r="AY68" s="2">
        <v>21</v>
      </c>
      <c r="AZ68" s="2">
        <v>23</v>
      </c>
      <c r="BA68" s="2">
        <v>15</v>
      </c>
      <c r="BB68" s="2" t="s">
        <v>305</v>
      </c>
      <c r="BC68" s="2" t="s">
        <v>305</v>
      </c>
      <c r="BD68" s="2" t="s">
        <v>305</v>
      </c>
      <c r="BE68" s="2">
        <v>4</v>
      </c>
      <c r="BF68" s="2">
        <v>8</v>
      </c>
      <c r="BG68" s="2">
        <v>8</v>
      </c>
      <c r="BH68" s="2">
        <v>8</v>
      </c>
      <c r="BI68" s="2" t="s">
        <v>305</v>
      </c>
      <c r="BJ68" s="2" t="s">
        <v>305</v>
      </c>
      <c r="BK68" s="2">
        <v>8</v>
      </c>
      <c r="BL68" s="2">
        <v>12</v>
      </c>
      <c r="BM68" s="2">
        <v>21</v>
      </c>
      <c r="BN68" s="2">
        <v>18</v>
      </c>
      <c r="BO68" s="2">
        <v>16</v>
      </c>
      <c r="BP68" s="2" t="s">
        <v>305</v>
      </c>
      <c r="BQ68" s="2" t="s">
        <v>305</v>
      </c>
      <c r="BR68" s="2">
        <v>8</v>
      </c>
      <c r="BS68" s="2">
        <v>9</v>
      </c>
      <c r="BT68" s="2">
        <v>8</v>
      </c>
      <c r="BU68" s="2">
        <v>4</v>
      </c>
      <c r="BV68" s="2">
        <v>5</v>
      </c>
      <c r="BW68" s="2" t="s">
        <v>305</v>
      </c>
      <c r="BX68" s="2" t="s">
        <v>305</v>
      </c>
      <c r="BY68" s="2">
        <v>4</v>
      </c>
      <c r="BZ68" s="2">
        <v>4</v>
      </c>
      <c r="CA68" s="2">
        <v>6</v>
      </c>
      <c r="CB68" s="2">
        <v>6</v>
      </c>
      <c r="CC68" s="2">
        <v>5</v>
      </c>
      <c r="CD68" s="2" t="s">
        <v>305</v>
      </c>
      <c r="CE68" s="2" t="s">
        <v>305</v>
      </c>
      <c r="CF68" s="2">
        <v>1</v>
      </c>
      <c r="CG68" s="2">
        <v>5</v>
      </c>
      <c r="CH68" s="2" t="s">
        <v>305</v>
      </c>
      <c r="CI68" s="2" t="s">
        <v>305</v>
      </c>
      <c r="CJ68" s="2" t="s">
        <v>305</v>
      </c>
      <c r="CK68" s="2" t="s">
        <v>305</v>
      </c>
      <c r="CL68" s="2" t="s">
        <v>305</v>
      </c>
      <c r="CM68" s="2" t="s">
        <v>305</v>
      </c>
      <c r="CN68" s="2" t="s">
        <v>305</v>
      </c>
      <c r="CO68" s="2" t="s">
        <v>305</v>
      </c>
      <c r="CP68" s="2" t="s">
        <v>305</v>
      </c>
      <c r="CQ68" s="2" t="s">
        <v>305</v>
      </c>
      <c r="CR68" s="2" t="s">
        <v>305</v>
      </c>
      <c r="CS68" s="2" t="s">
        <v>305</v>
      </c>
      <c r="CT68" s="2" t="s">
        <v>305</v>
      </c>
      <c r="CU68" s="2" t="s">
        <v>305</v>
      </c>
      <c r="CV68" s="2" t="s">
        <v>305</v>
      </c>
      <c r="CW68" s="2" t="s">
        <v>305</v>
      </c>
      <c r="CX68" s="2" t="s">
        <v>305</v>
      </c>
      <c r="CY68" s="2" t="s">
        <v>305</v>
      </c>
      <c r="CZ68" s="2" t="s">
        <v>305</v>
      </c>
      <c r="DA68" s="2" t="s">
        <v>305</v>
      </c>
      <c r="DB68" s="2" t="s">
        <v>305</v>
      </c>
      <c r="DC68" s="2" t="s">
        <v>305</v>
      </c>
      <c r="DD68" s="2"/>
      <c r="DE68" s="2"/>
      <c r="DF68" s="2" t="s">
        <v>305</v>
      </c>
      <c r="DG68" s="2" t="s">
        <v>305</v>
      </c>
      <c r="DH68" s="2"/>
      <c r="DI68" s="2"/>
      <c r="DJ68" s="2"/>
      <c r="DK68" s="2"/>
      <c r="DL68" s="2"/>
      <c r="DM68" s="2" t="s">
        <v>305</v>
      </c>
      <c r="DN68" s="2" t="s">
        <v>305</v>
      </c>
      <c r="DO68" s="2"/>
      <c r="DP68" s="2"/>
      <c r="DQ68" s="2"/>
      <c r="DR68" s="2">
        <v>1</v>
      </c>
      <c r="DS68" s="2">
        <v>2</v>
      </c>
      <c r="DT68" s="2" t="s">
        <v>305</v>
      </c>
      <c r="DU68" s="2" t="s">
        <v>305</v>
      </c>
      <c r="DV68" s="2" t="s">
        <v>305</v>
      </c>
      <c r="DW68" s="2" t="s">
        <v>305</v>
      </c>
      <c r="DX68" s="2" t="s">
        <v>305</v>
      </c>
      <c r="DY68" s="2"/>
      <c r="DZ68" s="2"/>
      <c r="EA68" s="2" t="s">
        <v>305</v>
      </c>
      <c r="EB68" s="2" t="s">
        <v>305</v>
      </c>
      <c r="EC68" s="2">
        <v>2</v>
      </c>
      <c r="ED68" s="2">
        <v>2</v>
      </c>
      <c r="EE68" s="2" t="s">
        <v>305</v>
      </c>
      <c r="EF68" s="2">
        <v>3</v>
      </c>
      <c r="EG68" s="2">
        <v>3</v>
      </c>
      <c r="EH68" s="2" t="s">
        <v>305</v>
      </c>
      <c r="EI68" s="2" t="s">
        <v>305</v>
      </c>
      <c r="EJ68" s="2"/>
      <c r="EK68" s="2"/>
      <c r="EL68" s="2"/>
      <c r="EM68" s="2"/>
      <c r="EN68" s="2"/>
      <c r="EO68" s="2" t="s">
        <v>305</v>
      </c>
      <c r="EP68" s="2" t="s">
        <v>305</v>
      </c>
      <c r="EQ68" s="2" t="s">
        <v>305</v>
      </c>
      <c r="ER68" s="2"/>
      <c r="ES68" s="2"/>
      <c r="ET68" s="2"/>
      <c r="EU68" s="2"/>
      <c r="EV68" s="2" t="s">
        <v>305</v>
      </c>
      <c r="EW68" s="2" t="s">
        <v>305</v>
      </c>
      <c r="EX68" s="2">
        <v>2</v>
      </c>
      <c r="EY68" s="2">
        <v>3</v>
      </c>
      <c r="EZ68" s="2">
        <v>3</v>
      </c>
      <c r="FA68" s="2">
        <v>2</v>
      </c>
      <c r="FB68" s="2">
        <v>1</v>
      </c>
      <c r="FC68" s="2" t="s">
        <v>305</v>
      </c>
      <c r="FD68" s="2" t="s">
        <v>305</v>
      </c>
      <c r="FE68" s="2"/>
      <c r="FF68" s="2"/>
      <c r="FG68" s="2"/>
      <c r="FH68" s="2">
        <v>2</v>
      </c>
      <c r="FI68" s="2"/>
      <c r="FJ68" s="2" t="s">
        <v>305</v>
      </c>
      <c r="FK68" s="2" t="s">
        <v>305</v>
      </c>
      <c r="FL68" s="2"/>
      <c r="FM68" s="2"/>
      <c r="FN68" s="2"/>
      <c r="FO68" s="2"/>
      <c r="FP68" s="2" t="s">
        <v>305</v>
      </c>
      <c r="FQ68" s="2" t="s">
        <v>305</v>
      </c>
      <c r="FR68" s="2" t="s">
        <v>305</v>
      </c>
      <c r="FS68" s="2"/>
      <c r="FT68" s="2"/>
      <c r="FU68" s="2"/>
      <c r="FV68" s="2"/>
      <c r="FW68" s="2" t="s">
        <v>305</v>
      </c>
      <c r="FX68" s="2" t="s">
        <v>305</v>
      </c>
      <c r="FY68" s="2" t="s">
        <v>305</v>
      </c>
      <c r="FZ68" s="2" t="s">
        <v>305</v>
      </c>
      <c r="GA68" s="2" t="s">
        <v>305</v>
      </c>
    </row>
    <row r="69" spans="1:183" x14ac:dyDescent="0.2">
      <c r="A69" s="133">
        <v>15</v>
      </c>
      <c r="B69" s="2" t="s">
        <v>87</v>
      </c>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t="s">
        <v>305</v>
      </c>
      <c r="AH69" s="2" t="s">
        <v>305</v>
      </c>
      <c r="AI69" s="2" t="s">
        <v>305</v>
      </c>
      <c r="AJ69" s="2"/>
      <c r="AK69" s="2"/>
      <c r="AL69" s="2"/>
      <c r="AM69" s="2"/>
      <c r="AN69" s="2" t="s">
        <v>305</v>
      </c>
      <c r="AO69" s="2" t="s">
        <v>305</v>
      </c>
      <c r="AP69" s="2"/>
      <c r="AQ69" s="2">
        <v>1</v>
      </c>
      <c r="AR69" s="2">
        <v>2</v>
      </c>
      <c r="AS69" s="2">
        <v>2</v>
      </c>
      <c r="AT69" s="2">
        <v>4</v>
      </c>
      <c r="AU69" s="2" t="s">
        <v>305</v>
      </c>
      <c r="AV69" s="2" t="s">
        <v>305</v>
      </c>
      <c r="AW69" s="2">
        <v>6</v>
      </c>
      <c r="AX69" s="2">
        <v>22</v>
      </c>
      <c r="AY69" s="2">
        <v>30</v>
      </c>
      <c r="AZ69" s="2">
        <v>24</v>
      </c>
      <c r="BA69" s="2">
        <v>41</v>
      </c>
      <c r="BB69" s="2" t="s">
        <v>305</v>
      </c>
      <c r="BC69" s="2" t="s">
        <v>305</v>
      </c>
      <c r="BD69" s="2" t="s">
        <v>305</v>
      </c>
      <c r="BE69" s="2">
        <v>19</v>
      </c>
      <c r="BF69" s="2">
        <v>20</v>
      </c>
      <c r="BG69" s="2">
        <v>15</v>
      </c>
      <c r="BH69" s="2">
        <v>11</v>
      </c>
      <c r="BI69" s="2" t="s">
        <v>305</v>
      </c>
      <c r="BJ69" s="2" t="s">
        <v>305</v>
      </c>
      <c r="BK69" s="2">
        <v>7</v>
      </c>
      <c r="BL69" s="2">
        <v>5</v>
      </c>
      <c r="BM69" s="2">
        <v>13</v>
      </c>
      <c r="BN69" s="2">
        <v>13</v>
      </c>
      <c r="BO69" s="2">
        <v>14</v>
      </c>
      <c r="BP69" s="2" t="s">
        <v>305</v>
      </c>
      <c r="BQ69" s="2" t="s">
        <v>305</v>
      </c>
      <c r="BR69" s="2">
        <v>17</v>
      </c>
      <c r="BS69" s="2">
        <v>21</v>
      </c>
      <c r="BT69" s="2">
        <v>16</v>
      </c>
      <c r="BU69" s="2">
        <v>11</v>
      </c>
      <c r="BV69" s="2">
        <v>12</v>
      </c>
      <c r="BW69" s="2" t="s">
        <v>305</v>
      </c>
      <c r="BX69" s="2" t="s">
        <v>305</v>
      </c>
      <c r="BY69" s="2">
        <v>1</v>
      </c>
      <c r="BZ69" s="2">
        <v>1</v>
      </c>
      <c r="CA69" s="2">
        <v>2</v>
      </c>
      <c r="CB69" s="2">
        <v>2</v>
      </c>
      <c r="CC69" s="2">
        <v>1</v>
      </c>
      <c r="CD69" s="2" t="s">
        <v>305</v>
      </c>
      <c r="CE69" s="2" t="s">
        <v>305</v>
      </c>
      <c r="CF69" s="2"/>
      <c r="CG69" s="2"/>
      <c r="CH69" s="2" t="s">
        <v>305</v>
      </c>
      <c r="CI69" s="2" t="s">
        <v>305</v>
      </c>
      <c r="CJ69" s="2" t="s">
        <v>305</v>
      </c>
      <c r="CK69" s="2" t="s">
        <v>305</v>
      </c>
      <c r="CL69" s="2" t="s">
        <v>305</v>
      </c>
      <c r="CM69" s="2" t="s">
        <v>305</v>
      </c>
      <c r="CN69" s="2" t="s">
        <v>305</v>
      </c>
      <c r="CO69" s="2" t="s">
        <v>305</v>
      </c>
      <c r="CP69" s="2" t="s">
        <v>305</v>
      </c>
      <c r="CQ69" s="2" t="s">
        <v>305</v>
      </c>
      <c r="CR69" s="2" t="s">
        <v>305</v>
      </c>
      <c r="CS69" s="2" t="s">
        <v>305</v>
      </c>
      <c r="CT69" s="2" t="s">
        <v>305</v>
      </c>
      <c r="CU69" s="2" t="s">
        <v>305</v>
      </c>
      <c r="CV69" s="2" t="s">
        <v>305</v>
      </c>
      <c r="CW69" s="2" t="s">
        <v>305</v>
      </c>
      <c r="CX69" s="2" t="s">
        <v>305</v>
      </c>
      <c r="CY69" s="2" t="s">
        <v>305</v>
      </c>
      <c r="CZ69" s="2" t="s">
        <v>305</v>
      </c>
      <c r="DA69" s="2" t="s">
        <v>305</v>
      </c>
      <c r="DB69" s="2" t="s">
        <v>305</v>
      </c>
      <c r="DC69" s="2" t="s">
        <v>305</v>
      </c>
      <c r="DD69" s="2">
        <v>1</v>
      </c>
      <c r="DE69" s="2">
        <v>1</v>
      </c>
      <c r="DF69" s="2" t="s">
        <v>305</v>
      </c>
      <c r="DG69" s="2" t="s">
        <v>305</v>
      </c>
      <c r="DH69" s="2"/>
      <c r="DI69" s="2"/>
      <c r="DJ69" s="2"/>
      <c r="DK69" s="2"/>
      <c r="DL69" s="2"/>
      <c r="DM69" s="2" t="s">
        <v>305</v>
      </c>
      <c r="DN69" s="2" t="s">
        <v>305</v>
      </c>
      <c r="DO69" s="2"/>
      <c r="DP69" s="2"/>
      <c r="DQ69" s="2">
        <v>1</v>
      </c>
      <c r="DR69" s="2">
        <v>1</v>
      </c>
      <c r="DS69" s="2">
        <v>1</v>
      </c>
      <c r="DT69" s="2" t="s">
        <v>305</v>
      </c>
      <c r="DU69" s="2" t="s">
        <v>305</v>
      </c>
      <c r="DV69" s="2" t="s">
        <v>305</v>
      </c>
      <c r="DW69" s="2" t="s">
        <v>305</v>
      </c>
      <c r="DX69" s="2" t="s">
        <v>305</v>
      </c>
      <c r="DY69" s="2"/>
      <c r="DZ69" s="2"/>
      <c r="EA69" s="2" t="s">
        <v>305</v>
      </c>
      <c r="EB69" s="2" t="s">
        <v>305</v>
      </c>
      <c r="EC69" s="2">
        <v>1</v>
      </c>
      <c r="ED69" s="2">
        <v>1</v>
      </c>
      <c r="EE69" s="2" t="s">
        <v>305</v>
      </c>
      <c r="EF69" s="2">
        <v>2</v>
      </c>
      <c r="EG69" s="2">
        <v>2</v>
      </c>
      <c r="EH69" s="2" t="s">
        <v>305</v>
      </c>
      <c r="EI69" s="2" t="s">
        <v>305</v>
      </c>
      <c r="EJ69" s="2">
        <v>2</v>
      </c>
      <c r="EK69" s="2">
        <v>2</v>
      </c>
      <c r="EL69" s="2">
        <v>2</v>
      </c>
      <c r="EM69" s="2">
        <v>2</v>
      </c>
      <c r="EN69" s="2">
        <v>1</v>
      </c>
      <c r="EO69" s="2" t="s">
        <v>305</v>
      </c>
      <c r="EP69" s="2" t="s">
        <v>305</v>
      </c>
      <c r="EQ69" s="2" t="s">
        <v>305</v>
      </c>
      <c r="ER69" s="2"/>
      <c r="ES69" s="2">
        <v>1</v>
      </c>
      <c r="ET69" s="2">
        <v>1</v>
      </c>
      <c r="EU69" s="2">
        <v>2</v>
      </c>
      <c r="EV69" s="2" t="s">
        <v>305</v>
      </c>
      <c r="EW69" s="2" t="s">
        <v>305</v>
      </c>
      <c r="EX69" s="2">
        <v>2</v>
      </c>
      <c r="EY69" s="2">
        <v>2</v>
      </c>
      <c r="EZ69" s="2">
        <v>5</v>
      </c>
      <c r="FA69" s="2">
        <v>5</v>
      </c>
      <c r="FB69" s="2">
        <v>7</v>
      </c>
      <c r="FC69" s="2" t="s">
        <v>305</v>
      </c>
      <c r="FD69" s="2" t="s">
        <v>305</v>
      </c>
      <c r="FE69" s="2">
        <v>8</v>
      </c>
      <c r="FF69" s="2">
        <v>12</v>
      </c>
      <c r="FG69" s="2">
        <v>16</v>
      </c>
      <c r="FH69" s="2">
        <v>19</v>
      </c>
      <c r="FI69" s="2"/>
      <c r="FJ69" s="2" t="s">
        <v>305</v>
      </c>
      <c r="FK69" s="2" t="s">
        <v>305</v>
      </c>
      <c r="FL69" s="2"/>
      <c r="FM69" s="2"/>
      <c r="FN69" s="2"/>
      <c r="FO69" s="2"/>
      <c r="FP69" s="2" t="s">
        <v>305</v>
      </c>
      <c r="FQ69" s="2" t="s">
        <v>305</v>
      </c>
      <c r="FR69" s="2" t="s">
        <v>305</v>
      </c>
      <c r="FS69" s="2"/>
      <c r="FT69" s="2"/>
      <c r="FU69" s="2"/>
      <c r="FV69" s="2"/>
      <c r="FW69" s="2" t="s">
        <v>305</v>
      </c>
      <c r="FX69" s="2" t="s">
        <v>305</v>
      </c>
      <c r="FY69" s="2" t="s">
        <v>305</v>
      </c>
      <c r="FZ69" s="2" t="s">
        <v>305</v>
      </c>
      <c r="GA69" s="2" t="s">
        <v>305</v>
      </c>
    </row>
    <row r="70" spans="1:183" x14ac:dyDescent="0.2">
      <c r="A70" s="133">
        <v>16</v>
      </c>
      <c r="B70" s="2" t="s">
        <v>109</v>
      </c>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t="s">
        <v>305</v>
      </c>
      <c r="AH70" s="2" t="s">
        <v>305</v>
      </c>
      <c r="AI70" s="2" t="s">
        <v>305</v>
      </c>
      <c r="AJ70" s="2"/>
      <c r="AK70" s="2"/>
      <c r="AL70" s="2">
        <v>2</v>
      </c>
      <c r="AM70" s="2">
        <v>1</v>
      </c>
      <c r="AN70" s="2" t="s">
        <v>305</v>
      </c>
      <c r="AO70" s="2" t="s">
        <v>305</v>
      </c>
      <c r="AP70" s="2"/>
      <c r="AQ70" s="2"/>
      <c r="AR70" s="2">
        <v>4</v>
      </c>
      <c r="AS70" s="2">
        <v>4</v>
      </c>
      <c r="AT70" s="2">
        <v>4</v>
      </c>
      <c r="AU70" s="2" t="s">
        <v>305</v>
      </c>
      <c r="AV70" s="2" t="s">
        <v>305</v>
      </c>
      <c r="AW70" s="2">
        <v>2</v>
      </c>
      <c r="AX70" s="2"/>
      <c r="AY70" s="2"/>
      <c r="AZ70" s="2">
        <v>1</v>
      </c>
      <c r="BA70" s="2">
        <v>1</v>
      </c>
      <c r="BB70" s="2" t="s">
        <v>305</v>
      </c>
      <c r="BC70" s="2" t="s">
        <v>305</v>
      </c>
      <c r="BD70" s="2" t="s">
        <v>305</v>
      </c>
      <c r="BE70" s="2"/>
      <c r="BF70" s="2">
        <v>4</v>
      </c>
      <c r="BG70" s="2">
        <v>5</v>
      </c>
      <c r="BH70" s="2">
        <v>7</v>
      </c>
      <c r="BI70" s="2" t="s">
        <v>305</v>
      </c>
      <c r="BJ70" s="2" t="s">
        <v>305</v>
      </c>
      <c r="BK70" s="2">
        <v>2</v>
      </c>
      <c r="BL70" s="2">
        <v>2</v>
      </c>
      <c r="BM70" s="2"/>
      <c r="BN70" s="2"/>
      <c r="BO70" s="2"/>
      <c r="BP70" s="2" t="s">
        <v>305</v>
      </c>
      <c r="BQ70" s="2" t="s">
        <v>305</v>
      </c>
      <c r="BR70" s="2"/>
      <c r="BS70" s="2"/>
      <c r="BT70" s="2"/>
      <c r="BU70" s="2"/>
      <c r="BV70" s="2"/>
      <c r="BW70" s="2" t="s">
        <v>305</v>
      </c>
      <c r="BX70" s="2" t="s">
        <v>305</v>
      </c>
      <c r="BY70" s="2">
        <v>1</v>
      </c>
      <c r="BZ70" s="2">
        <v>2</v>
      </c>
      <c r="CA70" s="2">
        <v>4</v>
      </c>
      <c r="CB70" s="2">
        <v>4</v>
      </c>
      <c r="CC70" s="2">
        <v>4</v>
      </c>
      <c r="CD70" s="2" t="s">
        <v>305</v>
      </c>
      <c r="CE70" s="2" t="s">
        <v>305</v>
      </c>
      <c r="CF70" s="2">
        <v>1</v>
      </c>
      <c r="CG70" s="2"/>
      <c r="CH70" s="2" t="s">
        <v>305</v>
      </c>
      <c r="CI70" s="2" t="s">
        <v>305</v>
      </c>
      <c r="CJ70" s="2" t="s">
        <v>305</v>
      </c>
      <c r="CK70" s="2" t="s">
        <v>305</v>
      </c>
      <c r="CL70" s="2" t="s">
        <v>305</v>
      </c>
      <c r="CM70" s="2" t="s">
        <v>305</v>
      </c>
      <c r="CN70" s="2" t="s">
        <v>305</v>
      </c>
      <c r="CO70" s="2" t="s">
        <v>305</v>
      </c>
      <c r="CP70" s="2" t="s">
        <v>305</v>
      </c>
      <c r="CQ70" s="2" t="s">
        <v>305</v>
      </c>
      <c r="CR70" s="2" t="s">
        <v>305</v>
      </c>
      <c r="CS70" s="2" t="s">
        <v>305</v>
      </c>
      <c r="CT70" s="2" t="s">
        <v>305</v>
      </c>
      <c r="CU70" s="2" t="s">
        <v>305</v>
      </c>
      <c r="CV70" s="2" t="s">
        <v>305</v>
      </c>
      <c r="CW70" s="2" t="s">
        <v>305</v>
      </c>
      <c r="CX70" s="2" t="s">
        <v>305</v>
      </c>
      <c r="CY70" s="2" t="s">
        <v>305</v>
      </c>
      <c r="CZ70" s="2" t="s">
        <v>305</v>
      </c>
      <c r="DA70" s="2" t="s">
        <v>305</v>
      </c>
      <c r="DB70" s="2" t="s">
        <v>305</v>
      </c>
      <c r="DC70" s="2" t="s">
        <v>305</v>
      </c>
      <c r="DD70" s="2"/>
      <c r="DE70" s="2"/>
      <c r="DF70" s="2" t="s">
        <v>305</v>
      </c>
      <c r="DG70" s="2" t="s">
        <v>305</v>
      </c>
      <c r="DH70" s="2"/>
      <c r="DI70" s="2"/>
      <c r="DJ70" s="2"/>
      <c r="DK70" s="2"/>
      <c r="DL70" s="2"/>
      <c r="DM70" s="2" t="s">
        <v>305</v>
      </c>
      <c r="DN70" s="2" t="s">
        <v>305</v>
      </c>
      <c r="DO70" s="2"/>
      <c r="DP70" s="2"/>
      <c r="DQ70" s="2"/>
      <c r="DR70" s="2"/>
      <c r="DS70" s="2"/>
      <c r="DT70" s="2" t="s">
        <v>305</v>
      </c>
      <c r="DU70" s="2" t="s">
        <v>305</v>
      </c>
      <c r="DV70" s="2" t="s">
        <v>305</v>
      </c>
      <c r="DW70" s="2" t="s">
        <v>305</v>
      </c>
      <c r="DX70" s="2" t="s">
        <v>305</v>
      </c>
      <c r="DY70" s="2"/>
      <c r="DZ70" s="2"/>
      <c r="EA70" s="2" t="s">
        <v>305</v>
      </c>
      <c r="EB70" s="2" t="s">
        <v>305</v>
      </c>
      <c r="EC70" s="2"/>
      <c r="ED70" s="2"/>
      <c r="EE70" s="2" t="s">
        <v>305</v>
      </c>
      <c r="EF70" s="2"/>
      <c r="EG70" s="2"/>
      <c r="EH70" s="2" t="s">
        <v>305</v>
      </c>
      <c r="EI70" s="2" t="s">
        <v>305</v>
      </c>
      <c r="EJ70" s="2"/>
      <c r="EK70" s="2"/>
      <c r="EL70" s="2"/>
      <c r="EM70" s="2"/>
      <c r="EN70" s="2"/>
      <c r="EO70" s="2" t="s">
        <v>305</v>
      </c>
      <c r="EP70" s="2" t="s">
        <v>305</v>
      </c>
      <c r="EQ70" s="2" t="s">
        <v>305</v>
      </c>
      <c r="ER70" s="2"/>
      <c r="ES70" s="2"/>
      <c r="ET70" s="2"/>
      <c r="EU70" s="2"/>
      <c r="EV70" s="2" t="s">
        <v>305</v>
      </c>
      <c r="EW70" s="2" t="s">
        <v>305</v>
      </c>
      <c r="EX70" s="2">
        <v>1</v>
      </c>
      <c r="EY70" s="2">
        <v>3</v>
      </c>
      <c r="EZ70" s="2">
        <v>4</v>
      </c>
      <c r="FA70" s="2">
        <v>4</v>
      </c>
      <c r="FB70" s="2">
        <v>4</v>
      </c>
      <c r="FC70" s="2" t="s">
        <v>305</v>
      </c>
      <c r="FD70" s="2" t="s">
        <v>305</v>
      </c>
      <c r="FE70" s="2"/>
      <c r="FF70" s="2"/>
      <c r="FG70" s="2"/>
      <c r="FH70" s="2"/>
      <c r="FI70" s="2"/>
      <c r="FJ70" s="2" t="s">
        <v>305</v>
      </c>
      <c r="FK70" s="2" t="s">
        <v>305</v>
      </c>
      <c r="FL70" s="2"/>
      <c r="FM70" s="2"/>
      <c r="FN70" s="2"/>
      <c r="FO70" s="2"/>
      <c r="FP70" s="2" t="s">
        <v>305</v>
      </c>
      <c r="FQ70" s="2" t="s">
        <v>305</v>
      </c>
      <c r="FR70" s="2" t="s">
        <v>305</v>
      </c>
      <c r="FS70" s="2"/>
      <c r="FT70" s="2"/>
      <c r="FU70" s="2"/>
      <c r="FV70" s="2"/>
      <c r="FW70" s="2" t="s">
        <v>305</v>
      </c>
      <c r="FX70" s="2" t="s">
        <v>305</v>
      </c>
      <c r="FY70" s="2" t="s">
        <v>305</v>
      </c>
      <c r="FZ70" s="2" t="s">
        <v>305</v>
      </c>
      <c r="GA70" s="2" t="s">
        <v>305</v>
      </c>
    </row>
    <row r="71" spans="1:183" x14ac:dyDescent="0.2">
      <c r="A71" s="133">
        <v>17</v>
      </c>
      <c r="B71" s="2" t="s">
        <v>101</v>
      </c>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t="s">
        <v>305</v>
      </c>
      <c r="AH71" s="2" t="s">
        <v>305</v>
      </c>
      <c r="AI71" s="2" t="s">
        <v>305</v>
      </c>
      <c r="AJ71" s="2"/>
      <c r="AK71" s="2"/>
      <c r="AL71" s="2"/>
      <c r="AM71" s="2"/>
      <c r="AN71" s="2" t="s">
        <v>305</v>
      </c>
      <c r="AO71" s="2" t="s">
        <v>305</v>
      </c>
      <c r="AP71" s="2"/>
      <c r="AQ71" s="2"/>
      <c r="AR71" s="2"/>
      <c r="AS71" s="2"/>
      <c r="AT71" s="2">
        <v>1</v>
      </c>
      <c r="AU71" s="2" t="s">
        <v>305</v>
      </c>
      <c r="AV71" s="2" t="s">
        <v>305</v>
      </c>
      <c r="AW71" s="2"/>
      <c r="AX71" s="2"/>
      <c r="AY71" s="2">
        <v>1</v>
      </c>
      <c r="AZ71" s="2">
        <v>2</v>
      </c>
      <c r="BA71" s="2">
        <v>2</v>
      </c>
      <c r="BB71" s="2" t="s">
        <v>305</v>
      </c>
      <c r="BC71" s="2" t="s">
        <v>305</v>
      </c>
      <c r="BD71" s="2" t="s">
        <v>305</v>
      </c>
      <c r="BE71" s="2">
        <v>3</v>
      </c>
      <c r="BF71" s="2">
        <v>4</v>
      </c>
      <c r="BG71" s="2">
        <v>5</v>
      </c>
      <c r="BH71" s="2">
        <v>4</v>
      </c>
      <c r="BI71" s="2" t="s">
        <v>305</v>
      </c>
      <c r="BJ71" s="2" t="s">
        <v>305</v>
      </c>
      <c r="BK71" s="2"/>
      <c r="BL71" s="2"/>
      <c r="BM71" s="2"/>
      <c r="BN71" s="2"/>
      <c r="BO71" s="2"/>
      <c r="BP71" s="2" t="s">
        <v>305</v>
      </c>
      <c r="BQ71" s="2" t="s">
        <v>305</v>
      </c>
      <c r="BR71" s="2"/>
      <c r="BS71" s="2"/>
      <c r="BT71" s="2"/>
      <c r="BU71" s="2"/>
      <c r="BV71" s="2"/>
      <c r="BW71" s="2" t="s">
        <v>305</v>
      </c>
      <c r="BX71" s="2" t="s">
        <v>305</v>
      </c>
      <c r="BY71" s="2"/>
      <c r="BZ71" s="2">
        <v>1</v>
      </c>
      <c r="CA71" s="2">
        <v>2</v>
      </c>
      <c r="CB71" s="2">
        <v>2</v>
      </c>
      <c r="CC71" s="2">
        <v>2</v>
      </c>
      <c r="CD71" s="2" t="s">
        <v>305</v>
      </c>
      <c r="CE71" s="2" t="s">
        <v>305</v>
      </c>
      <c r="CF71" s="2"/>
      <c r="CG71" s="2"/>
      <c r="CH71" s="2" t="s">
        <v>305</v>
      </c>
      <c r="CI71" s="2" t="s">
        <v>305</v>
      </c>
      <c r="CJ71" s="2" t="s">
        <v>305</v>
      </c>
      <c r="CK71" s="2" t="s">
        <v>305</v>
      </c>
      <c r="CL71" s="2" t="s">
        <v>305</v>
      </c>
      <c r="CM71" s="2" t="s">
        <v>305</v>
      </c>
      <c r="CN71" s="2" t="s">
        <v>305</v>
      </c>
      <c r="CO71" s="2" t="s">
        <v>305</v>
      </c>
      <c r="CP71" s="2" t="s">
        <v>305</v>
      </c>
      <c r="CQ71" s="2" t="s">
        <v>305</v>
      </c>
      <c r="CR71" s="2" t="s">
        <v>305</v>
      </c>
      <c r="CS71" s="2" t="s">
        <v>305</v>
      </c>
      <c r="CT71" s="2" t="s">
        <v>305</v>
      </c>
      <c r="CU71" s="2" t="s">
        <v>305</v>
      </c>
      <c r="CV71" s="2" t="s">
        <v>305</v>
      </c>
      <c r="CW71" s="2" t="s">
        <v>305</v>
      </c>
      <c r="CX71" s="2" t="s">
        <v>305</v>
      </c>
      <c r="CY71" s="2" t="s">
        <v>305</v>
      </c>
      <c r="CZ71" s="2" t="s">
        <v>305</v>
      </c>
      <c r="DA71" s="2" t="s">
        <v>305</v>
      </c>
      <c r="DB71" s="2" t="s">
        <v>305</v>
      </c>
      <c r="DC71" s="2" t="s">
        <v>305</v>
      </c>
      <c r="DD71" s="2"/>
      <c r="DE71" s="2"/>
      <c r="DF71" s="2" t="s">
        <v>305</v>
      </c>
      <c r="DG71" s="2" t="s">
        <v>305</v>
      </c>
      <c r="DH71" s="2">
        <v>1</v>
      </c>
      <c r="DI71" s="2"/>
      <c r="DJ71" s="2"/>
      <c r="DK71" s="2"/>
      <c r="DL71" s="2"/>
      <c r="DM71" s="2" t="s">
        <v>305</v>
      </c>
      <c r="DN71" s="2" t="s">
        <v>305</v>
      </c>
      <c r="DO71" s="2"/>
      <c r="DP71" s="2"/>
      <c r="DQ71" s="2">
        <v>1</v>
      </c>
      <c r="DR71" s="2">
        <v>2</v>
      </c>
      <c r="DS71" s="2">
        <v>2</v>
      </c>
      <c r="DT71" s="2" t="s">
        <v>305</v>
      </c>
      <c r="DU71" s="2" t="s">
        <v>305</v>
      </c>
      <c r="DV71" s="2" t="s">
        <v>305</v>
      </c>
      <c r="DW71" s="2" t="s">
        <v>305</v>
      </c>
      <c r="DX71" s="2" t="s">
        <v>305</v>
      </c>
      <c r="DY71" s="2"/>
      <c r="DZ71" s="2"/>
      <c r="EA71" s="2" t="s">
        <v>305</v>
      </c>
      <c r="EB71" s="2" t="s">
        <v>305</v>
      </c>
      <c r="EC71" s="2"/>
      <c r="ED71" s="2">
        <v>1</v>
      </c>
      <c r="EE71" s="2" t="s">
        <v>305</v>
      </c>
      <c r="EF71" s="2"/>
      <c r="EG71" s="2"/>
      <c r="EH71" s="2" t="s">
        <v>305</v>
      </c>
      <c r="EI71" s="2" t="s">
        <v>305</v>
      </c>
      <c r="EJ71" s="2"/>
      <c r="EK71" s="2"/>
      <c r="EL71" s="2"/>
      <c r="EM71" s="2"/>
      <c r="EN71" s="2"/>
      <c r="EO71" s="2" t="s">
        <v>305</v>
      </c>
      <c r="EP71" s="2" t="s">
        <v>305</v>
      </c>
      <c r="EQ71" s="2" t="s">
        <v>305</v>
      </c>
      <c r="ER71" s="2"/>
      <c r="ES71" s="2"/>
      <c r="ET71" s="2"/>
      <c r="EU71" s="2"/>
      <c r="EV71" s="2" t="s">
        <v>305</v>
      </c>
      <c r="EW71" s="2" t="s">
        <v>305</v>
      </c>
      <c r="EX71" s="2"/>
      <c r="EY71" s="2"/>
      <c r="EZ71" s="2"/>
      <c r="FA71" s="2">
        <v>1</v>
      </c>
      <c r="FB71" s="2">
        <v>1</v>
      </c>
      <c r="FC71" s="2" t="s">
        <v>305</v>
      </c>
      <c r="FD71" s="2" t="s">
        <v>305</v>
      </c>
      <c r="FE71" s="2"/>
      <c r="FF71" s="2"/>
      <c r="FG71" s="2"/>
      <c r="FH71" s="2"/>
      <c r="FI71" s="2"/>
      <c r="FJ71" s="2" t="s">
        <v>305</v>
      </c>
      <c r="FK71" s="2" t="s">
        <v>305</v>
      </c>
      <c r="FL71" s="2"/>
      <c r="FM71" s="2"/>
      <c r="FN71" s="2"/>
      <c r="FO71" s="2"/>
      <c r="FP71" s="2" t="s">
        <v>305</v>
      </c>
      <c r="FQ71" s="2" t="s">
        <v>305</v>
      </c>
      <c r="FR71" s="2" t="s">
        <v>305</v>
      </c>
      <c r="FS71" s="2"/>
      <c r="FT71" s="2"/>
      <c r="FU71" s="2"/>
      <c r="FV71" s="2"/>
      <c r="FW71" s="2" t="s">
        <v>305</v>
      </c>
      <c r="FX71" s="2" t="s">
        <v>305</v>
      </c>
      <c r="FY71" s="2" t="s">
        <v>305</v>
      </c>
      <c r="FZ71" s="2" t="s">
        <v>305</v>
      </c>
      <c r="GA71" s="2" t="s">
        <v>305</v>
      </c>
    </row>
    <row r="72" spans="1:183" x14ac:dyDescent="0.2">
      <c r="A72" s="133">
        <v>18</v>
      </c>
      <c r="B72" s="2" t="s">
        <v>46</v>
      </c>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t="s">
        <v>305</v>
      </c>
      <c r="AH72" s="2" t="s">
        <v>305</v>
      </c>
      <c r="AI72" s="2" t="s">
        <v>305</v>
      </c>
      <c r="AJ72" s="2">
        <v>2</v>
      </c>
      <c r="AK72" s="2">
        <v>2</v>
      </c>
      <c r="AL72" s="2">
        <v>2</v>
      </c>
      <c r="AM72" s="2">
        <v>1</v>
      </c>
      <c r="AN72" s="2" t="s">
        <v>305</v>
      </c>
      <c r="AO72" s="2" t="s">
        <v>305</v>
      </c>
      <c r="AP72" s="2"/>
      <c r="AQ72" s="2"/>
      <c r="AR72" s="2">
        <v>1</v>
      </c>
      <c r="AS72" s="2">
        <v>1</v>
      </c>
      <c r="AT72" s="2">
        <v>1</v>
      </c>
      <c r="AU72" s="2" t="s">
        <v>305</v>
      </c>
      <c r="AV72" s="2" t="s">
        <v>305</v>
      </c>
      <c r="AW72" s="2">
        <v>2</v>
      </c>
      <c r="AX72" s="2">
        <v>5</v>
      </c>
      <c r="AY72" s="2">
        <v>4</v>
      </c>
      <c r="AZ72" s="2">
        <v>4</v>
      </c>
      <c r="BA72" s="2">
        <v>4</v>
      </c>
      <c r="BB72" s="2" t="s">
        <v>305</v>
      </c>
      <c r="BC72" s="2" t="s">
        <v>305</v>
      </c>
      <c r="BD72" s="2" t="s">
        <v>305</v>
      </c>
      <c r="BE72" s="2">
        <v>6</v>
      </c>
      <c r="BF72" s="2">
        <v>7</v>
      </c>
      <c r="BG72" s="2">
        <v>11</v>
      </c>
      <c r="BH72" s="2">
        <v>14</v>
      </c>
      <c r="BI72" s="2" t="s">
        <v>305</v>
      </c>
      <c r="BJ72" s="2" t="s">
        <v>305</v>
      </c>
      <c r="BK72" s="2">
        <v>21</v>
      </c>
      <c r="BL72" s="2">
        <v>24</v>
      </c>
      <c r="BM72" s="2">
        <v>25</v>
      </c>
      <c r="BN72" s="2">
        <v>23</v>
      </c>
      <c r="BO72" s="2">
        <v>16</v>
      </c>
      <c r="BP72" s="2" t="s">
        <v>305</v>
      </c>
      <c r="BQ72" s="2" t="s">
        <v>305</v>
      </c>
      <c r="BR72" s="2">
        <v>7</v>
      </c>
      <c r="BS72" s="2">
        <v>9</v>
      </c>
      <c r="BT72" s="2">
        <v>8</v>
      </c>
      <c r="BU72" s="2">
        <v>10</v>
      </c>
      <c r="BV72" s="2">
        <v>9</v>
      </c>
      <c r="BW72" s="2" t="s">
        <v>305</v>
      </c>
      <c r="BX72" s="2" t="s">
        <v>305</v>
      </c>
      <c r="BY72" s="2">
        <v>1</v>
      </c>
      <c r="BZ72" s="2">
        <v>9</v>
      </c>
      <c r="CA72" s="2">
        <v>11</v>
      </c>
      <c r="CB72" s="2">
        <v>13</v>
      </c>
      <c r="CC72" s="2">
        <v>14</v>
      </c>
      <c r="CD72" s="2" t="s">
        <v>305</v>
      </c>
      <c r="CE72" s="2" t="s">
        <v>305</v>
      </c>
      <c r="CF72" s="2">
        <v>17</v>
      </c>
      <c r="CG72" s="2">
        <v>18</v>
      </c>
      <c r="CH72" s="2" t="s">
        <v>305</v>
      </c>
      <c r="CI72" s="2" t="s">
        <v>305</v>
      </c>
      <c r="CJ72" s="2" t="s">
        <v>305</v>
      </c>
      <c r="CK72" s="2" t="s">
        <v>305</v>
      </c>
      <c r="CL72" s="2" t="s">
        <v>305</v>
      </c>
      <c r="CM72" s="2" t="s">
        <v>305</v>
      </c>
      <c r="CN72" s="2" t="s">
        <v>305</v>
      </c>
      <c r="CO72" s="2" t="s">
        <v>305</v>
      </c>
      <c r="CP72" s="2" t="s">
        <v>305</v>
      </c>
      <c r="CQ72" s="2" t="s">
        <v>305</v>
      </c>
      <c r="CR72" s="2" t="s">
        <v>305</v>
      </c>
      <c r="CS72" s="2" t="s">
        <v>305</v>
      </c>
      <c r="CT72" s="2" t="s">
        <v>305</v>
      </c>
      <c r="CU72" s="2" t="s">
        <v>305</v>
      </c>
      <c r="CV72" s="2" t="s">
        <v>305</v>
      </c>
      <c r="CW72" s="2" t="s">
        <v>305</v>
      </c>
      <c r="CX72" s="2" t="s">
        <v>305</v>
      </c>
      <c r="CY72" s="2" t="s">
        <v>305</v>
      </c>
      <c r="CZ72" s="2" t="s">
        <v>305</v>
      </c>
      <c r="DA72" s="2" t="s">
        <v>305</v>
      </c>
      <c r="DB72" s="2" t="s">
        <v>305</v>
      </c>
      <c r="DC72" s="2" t="s">
        <v>305</v>
      </c>
      <c r="DD72" s="2"/>
      <c r="DE72" s="2"/>
      <c r="DF72" s="2" t="s">
        <v>305</v>
      </c>
      <c r="DG72" s="2" t="s">
        <v>305</v>
      </c>
      <c r="DH72" s="2"/>
      <c r="DI72" s="2">
        <v>1</v>
      </c>
      <c r="DJ72" s="2">
        <v>1</v>
      </c>
      <c r="DK72" s="2"/>
      <c r="DL72" s="2">
        <v>1</v>
      </c>
      <c r="DM72" s="2" t="s">
        <v>305</v>
      </c>
      <c r="DN72" s="2" t="s">
        <v>305</v>
      </c>
      <c r="DO72" s="2"/>
      <c r="DP72" s="2"/>
      <c r="DQ72" s="2"/>
      <c r="DR72" s="2"/>
      <c r="DS72" s="2"/>
      <c r="DT72" s="2" t="s">
        <v>305</v>
      </c>
      <c r="DU72" s="2" t="s">
        <v>305</v>
      </c>
      <c r="DV72" s="2" t="s">
        <v>305</v>
      </c>
      <c r="DW72" s="2" t="s">
        <v>305</v>
      </c>
      <c r="DX72" s="2" t="s">
        <v>305</v>
      </c>
      <c r="DY72" s="2"/>
      <c r="DZ72" s="2"/>
      <c r="EA72" s="2" t="s">
        <v>305</v>
      </c>
      <c r="EB72" s="2" t="s">
        <v>305</v>
      </c>
      <c r="EC72" s="2">
        <v>1</v>
      </c>
      <c r="ED72" s="2"/>
      <c r="EE72" s="2" t="s">
        <v>305</v>
      </c>
      <c r="EF72" s="2">
        <v>1</v>
      </c>
      <c r="EG72" s="2">
        <v>1</v>
      </c>
      <c r="EH72" s="2" t="s">
        <v>305</v>
      </c>
      <c r="EI72" s="2" t="s">
        <v>305</v>
      </c>
      <c r="EJ72" s="2">
        <v>4</v>
      </c>
      <c r="EK72" s="2">
        <v>6</v>
      </c>
      <c r="EL72" s="2"/>
      <c r="EM72" s="2">
        <v>20</v>
      </c>
      <c r="EN72" s="2">
        <v>16</v>
      </c>
      <c r="EO72" s="2" t="s">
        <v>305</v>
      </c>
      <c r="EP72" s="2" t="s">
        <v>305</v>
      </c>
      <c r="EQ72" s="2" t="s">
        <v>305</v>
      </c>
      <c r="ER72" s="2">
        <v>8</v>
      </c>
      <c r="ES72" s="2">
        <v>10</v>
      </c>
      <c r="ET72" s="2">
        <v>8</v>
      </c>
      <c r="EU72" s="2">
        <v>7</v>
      </c>
      <c r="EV72" s="2" t="s">
        <v>305</v>
      </c>
      <c r="EW72" s="2" t="s">
        <v>305</v>
      </c>
      <c r="EX72" s="2">
        <v>3</v>
      </c>
      <c r="EY72" s="2">
        <v>6</v>
      </c>
      <c r="EZ72" s="2">
        <v>6</v>
      </c>
      <c r="FA72" s="2">
        <v>7</v>
      </c>
      <c r="FB72" s="2">
        <v>7</v>
      </c>
      <c r="FC72" s="2" t="s">
        <v>305</v>
      </c>
      <c r="FD72" s="2" t="s">
        <v>305</v>
      </c>
      <c r="FE72" s="2"/>
      <c r="FF72" s="2">
        <v>2</v>
      </c>
      <c r="FG72" s="2">
        <v>2</v>
      </c>
      <c r="FH72" s="2">
        <v>2</v>
      </c>
      <c r="FI72" s="2"/>
      <c r="FJ72" s="2" t="s">
        <v>305</v>
      </c>
      <c r="FK72" s="2" t="s">
        <v>305</v>
      </c>
      <c r="FL72" s="2"/>
      <c r="FM72" s="2"/>
      <c r="FN72" s="2"/>
      <c r="FO72" s="2"/>
      <c r="FP72" s="2" t="s">
        <v>305</v>
      </c>
      <c r="FQ72" s="2" t="s">
        <v>305</v>
      </c>
      <c r="FR72" s="2" t="s">
        <v>305</v>
      </c>
      <c r="FS72" s="2"/>
      <c r="FT72" s="2"/>
      <c r="FU72" s="2"/>
      <c r="FV72" s="2"/>
      <c r="FW72" s="2" t="s">
        <v>305</v>
      </c>
      <c r="FX72" s="2" t="s">
        <v>305</v>
      </c>
      <c r="FY72" s="2" t="s">
        <v>305</v>
      </c>
      <c r="FZ72" s="2" t="s">
        <v>305</v>
      </c>
      <c r="GA72" s="2" t="s">
        <v>305</v>
      </c>
    </row>
    <row r="73" spans="1:183" ht="13.5" thickBot="1" x14ac:dyDescent="0.25">
      <c r="A73" s="133">
        <v>19</v>
      </c>
      <c r="B73" s="131" t="s">
        <v>104</v>
      </c>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t="s">
        <v>305</v>
      </c>
      <c r="AH73" s="2" t="s">
        <v>305</v>
      </c>
      <c r="AI73" s="2" t="s">
        <v>305</v>
      </c>
      <c r="AJ73" s="2"/>
      <c r="AK73" s="2"/>
      <c r="AL73" s="2"/>
      <c r="AM73" s="2"/>
      <c r="AN73" s="2" t="s">
        <v>305</v>
      </c>
      <c r="AO73" s="2" t="s">
        <v>305</v>
      </c>
      <c r="AP73" s="2"/>
      <c r="AQ73" s="2"/>
      <c r="AR73" s="2"/>
      <c r="AS73" s="2">
        <v>2</v>
      </c>
      <c r="AT73" s="2">
        <v>6</v>
      </c>
      <c r="AU73" s="2" t="s">
        <v>305</v>
      </c>
      <c r="AV73" s="2" t="s">
        <v>305</v>
      </c>
      <c r="AW73" s="2">
        <v>51</v>
      </c>
      <c r="AX73" s="2">
        <v>65</v>
      </c>
      <c r="AY73" s="2">
        <v>51</v>
      </c>
      <c r="AZ73" s="2">
        <v>51</v>
      </c>
      <c r="BA73" s="2">
        <v>34</v>
      </c>
      <c r="BB73" s="2" t="s">
        <v>305</v>
      </c>
      <c r="BC73" s="2" t="s">
        <v>305</v>
      </c>
      <c r="BD73" s="2" t="s">
        <v>305</v>
      </c>
      <c r="BE73" s="2"/>
      <c r="BF73" s="2">
        <v>3</v>
      </c>
      <c r="BG73" s="2">
        <v>4</v>
      </c>
      <c r="BH73" s="2">
        <v>5</v>
      </c>
      <c r="BI73" s="2" t="s">
        <v>305</v>
      </c>
      <c r="BJ73" s="2" t="s">
        <v>305</v>
      </c>
      <c r="BK73" s="2">
        <v>1</v>
      </c>
      <c r="BL73" s="2">
        <v>1</v>
      </c>
      <c r="BM73" s="2">
        <v>2</v>
      </c>
      <c r="BN73" s="2">
        <v>1</v>
      </c>
      <c r="BO73" s="2">
        <v>1</v>
      </c>
      <c r="BP73" s="2" t="s">
        <v>305</v>
      </c>
      <c r="BQ73" s="2" t="s">
        <v>305</v>
      </c>
      <c r="BR73" s="2">
        <v>1</v>
      </c>
      <c r="BS73" s="2">
        <v>3</v>
      </c>
      <c r="BT73" s="2">
        <v>2</v>
      </c>
      <c r="BU73" s="2">
        <v>2</v>
      </c>
      <c r="BV73" s="2">
        <v>7</v>
      </c>
      <c r="BW73" s="2" t="s">
        <v>305</v>
      </c>
      <c r="BX73" s="2" t="s">
        <v>305</v>
      </c>
      <c r="BY73" s="2">
        <v>11</v>
      </c>
      <c r="BZ73" s="2">
        <v>8</v>
      </c>
      <c r="CA73" s="2">
        <v>7</v>
      </c>
      <c r="CB73" s="2">
        <v>6</v>
      </c>
      <c r="CC73" s="2">
        <v>4</v>
      </c>
      <c r="CD73" s="2" t="s">
        <v>305</v>
      </c>
      <c r="CE73" s="2" t="s">
        <v>305</v>
      </c>
      <c r="CF73" s="2">
        <v>1</v>
      </c>
      <c r="CG73" s="2">
        <v>2</v>
      </c>
      <c r="CH73" s="2" t="s">
        <v>305</v>
      </c>
      <c r="CI73" s="2" t="s">
        <v>305</v>
      </c>
      <c r="CJ73" s="2" t="s">
        <v>305</v>
      </c>
      <c r="CK73" s="2" t="s">
        <v>305</v>
      </c>
      <c r="CL73" s="2" t="s">
        <v>305</v>
      </c>
      <c r="CM73" s="2" t="s">
        <v>305</v>
      </c>
      <c r="CN73" s="2" t="s">
        <v>305</v>
      </c>
      <c r="CO73" s="2" t="s">
        <v>305</v>
      </c>
      <c r="CP73" s="2" t="s">
        <v>305</v>
      </c>
      <c r="CQ73" s="2" t="s">
        <v>305</v>
      </c>
      <c r="CR73" s="2" t="s">
        <v>305</v>
      </c>
      <c r="CS73" s="2" t="s">
        <v>305</v>
      </c>
      <c r="CT73" s="2" t="s">
        <v>305</v>
      </c>
      <c r="CU73" s="2" t="s">
        <v>305</v>
      </c>
      <c r="CV73" s="2" t="s">
        <v>305</v>
      </c>
      <c r="CW73" s="2" t="s">
        <v>305</v>
      </c>
      <c r="CX73" s="2" t="s">
        <v>305</v>
      </c>
      <c r="CY73" s="2" t="s">
        <v>305</v>
      </c>
      <c r="CZ73" s="2" t="s">
        <v>305</v>
      </c>
      <c r="DA73" s="2" t="s">
        <v>305</v>
      </c>
      <c r="DB73" s="2" t="s">
        <v>305</v>
      </c>
      <c r="DC73" s="2" t="s">
        <v>305</v>
      </c>
      <c r="DD73" s="2"/>
      <c r="DE73" s="2"/>
      <c r="DF73" s="2" t="s">
        <v>305</v>
      </c>
      <c r="DG73" s="2" t="s">
        <v>305</v>
      </c>
      <c r="DH73" s="2"/>
      <c r="DI73" s="2"/>
      <c r="DJ73" s="2"/>
      <c r="DK73" s="2"/>
      <c r="DL73" s="2"/>
      <c r="DM73" s="2" t="s">
        <v>305</v>
      </c>
      <c r="DN73" s="2" t="s">
        <v>305</v>
      </c>
      <c r="DO73" s="2">
        <v>1</v>
      </c>
      <c r="DP73" s="2">
        <v>2</v>
      </c>
      <c r="DQ73" s="2">
        <v>3</v>
      </c>
      <c r="DR73" s="2">
        <v>4</v>
      </c>
      <c r="DS73" s="2">
        <v>13</v>
      </c>
      <c r="DT73" s="2" t="s">
        <v>305</v>
      </c>
      <c r="DU73" s="2" t="s">
        <v>305</v>
      </c>
      <c r="DV73" s="2" t="s">
        <v>305</v>
      </c>
      <c r="DW73" s="2">
        <v>17</v>
      </c>
      <c r="DX73" s="2">
        <v>15</v>
      </c>
      <c r="DY73" s="2">
        <v>11</v>
      </c>
      <c r="DZ73" s="2">
        <v>9</v>
      </c>
      <c r="EA73" s="2" t="s">
        <v>305</v>
      </c>
      <c r="EB73" s="2" t="s">
        <v>305</v>
      </c>
      <c r="EC73" s="2">
        <v>3</v>
      </c>
      <c r="ED73" s="2">
        <v>1</v>
      </c>
      <c r="EE73" s="2" t="s">
        <v>305</v>
      </c>
      <c r="EF73" s="2">
        <v>3</v>
      </c>
      <c r="EG73" s="2">
        <v>1</v>
      </c>
      <c r="EH73" s="2" t="s">
        <v>305</v>
      </c>
      <c r="EI73" s="2" t="s">
        <v>305</v>
      </c>
      <c r="EJ73" s="2"/>
      <c r="EK73" s="2"/>
      <c r="EL73" s="2"/>
      <c r="EM73" s="2">
        <v>1</v>
      </c>
      <c r="EN73" s="2">
        <v>1</v>
      </c>
      <c r="EO73" s="2" t="s">
        <v>305</v>
      </c>
      <c r="EP73" s="2" t="s">
        <v>305</v>
      </c>
      <c r="EQ73" s="2" t="s">
        <v>305</v>
      </c>
      <c r="ER73" s="2">
        <v>1</v>
      </c>
      <c r="ES73" s="2">
        <v>2</v>
      </c>
      <c r="ET73" s="2">
        <v>2</v>
      </c>
      <c r="EU73" s="2">
        <v>3</v>
      </c>
      <c r="EV73" s="2" t="s">
        <v>305</v>
      </c>
      <c r="EW73" s="2" t="s">
        <v>305</v>
      </c>
      <c r="EX73" s="2">
        <v>4</v>
      </c>
      <c r="EY73" s="2">
        <v>3</v>
      </c>
      <c r="EZ73" s="2">
        <v>3</v>
      </c>
      <c r="FA73" s="2">
        <v>2</v>
      </c>
      <c r="FB73" s="2">
        <v>2</v>
      </c>
      <c r="FC73" s="2" t="s">
        <v>305</v>
      </c>
      <c r="FD73" s="2" t="s">
        <v>305</v>
      </c>
      <c r="FE73" s="2">
        <v>1</v>
      </c>
      <c r="FF73" s="2">
        <v>2</v>
      </c>
      <c r="FG73" s="2">
        <v>4</v>
      </c>
      <c r="FH73" s="2">
        <v>4</v>
      </c>
      <c r="FI73" s="2"/>
      <c r="FJ73" s="2" t="s">
        <v>305</v>
      </c>
      <c r="FK73" s="2" t="s">
        <v>305</v>
      </c>
      <c r="FL73" s="2"/>
      <c r="FM73" s="2"/>
      <c r="FN73" s="2"/>
      <c r="FO73" s="2"/>
      <c r="FP73" s="2" t="s">
        <v>305</v>
      </c>
      <c r="FQ73" s="2" t="s">
        <v>305</v>
      </c>
      <c r="FR73" s="2" t="s">
        <v>305</v>
      </c>
      <c r="FS73" s="2"/>
      <c r="FT73" s="2"/>
      <c r="FU73" s="2"/>
      <c r="FV73" s="2"/>
      <c r="FW73" s="2" t="s">
        <v>305</v>
      </c>
      <c r="FX73" s="2" t="s">
        <v>305</v>
      </c>
      <c r="FY73" s="2" t="s">
        <v>305</v>
      </c>
      <c r="FZ73" s="2" t="s">
        <v>305</v>
      </c>
      <c r="GA73" s="2" t="s">
        <v>305</v>
      </c>
    </row>
    <row r="74" spans="1:183" ht="13.5" thickBot="1" x14ac:dyDescent="0.25">
      <c r="A74" s="14" t="s">
        <v>108</v>
      </c>
      <c r="B74" s="15" t="s">
        <v>126</v>
      </c>
      <c r="C74" s="7" t="str">
        <f t="shared" ref="C74:AF74" si="15">IF(C82=1,SUM(C53:C73),"")</f>
        <v/>
      </c>
      <c r="D74" s="7" t="str">
        <f t="shared" si="15"/>
        <v/>
      </c>
      <c r="E74" s="7" t="str">
        <f t="shared" si="15"/>
        <v/>
      </c>
      <c r="F74" s="7" t="str">
        <f t="shared" si="15"/>
        <v/>
      </c>
      <c r="G74" s="7" t="str">
        <f t="shared" si="15"/>
        <v/>
      </c>
      <c r="H74" s="7" t="str">
        <f t="shared" si="15"/>
        <v/>
      </c>
      <c r="I74" s="7" t="str">
        <f t="shared" si="15"/>
        <v/>
      </c>
      <c r="J74" s="7" t="str">
        <f t="shared" si="15"/>
        <v/>
      </c>
      <c r="K74" s="7" t="str">
        <f t="shared" si="15"/>
        <v/>
      </c>
      <c r="L74" s="7" t="str">
        <f t="shared" si="15"/>
        <v/>
      </c>
      <c r="M74" s="7" t="str">
        <f t="shared" si="15"/>
        <v/>
      </c>
      <c r="N74" s="7" t="str">
        <f t="shared" si="15"/>
        <v/>
      </c>
      <c r="O74" s="7" t="str">
        <f t="shared" si="15"/>
        <v/>
      </c>
      <c r="P74" s="7" t="str">
        <f t="shared" si="15"/>
        <v/>
      </c>
      <c r="Q74" s="7" t="str">
        <f t="shared" si="15"/>
        <v/>
      </c>
      <c r="R74" s="7" t="str">
        <f t="shared" si="15"/>
        <v/>
      </c>
      <c r="S74" s="7" t="str">
        <f t="shared" si="15"/>
        <v/>
      </c>
      <c r="T74" s="7" t="str">
        <f t="shared" si="15"/>
        <v/>
      </c>
      <c r="U74" s="7" t="str">
        <f t="shared" si="15"/>
        <v/>
      </c>
      <c r="V74" s="7" t="str">
        <f t="shared" si="15"/>
        <v/>
      </c>
      <c r="W74" s="7" t="str">
        <f t="shared" si="15"/>
        <v/>
      </c>
      <c r="X74" s="7" t="str">
        <f t="shared" si="15"/>
        <v/>
      </c>
      <c r="Y74" s="7" t="str">
        <f t="shared" si="15"/>
        <v/>
      </c>
      <c r="Z74" s="7" t="str">
        <f t="shared" si="15"/>
        <v/>
      </c>
      <c r="AA74" s="7" t="str">
        <f t="shared" si="15"/>
        <v/>
      </c>
      <c r="AB74" s="7" t="str">
        <f t="shared" si="15"/>
        <v/>
      </c>
      <c r="AC74" s="7" t="str">
        <f t="shared" si="15"/>
        <v/>
      </c>
      <c r="AD74" s="7" t="str">
        <f t="shared" si="15"/>
        <v/>
      </c>
      <c r="AE74" s="7" t="str">
        <f t="shared" si="15"/>
        <v/>
      </c>
      <c r="AF74" s="7" t="str">
        <f t="shared" si="15"/>
        <v/>
      </c>
      <c r="AG74" s="7">
        <f t="shared" ref="AG74:GA74" si="16">IF(AG82=1,SUM(AG53:AG73),"")</f>
        <v>0</v>
      </c>
      <c r="AH74" s="7">
        <f t="shared" si="16"/>
        <v>0</v>
      </c>
      <c r="AI74" s="7">
        <f t="shared" si="16"/>
        <v>0</v>
      </c>
      <c r="AJ74" s="7">
        <f t="shared" si="16"/>
        <v>84</v>
      </c>
      <c r="AK74" s="7">
        <f t="shared" si="16"/>
        <v>86</v>
      </c>
      <c r="AL74" s="7">
        <f t="shared" si="16"/>
        <v>73</v>
      </c>
      <c r="AM74" s="7">
        <f t="shared" si="16"/>
        <v>61</v>
      </c>
      <c r="AN74" s="7">
        <f t="shared" si="16"/>
        <v>0</v>
      </c>
      <c r="AO74" s="7">
        <f t="shared" si="16"/>
        <v>0</v>
      </c>
      <c r="AP74" s="7">
        <f t="shared" si="16"/>
        <v>21</v>
      </c>
      <c r="AQ74" s="7">
        <f t="shared" si="16"/>
        <v>30</v>
      </c>
      <c r="AR74" s="7">
        <f t="shared" si="16"/>
        <v>37</v>
      </c>
      <c r="AS74" s="7">
        <f t="shared" si="16"/>
        <v>53</v>
      </c>
      <c r="AT74" s="7">
        <f t="shared" si="16"/>
        <v>67</v>
      </c>
      <c r="AU74" s="7">
        <f t="shared" si="16"/>
        <v>0</v>
      </c>
      <c r="AV74" s="7">
        <f t="shared" si="16"/>
        <v>0</v>
      </c>
      <c r="AW74" s="7">
        <f t="shared" si="16"/>
        <v>138</v>
      </c>
      <c r="AX74" s="7">
        <f t="shared" si="16"/>
        <v>202</v>
      </c>
      <c r="AY74" s="7">
        <f t="shared" si="16"/>
        <v>203</v>
      </c>
      <c r="AZ74" s="7">
        <f t="shared" si="16"/>
        <v>228</v>
      </c>
      <c r="BA74" s="7">
        <f t="shared" si="16"/>
        <v>247</v>
      </c>
      <c r="BB74" s="7">
        <f t="shared" si="16"/>
        <v>0</v>
      </c>
      <c r="BC74" s="7">
        <f t="shared" si="16"/>
        <v>0</v>
      </c>
      <c r="BD74" s="7">
        <f t="shared" si="16"/>
        <v>0</v>
      </c>
      <c r="BE74" s="7">
        <f t="shared" si="16"/>
        <v>247</v>
      </c>
      <c r="BF74" s="7">
        <f t="shared" si="16"/>
        <v>293</v>
      </c>
      <c r="BG74" s="7">
        <f t="shared" si="16"/>
        <v>288</v>
      </c>
      <c r="BH74" s="7">
        <f t="shared" si="16"/>
        <v>252</v>
      </c>
      <c r="BI74" s="7">
        <f t="shared" si="16"/>
        <v>0</v>
      </c>
      <c r="BJ74" s="7">
        <f t="shared" si="16"/>
        <v>0</v>
      </c>
      <c r="BK74" s="7">
        <f t="shared" si="16"/>
        <v>112</v>
      </c>
      <c r="BL74" s="7">
        <f t="shared" si="16"/>
        <v>98</v>
      </c>
      <c r="BM74" s="7">
        <f t="shared" si="16"/>
        <v>123</v>
      </c>
      <c r="BN74" s="7">
        <f>IF(BN82=1,SUM(BN53:BN73),"")</f>
        <v>110</v>
      </c>
      <c r="BO74" s="7">
        <f t="shared" si="16"/>
        <v>105</v>
      </c>
      <c r="BP74" s="7">
        <f>IF(BP82=1,SUM(BP53:BP73),"")</f>
        <v>0</v>
      </c>
      <c r="BQ74" s="7">
        <f t="shared" si="16"/>
        <v>0</v>
      </c>
      <c r="BR74" s="7">
        <f t="shared" si="16"/>
        <v>85</v>
      </c>
      <c r="BS74" s="7">
        <f t="shared" si="16"/>
        <v>95</v>
      </c>
      <c r="BT74" s="7">
        <f t="shared" si="16"/>
        <v>96</v>
      </c>
      <c r="BU74" s="7">
        <f t="shared" si="16"/>
        <v>86</v>
      </c>
      <c r="BV74" s="7">
        <f t="shared" si="16"/>
        <v>93</v>
      </c>
      <c r="BW74" s="7">
        <f t="shared" si="16"/>
        <v>0</v>
      </c>
      <c r="BX74" s="7">
        <f t="shared" si="16"/>
        <v>0</v>
      </c>
      <c r="BY74" s="7">
        <f t="shared" si="16"/>
        <v>66</v>
      </c>
      <c r="BZ74" s="7">
        <f t="shared" si="16"/>
        <v>85</v>
      </c>
      <c r="CA74" s="7">
        <f t="shared" si="16"/>
        <v>95</v>
      </c>
      <c r="CB74" s="7">
        <f t="shared" si="16"/>
        <v>92</v>
      </c>
      <c r="CC74" s="7">
        <f t="shared" si="16"/>
        <v>87</v>
      </c>
      <c r="CD74" s="7">
        <f t="shared" si="16"/>
        <v>0</v>
      </c>
      <c r="CE74" s="7">
        <f t="shared" si="16"/>
        <v>0</v>
      </c>
      <c r="CF74" s="7">
        <f t="shared" si="16"/>
        <v>53</v>
      </c>
      <c r="CG74" s="7">
        <f t="shared" si="16"/>
        <v>62</v>
      </c>
      <c r="CH74" s="7">
        <f t="shared" si="16"/>
        <v>0</v>
      </c>
      <c r="CI74" s="7">
        <f t="shared" si="16"/>
        <v>0</v>
      </c>
      <c r="CJ74" s="7">
        <f t="shared" si="16"/>
        <v>0</v>
      </c>
      <c r="CK74" s="7">
        <f t="shared" si="16"/>
        <v>0</v>
      </c>
      <c r="CL74" s="7">
        <f t="shared" si="16"/>
        <v>0</v>
      </c>
      <c r="CM74" s="7">
        <f t="shared" si="16"/>
        <v>0</v>
      </c>
      <c r="CN74" s="7">
        <f t="shared" si="16"/>
        <v>0</v>
      </c>
      <c r="CO74" s="7">
        <f t="shared" si="16"/>
        <v>0</v>
      </c>
      <c r="CP74" s="7">
        <f t="shared" si="16"/>
        <v>0</v>
      </c>
      <c r="CQ74" s="7">
        <f t="shared" si="16"/>
        <v>0</v>
      </c>
      <c r="CR74" s="7">
        <f t="shared" si="16"/>
        <v>0</v>
      </c>
      <c r="CS74" s="7">
        <f t="shared" si="16"/>
        <v>0</v>
      </c>
      <c r="CT74" s="7">
        <f t="shared" si="16"/>
        <v>0</v>
      </c>
      <c r="CU74" s="7">
        <f t="shared" si="16"/>
        <v>0</v>
      </c>
      <c r="CV74" s="7">
        <f t="shared" si="16"/>
        <v>0</v>
      </c>
      <c r="CW74" s="7">
        <f t="shared" si="16"/>
        <v>0</v>
      </c>
      <c r="CX74" s="7">
        <f t="shared" si="16"/>
        <v>0</v>
      </c>
      <c r="CY74" s="7">
        <f t="shared" si="16"/>
        <v>0</v>
      </c>
      <c r="CZ74" s="7">
        <f t="shared" si="16"/>
        <v>0</v>
      </c>
      <c r="DA74" s="7">
        <f t="shared" si="16"/>
        <v>0</v>
      </c>
      <c r="DB74" s="7">
        <f t="shared" si="16"/>
        <v>0</v>
      </c>
      <c r="DC74" s="7">
        <f t="shared" si="16"/>
        <v>0</v>
      </c>
      <c r="DD74" s="7">
        <f t="shared" si="16"/>
        <v>2</v>
      </c>
      <c r="DE74" s="7">
        <f t="shared" si="16"/>
        <v>4</v>
      </c>
      <c r="DF74" s="7">
        <f t="shared" si="16"/>
        <v>0</v>
      </c>
      <c r="DG74" s="7">
        <f t="shared" si="16"/>
        <v>0</v>
      </c>
      <c r="DH74" s="7">
        <f t="shared" si="16"/>
        <v>5</v>
      </c>
      <c r="DI74" s="7">
        <f t="shared" si="16"/>
        <v>4</v>
      </c>
      <c r="DJ74" s="7">
        <f t="shared" si="16"/>
        <v>3</v>
      </c>
      <c r="DK74" s="7">
        <f t="shared" si="16"/>
        <v>4</v>
      </c>
      <c r="DL74" s="7">
        <f t="shared" si="16"/>
        <v>7</v>
      </c>
      <c r="DM74" s="7">
        <f t="shared" si="16"/>
        <v>0</v>
      </c>
      <c r="DN74" s="7">
        <f t="shared" si="16"/>
        <v>0</v>
      </c>
      <c r="DO74" s="7">
        <f t="shared" si="16"/>
        <v>26</v>
      </c>
      <c r="DP74" s="7">
        <f t="shared" si="16"/>
        <v>42</v>
      </c>
      <c r="DQ74" s="7">
        <f t="shared" si="16"/>
        <v>62</v>
      </c>
      <c r="DR74" s="7">
        <f t="shared" si="16"/>
        <v>80</v>
      </c>
      <c r="DS74" s="7">
        <f t="shared" si="16"/>
        <v>81</v>
      </c>
      <c r="DT74" s="7">
        <f t="shared" si="16"/>
        <v>0</v>
      </c>
      <c r="DU74" s="7">
        <f t="shared" si="16"/>
        <v>0</v>
      </c>
      <c r="DV74" s="7">
        <f t="shared" si="16"/>
        <v>0</v>
      </c>
      <c r="DW74" s="7">
        <f t="shared" si="16"/>
        <v>17</v>
      </c>
      <c r="DX74" s="7">
        <f t="shared" si="16"/>
        <v>15</v>
      </c>
      <c r="DY74" s="7">
        <f t="shared" si="16"/>
        <v>11</v>
      </c>
      <c r="DZ74" s="7">
        <f t="shared" si="16"/>
        <v>9</v>
      </c>
      <c r="EA74" s="7">
        <f t="shared" si="16"/>
        <v>0</v>
      </c>
      <c r="EB74" s="7">
        <f t="shared" si="16"/>
        <v>0</v>
      </c>
      <c r="EC74" s="7">
        <f t="shared" si="16"/>
        <v>20</v>
      </c>
      <c r="ED74" s="7">
        <f t="shared" si="16"/>
        <v>21</v>
      </c>
      <c r="EE74" s="7">
        <f t="shared" si="16"/>
        <v>0</v>
      </c>
      <c r="EF74" s="7">
        <f t="shared" si="16"/>
        <v>23</v>
      </c>
      <c r="EG74" s="7">
        <f t="shared" si="16"/>
        <v>20</v>
      </c>
      <c r="EH74" s="7">
        <f t="shared" si="16"/>
        <v>0</v>
      </c>
      <c r="EI74" s="7">
        <f t="shared" si="16"/>
        <v>0</v>
      </c>
      <c r="EJ74" s="7">
        <f t="shared" si="16"/>
        <v>26</v>
      </c>
      <c r="EK74" s="7">
        <f t="shared" si="16"/>
        <v>30</v>
      </c>
      <c r="EL74" s="7">
        <f t="shared" si="16"/>
        <v>30</v>
      </c>
      <c r="EM74" s="7">
        <f t="shared" si="16"/>
        <v>53</v>
      </c>
      <c r="EN74" s="7">
        <f t="shared" si="16"/>
        <v>60</v>
      </c>
      <c r="EO74" s="7">
        <f t="shared" si="16"/>
        <v>0</v>
      </c>
      <c r="EP74" s="7">
        <f t="shared" si="16"/>
        <v>0</v>
      </c>
      <c r="EQ74" s="7">
        <f t="shared" si="16"/>
        <v>0</v>
      </c>
      <c r="ER74" s="7">
        <f t="shared" si="16"/>
        <v>62</v>
      </c>
      <c r="ES74" s="7">
        <f t="shared" si="16"/>
        <v>65</v>
      </c>
      <c r="ET74" s="7">
        <f t="shared" si="16"/>
        <v>62</v>
      </c>
      <c r="EU74" s="7">
        <f t="shared" si="16"/>
        <v>71</v>
      </c>
      <c r="EV74" s="7">
        <f t="shared" si="16"/>
        <v>0</v>
      </c>
      <c r="EW74" s="7">
        <f t="shared" si="16"/>
        <v>0</v>
      </c>
      <c r="EX74" s="7">
        <f t="shared" si="16"/>
        <v>47</v>
      </c>
      <c r="EY74" s="7">
        <f>IF(EY82=1,SUM(EY53:EY73),"")</f>
        <v>51</v>
      </c>
      <c r="EZ74" s="7">
        <f t="shared" si="16"/>
        <v>54</v>
      </c>
      <c r="FA74" s="7">
        <f t="shared" si="16"/>
        <v>46</v>
      </c>
      <c r="FB74" s="7">
        <f t="shared" si="16"/>
        <v>47</v>
      </c>
      <c r="FC74" s="7">
        <f t="shared" si="16"/>
        <v>0</v>
      </c>
      <c r="FD74" s="7">
        <f t="shared" si="16"/>
        <v>0</v>
      </c>
      <c r="FE74" s="7">
        <f t="shared" si="16"/>
        <v>24</v>
      </c>
      <c r="FF74" s="7">
        <f t="shared" si="16"/>
        <v>36</v>
      </c>
      <c r="FG74" s="7">
        <f t="shared" si="16"/>
        <v>43</v>
      </c>
      <c r="FH74" s="7">
        <f t="shared" si="16"/>
        <v>50</v>
      </c>
      <c r="FI74" s="7" t="str">
        <f t="shared" si="16"/>
        <v/>
      </c>
      <c r="FJ74" s="7" t="str">
        <f t="shared" si="16"/>
        <v/>
      </c>
      <c r="FK74" s="7" t="str">
        <f t="shared" si="16"/>
        <v/>
      </c>
      <c r="FL74" s="7" t="str">
        <f t="shared" si="16"/>
        <v/>
      </c>
      <c r="FM74" s="7" t="str">
        <f t="shared" si="16"/>
        <v/>
      </c>
      <c r="FN74" s="7" t="str">
        <f t="shared" si="16"/>
        <v/>
      </c>
      <c r="FO74" s="7" t="str">
        <f t="shared" si="16"/>
        <v/>
      </c>
      <c r="FP74" s="7" t="str">
        <f t="shared" si="16"/>
        <v/>
      </c>
      <c r="FQ74" s="7" t="str">
        <f t="shared" si="16"/>
        <v/>
      </c>
      <c r="FR74" s="7" t="str">
        <f t="shared" si="16"/>
        <v/>
      </c>
      <c r="FS74" s="7" t="str">
        <f t="shared" si="16"/>
        <v/>
      </c>
      <c r="FT74" s="7" t="str">
        <f t="shared" si="16"/>
        <v/>
      </c>
      <c r="FU74" s="7" t="str">
        <f t="shared" si="16"/>
        <v/>
      </c>
      <c r="FV74" s="7" t="str">
        <f t="shared" si="16"/>
        <v/>
      </c>
      <c r="FW74" s="7" t="str">
        <f t="shared" si="16"/>
        <v/>
      </c>
      <c r="FX74" s="7" t="str">
        <f t="shared" si="16"/>
        <v/>
      </c>
      <c r="FY74" s="7" t="str">
        <f t="shared" si="16"/>
        <v/>
      </c>
      <c r="FZ74" s="7" t="str">
        <f t="shared" si="16"/>
        <v/>
      </c>
      <c r="GA74" s="7" t="str">
        <f t="shared" si="16"/>
        <v/>
      </c>
    </row>
    <row r="75" spans="1:183" ht="13.5" thickBot="1" x14ac:dyDescent="0.25">
      <c r="A75" s="14" t="s">
        <v>110</v>
      </c>
      <c r="B75" s="15" t="s">
        <v>122</v>
      </c>
      <c r="C75" s="161" t="str">
        <f t="shared" ref="C75:AF75" si="17">IF(C82=1,SUBTOTAL(9,C7:C51,C53:C73),"")</f>
        <v/>
      </c>
      <c r="D75" s="161" t="str">
        <f t="shared" si="17"/>
        <v/>
      </c>
      <c r="E75" s="161" t="str">
        <f t="shared" si="17"/>
        <v/>
      </c>
      <c r="F75" s="161" t="str">
        <f t="shared" si="17"/>
        <v/>
      </c>
      <c r="G75" s="161" t="str">
        <f t="shared" si="17"/>
        <v/>
      </c>
      <c r="H75" s="161" t="str">
        <f t="shared" si="17"/>
        <v/>
      </c>
      <c r="I75" s="161" t="str">
        <f t="shared" si="17"/>
        <v/>
      </c>
      <c r="J75" s="161" t="str">
        <f t="shared" si="17"/>
        <v/>
      </c>
      <c r="K75" s="161" t="str">
        <f t="shared" si="17"/>
        <v/>
      </c>
      <c r="L75" s="161" t="str">
        <f t="shared" si="17"/>
        <v/>
      </c>
      <c r="M75" s="161" t="str">
        <f t="shared" si="17"/>
        <v/>
      </c>
      <c r="N75" s="161" t="str">
        <f t="shared" si="17"/>
        <v/>
      </c>
      <c r="O75" s="161" t="str">
        <f t="shared" si="17"/>
        <v/>
      </c>
      <c r="P75" s="161" t="str">
        <f t="shared" si="17"/>
        <v/>
      </c>
      <c r="Q75" s="161" t="str">
        <f t="shared" si="17"/>
        <v/>
      </c>
      <c r="R75" s="161" t="str">
        <f t="shared" si="17"/>
        <v/>
      </c>
      <c r="S75" s="161" t="str">
        <f t="shared" si="17"/>
        <v/>
      </c>
      <c r="T75" s="161" t="str">
        <f t="shared" si="17"/>
        <v/>
      </c>
      <c r="U75" s="161" t="str">
        <f t="shared" si="17"/>
        <v/>
      </c>
      <c r="V75" s="161" t="str">
        <f t="shared" si="17"/>
        <v/>
      </c>
      <c r="W75" s="161" t="str">
        <f t="shared" si="17"/>
        <v/>
      </c>
      <c r="X75" s="161" t="str">
        <f t="shared" si="17"/>
        <v/>
      </c>
      <c r="Y75" s="161" t="str">
        <f t="shared" si="17"/>
        <v/>
      </c>
      <c r="Z75" s="161" t="str">
        <f t="shared" si="17"/>
        <v/>
      </c>
      <c r="AA75" s="161" t="str">
        <f t="shared" si="17"/>
        <v/>
      </c>
      <c r="AB75" s="161" t="str">
        <f t="shared" si="17"/>
        <v/>
      </c>
      <c r="AC75" s="161" t="str">
        <f t="shared" si="17"/>
        <v/>
      </c>
      <c r="AD75" s="161" t="str">
        <f t="shared" si="17"/>
        <v/>
      </c>
      <c r="AE75" s="161" t="str">
        <f t="shared" si="17"/>
        <v/>
      </c>
      <c r="AF75" s="161" t="str">
        <f t="shared" si="17"/>
        <v/>
      </c>
      <c r="AG75" s="161">
        <f t="shared" ref="AG75:GA75" si="18">IF(AG82=1,SUBTOTAL(9,AG7:AG51,AG53:AG73),"")</f>
        <v>0</v>
      </c>
      <c r="AH75" s="161">
        <f t="shared" si="18"/>
        <v>0</v>
      </c>
      <c r="AI75" s="161">
        <f t="shared" si="18"/>
        <v>0</v>
      </c>
      <c r="AJ75" s="161">
        <f t="shared" si="18"/>
        <v>144</v>
      </c>
      <c r="AK75" s="161">
        <f t="shared" si="18"/>
        <v>159</v>
      </c>
      <c r="AL75" s="161">
        <f t="shared" si="18"/>
        <v>163</v>
      </c>
      <c r="AM75" s="161">
        <f t="shared" si="18"/>
        <v>155</v>
      </c>
      <c r="AN75" s="161">
        <f t="shared" si="18"/>
        <v>0</v>
      </c>
      <c r="AO75" s="161">
        <f t="shared" si="18"/>
        <v>0</v>
      </c>
      <c r="AP75" s="161">
        <f t="shared" si="18"/>
        <v>124</v>
      </c>
      <c r="AQ75" s="161">
        <f t="shared" si="18"/>
        <v>159</v>
      </c>
      <c r="AR75" s="161">
        <f t="shared" si="18"/>
        <v>197</v>
      </c>
      <c r="AS75" s="161">
        <f t="shared" si="18"/>
        <v>239</v>
      </c>
      <c r="AT75" s="161">
        <f t="shared" si="18"/>
        <v>260</v>
      </c>
      <c r="AU75" s="161">
        <f t="shared" si="18"/>
        <v>0</v>
      </c>
      <c r="AV75" s="161">
        <f t="shared" si="18"/>
        <v>0</v>
      </c>
      <c r="AW75" s="161">
        <f t="shared" si="18"/>
        <v>383</v>
      </c>
      <c r="AX75" s="161">
        <f t="shared" si="18"/>
        <v>543</v>
      </c>
      <c r="AY75" s="161">
        <f t="shared" si="18"/>
        <v>552</v>
      </c>
      <c r="AZ75" s="161">
        <f t="shared" si="18"/>
        <v>643</v>
      </c>
      <c r="BA75" s="161">
        <f t="shared" si="18"/>
        <v>724</v>
      </c>
      <c r="BB75" s="161">
        <f t="shared" si="18"/>
        <v>0</v>
      </c>
      <c r="BC75" s="161">
        <f t="shared" si="18"/>
        <v>0</v>
      </c>
      <c r="BD75" s="161">
        <f t="shared" si="18"/>
        <v>0</v>
      </c>
      <c r="BE75" s="161">
        <f t="shared" si="18"/>
        <v>855</v>
      </c>
      <c r="BF75" s="161">
        <f t="shared" si="18"/>
        <v>1061</v>
      </c>
      <c r="BG75" s="161">
        <f t="shared" si="18"/>
        <v>1031</v>
      </c>
      <c r="BH75" s="161">
        <f t="shared" si="18"/>
        <v>987</v>
      </c>
      <c r="BI75" s="161">
        <f t="shared" si="18"/>
        <v>0</v>
      </c>
      <c r="BJ75" s="161">
        <f t="shared" si="18"/>
        <v>0</v>
      </c>
      <c r="BK75" s="161">
        <f t="shared" si="18"/>
        <v>416</v>
      </c>
      <c r="BL75" s="161">
        <f t="shared" si="18"/>
        <v>497</v>
      </c>
      <c r="BM75" s="161">
        <f t="shared" si="18"/>
        <v>506</v>
      </c>
      <c r="BN75" s="161">
        <f t="shared" si="18"/>
        <v>414</v>
      </c>
      <c r="BO75" s="161">
        <f t="shared" si="18"/>
        <v>375</v>
      </c>
      <c r="BP75" s="161">
        <f t="shared" si="18"/>
        <v>0</v>
      </c>
      <c r="BQ75" s="161">
        <f t="shared" si="18"/>
        <v>0</v>
      </c>
      <c r="BR75" s="161">
        <f t="shared" si="18"/>
        <v>226</v>
      </c>
      <c r="BS75" s="161">
        <f t="shared" si="18"/>
        <v>263</v>
      </c>
      <c r="BT75" s="161">
        <f t="shared" si="18"/>
        <v>274</v>
      </c>
      <c r="BU75" s="161">
        <f t="shared" si="18"/>
        <v>258</v>
      </c>
      <c r="BV75" s="161">
        <f t="shared" si="18"/>
        <v>244</v>
      </c>
      <c r="BW75" s="161">
        <f t="shared" si="18"/>
        <v>0</v>
      </c>
      <c r="BX75" s="161">
        <f t="shared" si="18"/>
        <v>0</v>
      </c>
      <c r="BY75" s="161">
        <f t="shared" si="18"/>
        <v>167</v>
      </c>
      <c r="BZ75" s="161">
        <f t="shared" si="18"/>
        <v>211</v>
      </c>
      <c r="CA75" s="161">
        <f t="shared" si="18"/>
        <v>215</v>
      </c>
      <c r="CB75" s="161">
        <f t="shared" si="18"/>
        <v>203</v>
      </c>
      <c r="CC75" s="161">
        <f t="shared" si="18"/>
        <v>192</v>
      </c>
      <c r="CD75" s="161">
        <f t="shared" si="18"/>
        <v>0</v>
      </c>
      <c r="CE75" s="161">
        <f t="shared" si="18"/>
        <v>0</v>
      </c>
      <c r="CF75" s="161">
        <f t="shared" si="18"/>
        <v>106</v>
      </c>
      <c r="CG75" s="161">
        <f t="shared" si="18"/>
        <v>111</v>
      </c>
      <c r="CH75" s="161">
        <f t="shared" si="18"/>
        <v>0</v>
      </c>
      <c r="CI75" s="161">
        <f t="shared" si="18"/>
        <v>0</v>
      </c>
      <c r="CJ75" s="161">
        <f t="shared" si="18"/>
        <v>0</v>
      </c>
      <c r="CK75" s="161">
        <f t="shared" si="18"/>
        <v>0</v>
      </c>
      <c r="CL75" s="161">
        <f t="shared" si="18"/>
        <v>0</v>
      </c>
      <c r="CM75" s="161">
        <f t="shared" si="18"/>
        <v>0</v>
      </c>
      <c r="CN75" s="161">
        <f t="shared" si="18"/>
        <v>0</v>
      </c>
      <c r="CO75" s="161">
        <f t="shared" si="18"/>
        <v>0</v>
      </c>
      <c r="CP75" s="161">
        <f t="shared" si="18"/>
        <v>0</v>
      </c>
      <c r="CQ75" s="161">
        <f t="shared" si="18"/>
        <v>0</v>
      </c>
      <c r="CR75" s="161">
        <f t="shared" si="18"/>
        <v>0</v>
      </c>
      <c r="CS75" s="161">
        <f t="shared" si="18"/>
        <v>0</v>
      </c>
      <c r="CT75" s="161">
        <f t="shared" si="18"/>
        <v>0</v>
      </c>
      <c r="CU75" s="161">
        <f t="shared" si="18"/>
        <v>0</v>
      </c>
      <c r="CV75" s="161">
        <f t="shared" si="18"/>
        <v>0</v>
      </c>
      <c r="CW75" s="161">
        <f t="shared" si="18"/>
        <v>0</v>
      </c>
      <c r="CX75" s="161">
        <f t="shared" si="18"/>
        <v>0</v>
      </c>
      <c r="CY75" s="161">
        <f t="shared" si="18"/>
        <v>0</v>
      </c>
      <c r="CZ75" s="161">
        <f t="shared" si="18"/>
        <v>0</v>
      </c>
      <c r="DA75" s="161">
        <f t="shared" si="18"/>
        <v>0</v>
      </c>
      <c r="DB75" s="161">
        <f t="shared" si="18"/>
        <v>0</v>
      </c>
      <c r="DC75" s="161">
        <f t="shared" si="18"/>
        <v>0</v>
      </c>
      <c r="DD75" s="161">
        <f t="shared" si="18"/>
        <v>15</v>
      </c>
      <c r="DE75" s="161">
        <f t="shared" si="18"/>
        <v>21</v>
      </c>
      <c r="DF75" s="161">
        <f t="shared" si="18"/>
        <v>0</v>
      </c>
      <c r="DG75" s="161">
        <f t="shared" si="18"/>
        <v>0</v>
      </c>
      <c r="DH75" s="161">
        <f t="shared" si="18"/>
        <v>45</v>
      </c>
      <c r="DI75" s="161">
        <f t="shared" si="18"/>
        <v>54</v>
      </c>
      <c r="DJ75" s="161">
        <f t="shared" si="18"/>
        <v>68</v>
      </c>
      <c r="DK75" s="161">
        <f t="shared" si="18"/>
        <v>67</v>
      </c>
      <c r="DL75" s="161">
        <f t="shared" si="18"/>
        <v>69</v>
      </c>
      <c r="DM75" s="161">
        <f t="shared" si="18"/>
        <v>0</v>
      </c>
      <c r="DN75" s="161">
        <f t="shared" si="18"/>
        <v>0</v>
      </c>
      <c r="DO75" s="161">
        <f t="shared" si="18"/>
        <v>86</v>
      </c>
      <c r="DP75" s="161">
        <f t="shared" si="18"/>
        <v>116</v>
      </c>
      <c r="DQ75" s="161">
        <f t="shared" si="18"/>
        <v>155</v>
      </c>
      <c r="DR75" s="161">
        <f t="shared" si="18"/>
        <v>192</v>
      </c>
      <c r="DS75" s="161">
        <f t="shared" si="18"/>
        <v>210</v>
      </c>
      <c r="DT75" s="161">
        <f t="shared" si="18"/>
        <v>0</v>
      </c>
      <c r="DU75" s="161">
        <f t="shared" si="18"/>
        <v>0</v>
      </c>
      <c r="DV75" s="161">
        <f t="shared" si="18"/>
        <v>0</v>
      </c>
      <c r="DW75" s="161">
        <f t="shared" si="18"/>
        <v>22</v>
      </c>
      <c r="DX75" s="161">
        <f t="shared" si="18"/>
        <v>18</v>
      </c>
      <c r="DY75" s="161">
        <f t="shared" si="18"/>
        <v>17</v>
      </c>
      <c r="DZ75" s="161">
        <f t="shared" si="18"/>
        <v>14</v>
      </c>
      <c r="EA75" s="161">
        <f t="shared" si="18"/>
        <v>0</v>
      </c>
      <c r="EB75" s="161">
        <f t="shared" si="18"/>
        <v>0</v>
      </c>
      <c r="EC75" s="161">
        <f t="shared" si="18"/>
        <v>94</v>
      </c>
      <c r="ED75" s="161">
        <f t="shared" si="18"/>
        <v>104</v>
      </c>
      <c r="EE75" s="161">
        <f t="shared" si="18"/>
        <v>0</v>
      </c>
      <c r="EF75" s="161">
        <f t="shared" si="18"/>
        <v>89</v>
      </c>
      <c r="EG75" s="161">
        <f t="shared" si="18"/>
        <v>106</v>
      </c>
      <c r="EH75" s="161">
        <f t="shared" si="18"/>
        <v>0</v>
      </c>
      <c r="EI75" s="161">
        <f t="shared" si="18"/>
        <v>0</v>
      </c>
      <c r="EJ75" s="161">
        <f t="shared" si="18"/>
        <v>130</v>
      </c>
      <c r="EK75" s="161">
        <f t="shared" si="18"/>
        <v>188</v>
      </c>
      <c r="EL75" s="161">
        <f t="shared" si="18"/>
        <v>214</v>
      </c>
      <c r="EM75" s="161">
        <f t="shared" si="18"/>
        <v>229</v>
      </c>
      <c r="EN75" s="161">
        <f t="shared" si="18"/>
        <v>245</v>
      </c>
      <c r="EO75" s="161">
        <f t="shared" si="18"/>
        <v>0</v>
      </c>
      <c r="EP75" s="161">
        <f t="shared" si="18"/>
        <v>0</v>
      </c>
      <c r="EQ75" s="161">
        <f t="shared" si="18"/>
        <v>0</v>
      </c>
      <c r="ER75" s="161">
        <f>IF(ER82=1,SUBTOTAL(9,ER7:ER51,ER53:ER73),"")</f>
        <v>205</v>
      </c>
      <c r="ES75" s="161">
        <f t="shared" si="18"/>
        <v>275</v>
      </c>
      <c r="ET75" s="161">
        <f t="shared" si="18"/>
        <v>343</v>
      </c>
      <c r="EU75" s="161">
        <f t="shared" si="18"/>
        <v>359</v>
      </c>
      <c r="EV75" s="161">
        <f t="shared" si="18"/>
        <v>0</v>
      </c>
      <c r="EW75" s="161">
        <f t="shared" si="18"/>
        <v>0</v>
      </c>
      <c r="EX75" s="161">
        <f t="shared" si="18"/>
        <v>201</v>
      </c>
      <c r="EY75" s="161">
        <f t="shared" si="18"/>
        <v>252</v>
      </c>
      <c r="EZ75" s="161">
        <f t="shared" si="18"/>
        <v>259</v>
      </c>
      <c r="FA75" s="161">
        <f t="shared" si="18"/>
        <v>302</v>
      </c>
      <c r="FB75" s="161">
        <f t="shared" si="18"/>
        <v>306</v>
      </c>
      <c r="FC75" s="161">
        <f t="shared" si="18"/>
        <v>0</v>
      </c>
      <c r="FD75" s="161">
        <f t="shared" si="18"/>
        <v>0</v>
      </c>
      <c r="FE75" s="161">
        <f t="shared" si="18"/>
        <v>264</v>
      </c>
      <c r="FF75" s="161">
        <f t="shared" si="18"/>
        <v>359</v>
      </c>
      <c r="FG75" s="161">
        <f t="shared" si="18"/>
        <v>397</v>
      </c>
      <c r="FH75" s="161">
        <f t="shared" si="18"/>
        <v>417</v>
      </c>
      <c r="FI75" s="161" t="str">
        <f t="shared" si="18"/>
        <v/>
      </c>
      <c r="FJ75" s="161" t="str">
        <f t="shared" si="18"/>
        <v/>
      </c>
      <c r="FK75" s="161" t="str">
        <f t="shared" si="18"/>
        <v/>
      </c>
      <c r="FL75" s="161" t="str">
        <f t="shared" si="18"/>
        <v/>
      </c>
      <c r="FM75" s="161" t="str">
        <f t="shared" si="18"/>
        <v/>
      </c>
      <c r="FN75" s="161" t="str">
        <f t="shared" si="18"/>
        <v/>
      </c>
      <c r="FO75" s="161" t="str">
        <f t="shared" si="18"/>
        <v/>
      </c>
      <c r="FP75" s="161" t="str">
        <f t="shared" si="18"/>
        <v/>
      </c>
      <c r="FQ75" s="161" t="str">
        <f t="shared" si="18"/>
        <v/>
      </c>
      <c r="FR75" s="161" t="str">
        <f t="shared" si="18"/>
        <v/>
      </c>
      <c r="FS75" s="161" t="str">
        <f t="shared" si="18"/>
        <v/>
      </c>
      <c r="FT75" s="161" t="str">
        <f t="shared" si="18"/>
        <v/>
      </c>
      <c r="FU75" s="161" t="str">
        <f t="shared" si="18"/>
        <v/>
      </c>
      <c r="FV75" s="161" t="str">
        <f t="shared" si="18"/>
        <v/>
      </c>
      <c r="FW75" s="161" t="str">
        <f t="shared" si="18"/>
        <v/>
      </c>
      <c r="FX75" s="161" t="str">
        <f t="shared" si="18"/>
        <v/>
      </c>
      <c r="FY75" s="161" t="str">
        <f t="shared" si="18"/>
        <v/>
      </c>
      <c r="FZ75" s="161" t="str">
        <f t="shared" si="18"/>
        <v/>
      </c>
      <c r="GA75" s="161" t="str">
        <f t="shared" si="18"/>
        <v/>
      </c>
    </row>
    <row r="76" spans="1:183" ht="13.5" thickBot="1" x14ac:dyDescent="0.25">
      <c r="A76" s="14" t="s">
        <v>111</v>
      </c>
      <c r="B76" s="15"/>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c r="EY76" s="7"/>
      <c r="EZ76" s="7"/>
      <c r="FA76" s="7"/>
      <c r="FB76" s="7"/>
      <c r="FC76" s="7"/>
      <c r="FD76" s="7"/>
      <c r="FE76" s="7"/>
      <c r="FF76" s="7"/>
      <c r="FG76" s="7"/>
      <c r="FH76" s="7"/>
      <c r="FI76" s="7"/>
      <c r="FJ76" s="7"/>
      <c r="FK76" s="7"/>
      <c r="FL76" s="7"/>
      <c r="FM76" s="7"/>
      <c r="FN76" s="7"/>
      <c r="FO76" s="7"/>
      <c r="FP76" s="7"/>
      <c r="FQ76" s="7"/>
      <c r="FR76" s="7"/>
      <c r="FS76" s="7"/>
      <c r="FT76" s="7"/>
      <c r="FU76" s="7"/>
      <c r="FV76" s="7"/>
      <c r="FW76" s="7"/>
      <c r="FX76" s="7"/>
      <c r="FY76" s="7"/>
      <c r="FZ76" s="7"/>
      <c r="GA76" s="7"/>
    </row>
    <row r="77" spans="1:183" x14ac:dyDescent="0.2">
      <c r="A77" s="10"/>
      <c r="B77" s="9" t="s">
        <v>128</v>
      </c>
      <c r="C77" s="10"/>
      <c r="D77" s="10"/>
      <c r="E77" s="10"/>
      <c r="F77" s="8"/>
      <c r="G77" s="10"/>
      <c r="H77" s="10"/>
      <c r="I77" s="10"/>
      <c r="J77" s="10"/>
      <c r="K77" s="10"/>
      <c r="L77" s="10"/>
      <c r="M77" s="10"/>
      <c r="N77" s="10"/>
      <c r="O77" s="10"/>
      <c r="P77" s="10"/>
      <c r="Q77" s="10"/>
      <c r="R77" s="10"/>
      <c r="S77" s="10"/>
      <c r="T77" s="10"/>
      <c r="U77" s="10"/>
      <c r="V77" s="8"/>
      <c r="W77" s="8"/>
      <c r="X77" s="8"/>
      <c r="Y77" s="8"/>
      <c r="Z77" s="8"/>
      <c r="AA77" s="8"/>
      <c r="AB77" s="8"/>
      <c r="AC77" s="8"/>
      <c r="AD77" s="8"/>
      <c r="AE77" s="8"/>
      <c r="AF77" s="8"/>
    </row>
    <row r="78" spans="1:183" hidden="1" x14ac:dyDescent="0.2">
      <c r="C78" s="4">
        <f t="shared" ref="C78:H78" si="19">COUNTA(C7:C73)</f>
        <v>1</v>
      </c>
      <c r="D78" s="4">
        <f t="shared" si="19"/>
        <v>1</v>
      </c>
      <c r="E78" s="4">
        <f t="shared" si="19"/>
        <v>1</v>
      </c>
      <c r="F78" s="4">
        <f t="shared" si="19"/>
        <v>1</v>
      </c>
      <c r="G78" s="4">
        <f t="shared" si="19"/>
        <v>1</v>
      </c>
      <c r="H78" s="4">
        <f t="shared" si="19"/>
        <v>1</v>
      </c>
    </row>
    <row r="79" spans="1:183" x14ac:dyDescent="0.2">
      <c r="B79" s="4" t="s">
        <v>132</v>
      </c>
      <c r="C79" s="4" t="str">
        <f t="shared" ref="C79:AE79" si="20">IF(C82=1,C80+C81,"")</f>
        <v/>
      </c>
      <c r="D79" s="4" t="str">
        <f t="shared" si="20"/>
        <v/>
      </c>
      <c r="E79" s="4" t="str">
        <f t="shared" si="20"/>
        <v/>
      </c>
      <c r="F79" s="4" t="str">
        <f t="shared" si="20"/>
        <v/>
      </c>
      <c r="G79" s="4" t="str">
        <f t="shared" si="20"/>
        <v/>
      </c>
      <c r="H79" s="4" t="str">
        <f t="shared" si="20"/>
        <v/>
      </c>
      <c r="I79" s="4" t="str">
        <f t="shared" si="20"/>
        <v/>
      </c>
      <c r="J79" s="4" t="str">
        <f t="shared" si="20"/>
        <v/>
      </c>
      <c r="K79" s="4" t="str">
        <f t="shared" si="20"/>
        <v/>
      </c>
      <c r="L79" s="4" t="str">
        <f t="shared" si="20"/>
        <v/>
      </c>
      <c r="M79" s="4" t="str">
        <f t="shared" si="20"/>
        <v/>
      </c>
      <c r="N79" s="4" t="str">
        <f t="shared" si="20"/>
        <v/>
      </c>
      <c r="O79" s="4" t="str">
        <f t="shared" si="20"/>
        <v/>
      </c>
      <c r="P79" s="4" t="str">
        <f t="shared" si="20"/>
        <v/>
      </c>
      <c r="Q79" s="4" t="str">
        <f t="shared" si="20"/>
        <v/>
      </c>
      <c r="R79" s="4" t="str">
        <f t="shared" si="20"/>
        <v/>
      </c>
      <c r="S79" s="4" t="str">
        <f t="shared" si="20"/>
        <v/>
      </c>
      <c r="T79" s="4" t="str">
        <f t="shared" si="20"/>
        <v/>
      </c>
      <c r="U79" s="4" t="str">
        <f t="shared" si="20"/>
        <v/>
      </c>
      <c r="V79" s="4" t="str">
        <f t="shared" si="20"/>
        <v/>
      </c>
      <c r="W79" s="4" t="str">
        <f t="shared" si="20"/>
        <v/>
      </c>
      <c r="X79" s="4" t="str">
        <f t="shared" si="20"/>
        <v/>
      </c>
      <c r="Y79" s="4" t="str">
        <f t="shared" si="20"/>
        <v/>
      </c>
      <c r="Z79" s="4" t="str">
        <f t="shared" si="20"/>
        <v/>
      </c>
      <c r="AA79" s="4" t="str">
        <f t="shared" si="20"/>
        <v/>
      </c>
      <c r="AB79" s="4" t="str">
        <f t="shared" si="20"/>
        <v/>
      </c>
      <c r="AC79" s="4" t="str">
        <f t="shared" si="20"/>
        <v/>
      </c>
      <c r="AD79" s="4" t="str">
        <f t="shared" si="20"/>
        <v/>
      </c>
      <c r="AE79" s="4" t="str">
        <f t="shared" si="20"/>
        <v/>
      </c>
      <c r="AF79" s="4" t="str">
        <f>IF(AF82=1,AF80+AF81,"")</f>
        <v/>
      </c>
      <c r="AG79" s="4">
        <f t="shared" ref="AG79:BA79" si="21">IF(AG82=1,AG80+AG81,"")</f>
        <v>0</v>
      </c>
      <c r="AH79" s="4">
        <f t="shared" si="21"/>
        <v>0</v>
      </c>
      <c r="AI79" s="4">
        <f t="shared" si="21"/>
        <v>0</v>
      </c>
      <c r="AJ79" s="4">
        <f t="shared" si="21"/>
        <v>18</v>
      </c>
      <c r="AK79" s="4">
        <f t="shared" si="21"/>
        <v>22</v>
      </c>
      <c r="AL79" s="4">
        <f t="shared" si="21"/>
        <v>34</v>
      </c>
      <c r="AM79" s="4">
        <f t="shared" si="21"/>
        <v>36</v>
      </c>
      <c r="AN79" s="4">
        <f t="shared" si="21"/>
        <v>0</v>
      </c>
      <c r="AO79" s="4">
        <f t="shared" si="21"/>
        <v>0</v>
      </c>
      <c r="AP79" s="4">
        <f t="shared" si="21"/>
        <v>28</v>
      </c>
      <c r="AQ79" s="4">
        <f t="shared" si="21"/>
        <v>32</v>
      </c>
      <c r="AR79" s="4">
        <f t="shared" si="21"/>
        <v>37</v>
      </c>
      <c r="AS79" s="4">
        <f t="shared" si="21"/>
        <v>45</v>
      </c>
      <c r="AT79" s="4">
        <f t="shared" si="21"/>
        <v>50</v>
      </c>
      <c r="AU79" s="4">
        <f t="shared" si="21"/>
        <v>0</v>
      </c>
      <c r="AV79" s="4">
        <f t="shared" si="21"/>
        <v>0</v>
      </c>
      <c r="AW79" s="4">
        <f t="shared" si="21"/>
        <v>47</v>
      </c>
      <c r="AX79" s="4">
        <f t="shared" si="21"/>
        <v>48</v>
      </c>
      <c r="AY79" s="4">
        <f t="shared" si="21"/>
        <v>57</v>
      </c>
      <c r="AZ79" s="4">
        <f t="shared" si="21"/>
        <v>61</v>
      </c>
      <c r="BA79" s="4">
        <f t="shared" si="21"/>
        <v>61</v>
      </c>
      <c r="BB79" s="4">
        <f t="shared" ref="BB79:DM79" si="22">IF(BB82=1,BB80+BB81,"")</f>
        <v>0</v>
      </c>
      <c r="BC79" s="4">
        <f t="shared" si="22"/>
        <v>0</v>
      </c>
      <c r="BD79" s="4">
        <f t="shared" si="22"/>
        <v>0</v>
      </c>
      <c r="BE79" s="4">
        <f t="shared" si="22"/>
        <v>55</v>
      </c>
      <c r="BF79" s="4">
        <f t="shared" si="22"/>
        <v>58</v>
      </c>
      <c r="BG79" s="4">
        <f>IF(BG82=1,BG80+BG81,"")</f>
        <v>61</v>
      </c>
      <c r="BH79" s="4">
        <f t="shared" si="22"/>
        <v>60</v>
      </c>
      <c r="BI79" s="4">
        <f t="shared" si="22"/>
        <v>0</v>
      </c>
      <c r="BJ79" s="4">
        <f t="shared" si="22"/>
        <v>0</v>
      </c>
      <c r="BK79" s="4">
        <f t="shared" si="22"/>
        <v>57</v>
      </c>
      <c r="BL79" s="4">
        <f t="shared" si="22"/>
        <v>54</v>
      </c>
      <c r="BM79" s="4">
        <f t="shared" si="22"/>
        <v>53</v>
      </c>
      <c r="BN79" s="4">
        <f t="shared" si="22"/>
        <v>50</v>
      </c>
      <c r="BO79" s="4">
        <f t="shared" si="22"/>
        <v>50</v>
      </c>
      <c r="BP79" s="4">
        <f t="shared" si="22"/>
        <v>0</v>
      </c>
      <c r="BQ79" s="4">
        <f t="shared" si="22"/>
        <v>0</v>
      </c>
      <c r="BR79" s="4">
        <f t="shared" si="22"/>
        <v>43</v>
      </c>
      <c r="BS79" s="4">
        <f t="shared" si="22"/>
        <v>43</v>
      </c>
      <c r="BT79" s="4">
        <f t="shared" si="22"/>
        <v>46</v>
      </c>
      <c r="BU79" s="4">
        <f t="shared" si="22"/>
        <v>45</v>
      </c>
      <c r="BV79" s="4">
        <f t="shared" si="22"/>
        <v>46</v>
      </c>
      <c r="BW79" s="4">
        <f t="shared" si="22"/>
        <v>0</v>
      </c>
      <c r="BX79" s="4">
        <f t="shared" si="22"/>
        <v>0</v>
      </c>
      <c r="BY79" s="4">
        <f t="shared" si="22"/>
        <v>36</v>
      </c>
      <c r="BZ79" s="4">
        <f t="shared" si="22"/>
        <v>40</v>
      </c>
      <c r="CA79" s="4">
        <f t="shared" si="22"/>
        <v>41</v>
      </c>
      <c r="CB79" s="4">
        <f t="shared" si="22"/>
        <v>42</v>
      </c>
      <c r="CC79" s="4">
        <f t="shared" si="22"/>
        <v>42</v>
      </c>
      <c r="CD79" s="4">
        <f t="shared" si="22"/>
        <v>0</v>
      </c>
      <c r="CE79" s="4">
        <f t="shared" si="22"/>
        <v>0</v>
      </c>
      <c r="CF79" s="4">
        <f t="shared" si="22"/>
        <v>33</v>
      </c>
      <c r="CG79" s="4">
        <f t="shared" si="22"/>
        <v>28</v>
      </c>
      <c r="CH79" s="4">
        <f t="shared" si="22"/>
        <v>0</v>
      </c>
      <c r="CI79" s="4">
        <f t="shared" si="22"/>
        <v>0</v>
      </c>
      <c r="CJ79" s="4">
        <f t="shared" si="22"/>
        <v>0</v>
      </c>
      <c r="CK79" s="4">
        <f t="shared" si="22"/>
        <v>0</v>
      </c>
      <c r="CL79" s="4">
        <f t="shared" si="22"/>
        <v>0</v>
      </c>
      <c r="CM79" s="4">
        <f t="shared" si="22"/>
        <v>0</v>
      </c>
      <c r="CN79" s="4">
        <f t="shared" si="22"/>
        <v>0</v>
      </c>
      <c r="CO79" s="4">
        <f t="shared" si="22"/>
        <v>0</v>
      </c>
      <c r="CP79" s="4">
        <f t="shared" si="22"/>
        <v>0</v>
      </c>
      <c r="CQ79" s="4">
        <f t="shared" si="22"/>
        <v>0</v>
      </c>
      <c r="CR79" s="4">
        <f t="shared" si="22"/>
        <v>0</v>
      </c>
      <c r="CS79" s="4">
        <f t="shared" si="22"/>
        <v>0</v>
      </c>
      <c r="CT79" s="4">
        <f t="shared" si="22"/>
        <v>0</v>
      </c>
      <c r="CU79" s="4">
        <f t="shared" si="22"/>
        <v>0</v>
      </c>
      <c r="CV79" s="4">
        <f t="shared" si="22"/>
        <v>0</v>
      </c>
      <c r="CW79" s="4">
        <f t="shared" si="22"/>
        <v>0</v>
      </c>
      <c r="CX79" s="4">
        <f t="shared" si="22"/>
        <v>0</v>
      </c>
      <c r="CY79" s="4">
        <f t="shared" si="22"/>
        <v>0</v>
      </c>
      <c r="CZ79" s="4">
        <f t="shared" si="22"/>
        <v>0</v>
      </c>
      <c r="DA79" s="4">
        <f t="shared" si="22"/>
        <v>0</v>
      </c>
      <c r="DB79" s="4">
        <f t="shared" si="22"/>
        <v>0</v>
      </c>
      <c r="DC79" s="4">
        <f t="shared" si="22"/>
        <v>0</v>
      </c>
      <c r="DD79" s="4">
        <f t="shared" si="22"/>
        <v>12</v>
      </c>
      <c r="DE79" s="4">
        <f t="shared" si="22"/>
        <v>14</v>
      </c>
      <c r="DF79" s="4">
        <f t="shared" si="22"/>
        <v>0</v>
      </c>
      <c r="DG79" s="4">
        <f t="shared" si="22"/>
        <v>0</v>
      </c>
      <c r="DH79" s="4">
        <f t="shared" si="22"/>
        <v>9</v>
      </c>
      <c r="DI79" s="4">
        <f t="shared" si="22"/>
        <v>11</v>
      </c>
      <c r="DJ79" s="4">
        <f t="shared" si="22"/>
        <v>15</v>
      </c>
      <c r="DK79" s="4">
        <f t="shared" si="22"/>
        <v>19</v>
      </c>
      <c r="DL79" s="4">
        <f t="shared" si="22"/>
        <v>22</v>
      </c>
      <c r="DM79" s="4">
        <f t="shared" si="22"/>
        <v>0</v>
      </c>
      <c r="DN79" s="4">
        <f t="shared" ref="DN79:FY79" si="23">IF(DN82=1,DN80+DN81,"")</f>
        <v>0</v>
      </c>
      <c r="DO79" s="4">
        <f t="shared" si="23"/>
        <v>26</v>
      </c>
      <c r="DP79" s="4">
        <f t="shared" si="23"/>
        <v>27</v>
      </c>
      <c r="DQ79" s="4">
        <f t="shared" si="23"/>
        <v>31</v>
      </c>
      <c r="DR79" s="4">
        <f t="shared" si="23"/>
        <v>36</v>
      </c>
      <c r="DS79" s="4">
        <f t="shared" si="23"/>
        <v>40</v>
      </c>
      <c r="DT79" s="4">
        <f t="shared" si="23"/>
        <v>0</v>
      </c>
      <c r="DU79" s="4">
        <f t="shared" si="23"/>
        <v>0</v>
      </c>
      <c r="DV79" s="4">
        <f t="shared" si="23"/>
        <v>0</v>
      </c>
      <c r="DW79" s="4">
        <f t="shared" si="23"/>
        <v>3</v>
      </c>
      <c r="DX79" s="4">
        <f t="shared" si="23"/>
        <v>3</v>
      </c>
      <c r="DY79" s="4">
        <f t="shared" si="23"/>
        <v>5</v>
      </c>
      <c r="DZ79" s="4">
        <f t="shared" si="23"/>
        <v>5</v>
      </c>
      <c r="EA79" s="4">
        <f t="shared" si="23"/>
        <v>0</v>
      </c>
      <c r="EB79" s="4">
        <f t="shared" si="23"/>
        <v>0</v>
      </c>
      <c r="EC79" s="4">
        <f t="shared" si="23"/>
        <v>40</v>
      </c>
      <c r="ED79" s="4">
        <f t="shared" si="23"/>
        <v>42</v>
      </c>
      <c r="EE79" s="4">
        <f t="shared" si="23"/>
        <v>0</v>
      </c>
      <c r="EF79" s="4">
        <f t="shared" si="23"/>
        <v>33</v>
      </c>
      <c r="EG79" s="4">
        <f t="shared" si="23"/>
        <v>36</v>
      </c>
      <c r="EH79" s="4">
        <f t="shared" si="23"/>
        <v>0</v>
      </c>
      <c r="EI79" s="4">
        <f t="shared" si="23"/>
        <v>0</v>
      </c>
      <c r="EJ79" s="4">
        <f t="shared" si="23"/>
        <v>32</v>
      </c>
      <c r="EK79" s="4">
        <f t="shared" si="23"/>
        <v>35</v>
      </c>
      <c r="EL79" s="4">
        <f t="shared" si="23"/>
        <v>33</v>
      </c>
      <c r="EM79" s="4">
        <f t="shared" si="23"/>
        <v>33</v>
      </c>
      <c r="EN79" s="4">
        <f t="shared" si="23"/>
        <v>37</v>
      </c>
      <c r="EO79" s="4">
        <f t="shared" si="23"/>
        <v>0</v>
      </c>
      <c r="EP79" s="4">
        <f t="shared" si="23"/>
        <v>0</v>
      </c>
      <c r="EQ79" s="4">
        <f t="shared" si="23"/>
        <v>0</v>
      </c>
      <c r="ER79" s="4">
        <f t="shared" si="23"/>
        <v>32</v>
      </c>
      <c r="ES79" s="4">
        <f t="shared" si="23"/>
        <v>36</v>
      </c>
      <c r="ET79" s="4">
        <f t="shared" si="23"/>
        <v>39</v>
      </c>
      <c r="EU79" s="4">
        <f t="shared" si="23"/>
        <v>42</v>
      </c>
      <c r="EV79" s="4">
        <f t="shared" si="23"/>
        <v>0</v>
      </c>
      <c r="EW79" s="4">
        <f t="shared" si="23"/>
        <v>0</v>
      </c>
      <c r="EX79" s="4">
        <f t="shared" si="23"/>
        <v>45</v>
      </c>
      <c r="EY79" s="4">
        <f t="shared" si="23"/>
        <v>46</v>
      </c>
      <c r="EZ79" s="4">
        <f t="shared" si="23"/>
        <v>46</v>
      </c>
      <c r="FA79" s="4">
        <f t="shared" si="23"/>
        <v>48</v>
      </c>
      <c r="FB79" s="4">
        <f t="shared" si="23"/>
        <v>47</v>
      </c>
      <c r="FC79" s="4">
        <f t="shared" si="23"/>
        <v>0</v>
      </c>
      <c r="FD79" s="4">
        <f t="shared" si="23"/>
        <v>0</v>
      </c>
      <c r="FE79" s="4">
        <f t="shared" si="23"/>
        <v>41</v>
      </c>
      <c r="FF79" s="4">
        <f t="shared" si="23"/>
        <v>44</v>
      </c>
      <c r="FG79" s="4">
        <f t="shared" si="23"/>
        <v>44</v>
      </c>
      <c r="FH79" s="4">
        <f t="shared" si="23"/>
        <v>46</v>
      </c>
      <c r="FI79" s="4" t="str">
        <f t="shared" si="23"/>
        <v/>
      </c>
      <c r="FJ79" s="4" t="str">
        <f t="shared" si="23"/>
        <v/>
      </c>
      <c r="FK79" s="4" t="str">
        <f t="shared" si="23"/>
        <v/>
      </c>
      <c r="FL79" s="4" t="str">
        <f t="shared" si="23"/>
        <v/>
      </c>
      <c r="FM79" s="4" t="str">
        <f t="shared" si="23"/>
        <v/>
      </c>
      <c r="FN79" s="4" t="str">
        <f t="shared" si="23"/>
        <v/>
      </c>
      <c r="FO79" s="4" t="str">
        <f t="shared" si="23"/>
        <v/>
      </c>
      <c r="FP79" s="4" t="str">
        <f t="shared" si="23"/>
        <v/>
      </c>
      <c r="FQ79" s="4" t="str">
        <f t="shared" si="23"/>
        <v/>
      </c>
      <c r="FR79" s="4" t="str">
        <f t="shared" si="23"/>
        <v/>
      </c>
      <c r="FS79" s="4" t="str">
        <f t="shared" si="23"/>
        <v/>
      </c>
      <c r="FT79" s="4" t="str">
        <f t="shared" si="23"/>
        <v/>
      </c>
      <c r="FU79" s="4" t="str">
        <f t="shared" si="23"/>
        <v/>
      </c>
      <c r="FV79" s="4" t="str">
        <f t="shared" si="23"/>
        <v/>
      </c>
      <c r="FW79" s="4" t="str">
        <f t="shared" si="23"/>
        <v/>
      </c>
      <c r="FX79" s="4" t="str">
        <f t="shared" si="23"/>
        <v/>
      </c>
      <c r="FY79" s="4" t="str">
        <f t="shared" si="23"/>
        <v/>
      </c>
      <c r="FZ79" s="4" t="str">
        <f t="shared" ref="FZ79:GA79" si="24">IF(FZ82=1,FZ80+FZ81,"")</f>
        <v/>
      </c>
      <c r="GA79" s="4" t="str">
        <f t="shared" si="24"/>
        <v/>
      </c>
    </row>
    <row r="80" spans="1:183" x14ac:dyDescent="0.2">
      <c r="B80" s="4" t="s">
        <v>133</v>
      </c>
      <c r="C80" s="4" t="str">
        <f t="shared" ref="C80:AF80" si="25">IF(C82=1,SUBTOTAL(3,C7:C51)-COUNTIF(C7:C51,"休"),"")</f>
        <v/>
      </c>
      <c r="D80" s="4" t="str">
        <f t="shared" si="25"/>
        <v/>
      </c>
      <c r="E80" s="4" t="str">
        <f t="shared" si="25"/>
        <v/>
      </c>
      <c r="F80" s="4" t="str">
        <f t="shared" si="25"/>
        <v/>
      </c>
      <c r="G80" s="4" t="str">
        <f t="shared" si="25"/>
        <v/>
      </c>
      <c r="H80" s="4" t="str">
        <f t="shared" si="25"/>
        <v/>
      </c>
      <c r="I80" s="4" t="str">
        <f t="shared" si="25"/>
        <v/>
      </c>
      <c r="J80" s="4" t="str">
        <f t="shared" si="25"/>
        <v/>
      </c>
      <c r="K80" s="4" t="str">
        <f t="shared" si="25"/>
        <v/>
      </c>
      <c r="L80" s="4" t="str">
        <f t="shared" si="25"/>
        <v/>
      </c>
      <c r="M80" s="4" t="str">
        <f t="shared" si="25"/>
        <v/>
      </c>
      <c r="N80" s="4" t="str">
        <f t="shared" si="25"/>
        <v/>
      </c>
      <c r="O80" s="4" t="str">
        <f t="shared" si="25"/>
        <v/>
      </c>
      <c r="P80" s="4" t="str">
        <f t="shared" si="25"/>
        <v/>
      </c>
      <c r="Q80" s="4" t="str">
        <f t="shared" si="25"/>
        <v/>
      </c>
      <c r="R80" s="4" t="str">
        <f t="shared" si="25"/>
        <v/>
      </c>
      <c r="S80" s="4" t="str">
        <f t="shared" si="25"/>
        <v/>
      </c>
      <c r="T80" s="4" t="str">
        <f t="shared" si="25"/>
        <v/>
      </c>
      <c r="U80" s="4" t="str">
        <f t="shared" si="25"/>
        <v/>
      </c>
      <c r="V80" s="4" t="str">
        <f t="shared" si="25"/>
        <v/>
      </c>
      <c r="W80" s="4" t="str">
        <f t="shared" si="25"/>
        <v/>
      </c>
      <c r="X80" s="4" t="str">
        <f t="shared" si="25"/>
        <v/>
      </c>
      <c r="Y80" s="4" t="str">
        <f t="shared" si="25"/>
        <v/>
      </c>
      <c r="Z80" s="4" t="str">
        <f t="shared" si="25"/>
        <v/>
      </c>
      <c r="AA80" s="4" t="str">
        <f t="shared" si="25"/>
        <v/>
      </c>
      <c r="AB80" s="4" t="str">
        <f t="shared" si="25"/>
        <v/>
      </c>
      <c r="AC80" s="4" t="str">
        <f t="shared" si="25"/>
        <v/>
      </c>
      <c r="AD80" s="4" t="str">
        <f t="shared" si="25"/>
        <v/>
      </c>
      <c r="AE80" s="4" t="str">
        <f t="shared" si="25"/>
        <v/>
      </c>
      <c r="AF80" s="4" t="str">
        <f t="shared" si="25"/>
        <v/>
      </c>
      <c r="AG80" s="4">
        <f t="shared" ref="AG80:CI80" si="26">IF(AG82=1,SUBTOTAL(3,AG7:AG51)-COUNTIF(AG7:AG51,"休"),"")</f>
        <v>0</v>
      </c>
      <c r="AH80" s="4">
        <f t="shared" si="26"/>
        <v>0</v>
      </c>
      <c r="AI80" s="4">
        <f t="shared" si="26"/>
        <v>0</v>
      </c>
      <c r="AJ80" s="4">
        <f t="shared" si="26"/>
        <v>13</v>
      </c>
      <c r="AK80" s="4">
        <f t="shared" si="26"/>
        <v>17</v>
      </c>
      <c r="AL80" s="4">
        <f t="shared" si="26"/>
        <v>23</v>
      </c>
      <c r="AM80" s="4">
        <f t="shared" si="26"/>
        <v>24</v>
      </c>
      <c r="AN80" s="4">
        <f t="shared" si="26"/>
        <v>0</v>
      </c>
      <c r="AO80" s="4">
        <f t="shared" si="26"/>
        <v>0</v>
      </c>
      <c r="AP80" s="4">
        <f t="shared" si="26"/>
        <v>20</v>
      </c>
      <c r="AQ80" s="4">
        <f t="shared" si="26"/>
        <v>21</v>
      </c>
      <c r="AR80" s="4">
        <f t="shared" si="26"/>
        <v>23</v>
      </c>
      <c r="AS80" s="4">
        <f t="shared" si="26"/>
        <v>28</v>
      </c>
      <c r="AT80" s="4">
        <f t="shared" si="26"/>
        <v>32</v>
      </c>
      <c r="AU80" s="4">
        <f t="shared" si="26"/>
        <v>0</v>
      </c>
      <c r="AV80" s="4">
        <f t="shared" si="26"/>
        <v>0</v>
      </c>
      <c r="AW80" s="4">
        <f t="shared" si="26"/>
        <v>31</v>
      </c>
      <c r="AX80" s="4">
        <f t="shared" si="26"/>
        <v>34</v>
      </c>
      <c r="AY80" s="4">
        <f t="shared" si="26"/>
        <v>39</v>
      </c>
      <c r="AZ80" s="4">
        <f t="shared" si="26"/>
        <v>42</v>
      </c>
      <c r="BA80" s="4">
        <f t="shared" si="26"/>
        <v>42</v>
      </c>
      <c r="BB80" s="4">
        <f t="shared" si="26"/>
        <v>0</v>
      </c>
      <c r="BC80" s="4">
        <f t="shared" si="26"/>
        <v>0</v>
      </c>
      <c r="BD80" s="4">
        <f t="shared" si="26"/>
        <v>0</v>
      </c>
      <c r="BE80" s="4">
        <f t="shared" si="26"/>
        <v>38</v>
      </c>
      <c r="BF80" s="4">
        <f t="shared" si="26"/>
        <v>39</v>
      </c>
      <c r="BG80" s="4">
        <f t="shared" si="26"/>
        <v>42</v>
      </c>
      <c r="BH80" s="4">
        <f t="shared" si="26"/>
        <v>41</v>
      </c>
      <c r="BI80" s="4">
        <f t="shared" si="26"/>
        <v>0</v>
      </c>
      <c r="BJ80" s="4">
        <f t="shared" si="26"/>
        <v>0</v>
      </c>
      <c r="BK80" s="4">
        <f t="shared" si="26"/>
        <v>39</v>
      </c>
      <c r="BL80" s="4">
        <f t="shared" si="26"/>
        <v>36</v>
      </c>
      <c r="BM80" s="4">
        <f t="shared" si="26"/>
        <v>37</v>
      </c>
      <c r="BN80" s="4">
        <f t="shared" si="26"/>
        <v>35</v>
      </c>
      <c r="BO80" s="4">
        <f t="shared" si="26"/>
        <v>34</v>
      </c>
      <c r="BP80" s="4">
        <f t="shared" si="26"/>
        <v>0</v>
      </c>
      <c r="BQ80" s="4">
        <f t="shared" si="26"/>
        <v>0</v>
      </c>
      <c r="BR80" s="4">
        <f t="shared" si="26"/>
        <v>28</v>
      </c>
      <c r="BS80" s="4">
        <f t="shared" si="26"/>
        <v>28</v>
      </c>
      <c r="BT80" s="4">
        <f t="shared" si="26"/>
        <v>31</v>
      </c>
      <c r="BU80" s="4">
        <f t="shared" si="26"/>
        <v>29</v>
      </c>
      <c r="BV80" s="4">
        <f t="shared" si="26"/>
        <v>30</v>
      </c>
      <c r="BW80" s="4">
        <f t="shared" si="26"/>
        <v>0</v>
      </c>
      <c r="BX80" s="4">
        <f t="shared" si="26"/>
        <v>0</v>
      </c>
      <c r="BY80" s="4">
        <f t="shared" si="26"/>
        <v>23</v>
      </c>
      <c r="BZ80" s="4">
        <f t="shared" si="26"/>
        <v>27</v>
      </c>
      <c r="CA80" s="4">
        <f t="shared" si="26"/>
        <v>25</v>
      </c>
      <c r="CB80" s="4">
        <f t="shared" si="26"/>
        <v>26</v>
      </c>
      <c r="CC80" s="4">
        <f t="shared" si="26"/>
        <v>26</v>
      </c>
      <c r="CD80" s="4">
        <f t="shared" si="26"/>
        <v>0</v>
      </c>
      <c r="CE80" s="4">
        <f t="shared" si="26"/>
        <v>0</v>
      </c>
      <c r="CF80" s="4">
        <f t="shared" si="26"/>
        <v>18</v>
      </c>
      <c r="CG80" s="4">
        <f t="shared" si="26"/>
        <v>15</v>
      </c>
      <c r="CH80" s="4">
        <f t="shared" si="26"/>
        <v>0</v>
      </c>
      <c r="CI80" s="4">
        <f t="shared" si="26"/>
        <v>0</v>
      </c>
      <c r="CJ80" s="4">
        <f t="shared" ref="CJ80:EU80" si="27">IF(CJ82=1,SUBTOTAL(3,CJ7:CJ51)-COUNTIF(CJ7:CJ51,"休"),"")</f>
        <v>0</v>
      </c>
      <c r="CK80" s="4">
        <f t="shared" si="27"/>
        <v>0</v>
      </c>
      <c r="CL80" s="4">
        <f t="shared" si="27"/>
        <v>0</v>
      </c>
      <c r="CM80" s="4">
        <f t="shared" si="27"/>
        <v>0</v>
      </c>
      <c r="CN80" s="4">
        <f t="shared" si="27"/>
        <v>0</v>
      </c>
      <c r="CO80" s="4">
        <f t="shared" si="27"/>
        <v>0</v>
      </c>
      <c r="CP80" s="4">
        <f t="shared" si="27"/>
        <v>0</v>
      </c>
      <c r="CQ80" s="4">
        <f t="shared" si="27"/>
        <v>0</v>
      </c>
      <c r="CR80" s="4">
        <f t="shared" si="27"/>
        <v>0</v>
      </c>
      <c r="CS80" s="4">
        <f t="shared" si="27"/>
        <v>0</v>
      </c>
      <c r="CT80" s="4">
        <f t="shared" si="27"/>
        <v>0</v>
      </c>
      <c r="CU80" s="4">
        <f t="shared" si="27"/>
        <v>0</v>
      </c>
      <c r="CV80" s="4">
        <f t="shared" si="27"/>
        <v>0</v>
      </c>
      <c r="CW80" s="4">
        <f t="shared" si="27"/>
        <v>0</v>
      </c>
      <c r="CX80" s="4">
        <f t="shared" si="27"/>
        <v>0</v>
      </c>
      <c r="CY80" s="4">
        <f t="shared" si="27"/>
        <v>0</v>
      </c>
      <c r="CZ80" s="4">
        <f t="shared" si="27"/>
        <v>0</v>
      </c>
      <c r="DA80" s="4">
        <f t="shared" si="27"/>
        <v>0</v>
      </c>
      <c r="DB80" s="4">
        <f t="shared" si="27"/>
        <v>0</v>
      </c>
      <c r="DC80" s="4">
        <f t="shared" si="27"/>
        <v>0</v>
      </c>
      <c r="DD80" s="4">
        <f t="shared" si="27"/>
        <v>10</v>
      </c>
      <c r="DE80" s="4">
        <f t="shared" si="27"/>
        <v>10</v>
      </c>
      <c r="DF80" s="4">
        <f t="shared" si="27"/>
        <v>0</v>
      </c>
      <c r="DG80" s="4">
        <f t="shared" si="27"/>
        <v>0</v>
      </c>
      <c r="DH80" s="4">
        <f t="shared" si="27"/>
        <v>5</v>
      </c>
      <c r="DI80" s="4">
        <f t="shared" si="27"/>
        <v>8</v>
      </c>
      <c r="DJ80" s="4">
        <f t="shared" si="27"/>
        <v>12</v>
      </c>
      <c r="DK80" s="4">
        <f t="shared" si="27"/>
        <v>15</v>
      </c>
      <c r="DL80" s="4">
        <f t="shared" si="27"/>
        <v>16</v>
      </c>
      <c r="DM80" s="4">
        <f t="shared" si="27"/>
        <v>0</v>
      </c>
      <c r="DN80" s="4">
        <f t="shared" si="27"/>
        <v>0</v>
      </c>
      <c r="DO80" s="4">
        <f t="shared" si="27"/>
        <v>17</v>
      </c>
      <c r="DP80" s="4">
        <f t="shared" si="27"/>
        <v>19</v>
      </c>
      <c r="DQ80" s="4">
        <f t="shared" si="27"/>
        <v>21</v>
      </c>
      <c r="DR80" s="4">
        <f t="shared" si="27"/>
        <v>25</v>
      </c>
      <c r="DS80" s="4">
        <f t="shared" si="27"/>
        <v>28</v>
      </c>
      <c r="DT80" s="4">
        <f t="shared" si="27"/>
        <v>0</v>
      </c>
      <c r="DU80" s="4">
        <f t="shared" si="27"/>
        <v>0</v>
      </c>
      <c r="DV80" s="4">
        <f t="shared" si="27"/>
        <v>0</v>
      </c>
      <c r="DW80" s="4">
        <f t="shared" si="27"/>
        <v>2</v>
      </c>
      <c r="DX80" s="4">
        <f t="shared" si="27"/>
        <v>2</v>
      </c>
      <c r="DY80" s="4">
        <f t="shared" si="27"/>
        <v>4</v>
      </c>
      <c r="DZ80" s="4">
        <f t="shared" si="27"/>
        <v>4</v>
      </c>
      <c r="EA80" s="4">
        <f t="shared" si="27"/>
        <v>0</v>
      </c>
      <c r="EB80" s="4">
        <f t="shared" si="27"/>
        <v>0</v>
      </c>
      <c r="EC80" s="4">
        <f t="shared" si="27"/>
        <v>29</v>
      </c>
      <c r="ED80" s="4">
        <f t="shared" si="27"/>
        <v>30</v>
      </c>
      <c r="EE80" s="4">
        <f t="shared" si="27"/>
        <v>0</v>
      </c>
      <c r="EF80" s="4">
        <f t="shared" si="27"/>
        <v>22</v>
      </c>
      <c r="EG80" s="4">
        <f t="shared" si="27"/>
        <v>25</v>
      </c>
      <c r="EH80" s="4">
        <f t="shared" si="27"/>
        <v>0</v>
      </c>
      <c r="EI80" s="4">
        <f t="shared" si="27"/>
        <v>0</v>
      </c>
      <c r="EJ80" s="4">
        <f t="shared" si="27"/>
        <v>22</v>
      </c>
      <c r="EK80" s="4">
        <f t="shared" si="27"/>
        <v>25</v>
      </c>
      <c r="EL80" s="4">
        <f t="shared" si="27"/>
        <v>24</v>
      </c>
      <c r="EM80" s="4">
        <f t="shared" si="27"/>
        <v>22</v>
      </c>
      <c r="EN80" s="4">
        <f t="shared" si="27"/>
        <v>23</v>
      </c>
      <c r="EO80" s="4">
        <f t="shared" si="27"/>
        <v>0</v>
      </c>
      <c r="EP80" s="4">
        <f t="shared" si="27"/>
        <v>0</v>
      </c>
      <c r="EQ80" s="4">
        <f t="shared" si="27"/>
        <v>0</v>
      </c>
      <c r="ER80" s="4">
        <f t="shared" si="27"/>
        <v>20</v>
      </c>
      <c r="ES80" s="4">
        <f t="shared" si="27"/>
        <v>24</v>
      </c>
      <c r="ET80" s="4">
        <f t="shared" si="27"/>
        <v>26</v>
      </c>
      <c r="EU80" s="4">
        <f t="shared" si="27"/>
        <v>29</v>
      </c>
      <c r="EV80" s="4">
        <f t="shared" ref="EV80:FY80" si="28">IF(EV82=1,SUBTOTAL(3,EV7:EV51)-COUNTIF(EV7:EV51,"休"),"")</f>
        <v>0</v>
      </c>
      <c r="EW80" s="4">
        <f t="shared" si="28"/>
        <v>0</v>
      </c>
      <c r="EX80" s="4">
        <f t="shared" si="28"/>
        <v>31</v>
      </c>
      <c r="EY80" s="4">
        <f t="shared" si="28"/>
        <v>32</v>
      </c>
      <c r="EZ80" s="4">
        <f t="shared" si="28"/>
        <v>31</v>
      </c>
      <c r="FA80" s="4">
        <f t="shared" si="28"/>
        <v>33</v>
      </c>
      <c r="FB80" s="4">
        <f t="shared" si="28"/>
        <v>32</v>
      </c>
      <c r="FC80" s="4">
        <f t="shared" si="28"/>
        <v>0</v>
      </c>
      <c r="FD80" s="4">
        <f t="shared" si="28"/>
        <v>0</v>
      </c>
      <c r="FE80" s="4">
        <f t="shared" si="28"/>
        <v>32</v>
      </c>
      <c r="FF80" s="4">
        <f t="shared" si="28"/>
        <v>34</v>
      </c>
      <c r="FG80" s="4">
        <f t="shared" si="28"/>
        <v>34</v>
      </c>
      <c r="FH80" s="4">
        <f t="shared" si="28"/>
        <v>33</v>
      </c>
      <c r="FI80" s="4" t="str">
        <f t="shared" si="28"/>
        <v/>
      </c>
      <c r="FJ80" s="4" t="str">
        <f t="shared" si="28"/>
        <v/>
      </c>
      <c r="FK80" s="4" t="str">
        <f t="shared" si="28"/>
        <v/>
      </c>
      <c r="FL80" s="4" t="str">
        <f t="shared" si="28"/>
        <v/>
      </c>
      <c r="FM80" s="4" t="str">
        <f t="shared" si="28"/>
        <v/>
      </c>
      <c r="FN80" s="4" t="str">
        <f t="shared" si="28"/>
        <v/>
      </c>
      <c r="FO80" s="4" t="str">
        <f t="shared" si="28"/>
        <v/>
      </c>
      <c r="FP80" s="4" t="str">
        <f t="shared" si="28"/>
        <v/>
      </c>
      <c r="FQ80" s="4" t="str">
        <f t="shared" si="28"/>
        <v/>
      </c>
      <c r="FR80" s="4" t="str">
        <f t="shared" si="28"/>
        <v/>
      </c>
      <c r="FS80" s="4" t="str">
        <f t="shared" si="28"/>
        <v/>
      </c>
      <c r="FT80" s="4" t="str">
        <f t="shared" si="28"/>
        <v/>
      </c>
      <c r="FU80" s="4" t="str">
        <f t="shared" si="28"/>
        <v/>
      </c>
      <c r="FV80" s="4" t="str">
        <f t="shared" si="28"/>
        <v/>
      </c>
      <c r="FW80" s="4" t="str">
        <f t="shared" si="28"/>
        <v/>
      </c>
      <c r="FX80" s="4" t="str">
        <f t="shared" si="28"/>
        <v/>
      </c>
      <c r="FY80" s="4" t="str">
        <f t="shared" si="28"/>
        <v/>
      </c>
    </row>
    <row r="81" spans="1:331" x14ac:dyDescent="0.2">
      <c r="B81" s="4" t="s">
        <v>134</v>
      </c>
      <c r="C81" s="4" t="str">
        <f t="shared" ref="C81:AF81" si="29">IF(C82=1,SUBTOTAL(3,C53:C73)-COUNTIF(C53:C73,"休"),"")</f>
        <v/>
      </c>
      <c r="D81" s="4" t="str">
        <f t="shared" si="29"/>
        <v/>
      </c>
      <c r="E81" s="4" t="str">
        <f t="shared" si="29"/>
        <v/>
      </c>
      <c r="F81" s="4" t="str">
        <f t="shared" si="29"/>
        <v/>
      </c>
      <c r="G81" s="4" t="str">
        <f t="shared" si="29"/>
        <v/>
      </c>
      <c r="H81" s="4" t="str">
        <f t="shared" si="29"/>
        <v/>
      </c>
      <c r="I81" s="4" t="str">
        <f t="shared" si="29"/>
        <v/>
      </c>
      <c r="J81" s="4" t="str">
        <f t="shared" si="29"/>
        <v/>
      </c>
      <c r="K81" s="4" t="str">
        <f t="shared" si="29"/>
        <v/>
      </c>
      <c r="L81" s="4" t="str">
        <f t="shared" si="29"/>
        <v/>
      </c>
      <c r="M81" s="4" t="str">
        <f t="shared" si="29"/>
        <v/>
      </c>
      <c r="N81" s="4" t="str">
        <f t="shared" si="29"/>
        <v/>
      </c>
      <c r="O81" s="4" t="str">
        <f t="shared" si="29"/>
        <v/>
      </c>
      <c r="P81" s="4" t="str">
        <f t="shared" si="29"/>
        <v/>
      </c>
      <c r="Q81" s="4" t="str">
        <f t="shared" si="29"/>
        <v/>
      </c>
      <c r="R81" s="4" t="str">
        <f t="shared" si="29"/>
        <v/>
      </c>
      <c r="S81" s="4" t="str">
        <f t="shared" si="29"/>
        <v/>
      </c>
      <c r="T81" s="4" t="str">
        <f t="shared" si="29"/>
        <v/>
      </c>
      <c r="U81" s="4" t="str">
        <f t="shared" si="29"/>
        <v/>
      </c>
      <c r="V81" s="4" t="str">
        <f t="shared" si="29"/>
        <v/>
      </c>
      <c r="W81" s="4" t="str">
        <f t="shared" si="29"/>
        <v/>
      </c>
      <c r="X81" s="4" t="str">
        <f t="shared" si="29"/>
        <v/>
      </c>
      <c r="Y81" s="4" t="str">
        <f t="shared" si="29"/>
        <v/>
      </c>
      <c r="Z81" s="4" t="str">
        <f t="shared" si="29"/>
        <v/>
      </c>
      <c r="AA81" s="4" t="str">
        <f t="shared" si="29"/>
        <v/>
      </c>
      <c r="AB81" s="4" t="str">
        <f t="shared" si="29"/>
        <v/>
      </c>
      <c r="AC81" s="4" t="str">
        <f t="shared" si="29"/>
        <v/>
      </c>
      <c r="AD81" s="4" t="str">
        <f t="shared" si="29"/>
        <v/>
      </c>
      <c r="AE81" s="4" t="str">
        <f t="shared" si="29"/>
        <v/>
      </c>
      <c r="AF81" s="4" t="str">
        <f t="shared" si="29"/>
        <v/>
      </c>
      <c r="AG81" s="4">
        <f t="shared" ref="AG81:CI81" si="30">IF(AG82=1,SUBTOTAL(3,AG53:AG73)-COUNTIF(AG53:AG73,"休"),"")</f>
        <v>0</v>
      </c>
      <c r="AH81" s="4">
        <f t="shared" si="30"/>
        <v>0</v>
      </c>
      <c r="AI81" s="4">
        <f t="shared" si="30"/>
        <v>0</v>
      </c>
      <c r="AJ81" s="4">
        <f t="shared" si="30"/>
        <v>5</v>
      </c>
      <c r="AK81" s="4">
        <f t="shared" si="30"/>
        <v>5</v>
      </c>
      <c r="AL81" s="4">
        <f t="shared" si="30"/>
        <v>11</v>
      </c>
      <c r="AM81" s="4">
        <f t="shared" si="30"/>
        <v>12</v>
      </c>
      <c r="AN81" s="4">
        <f t="shared" si="30"/>
        <v>0</v>
      </c>
      <c r="AO81" s="4">
        <f t="shared" si="30"/>
        <v>0</v>
      </c>
      <c r="AP81" s="4">
        <f t="shared" si="30"/>
        <v>8</v>
      </c>
      <c r="AQ81" s="4">
        <f t="shared" si="30"/>
        <v>11</v>
      </c>
      <c r="AR81" s="4">
        <f t="shared" si="30"/>
        <v>14</v>
      </c>
      <c r="AS81" s="4">
        <f t="shared" si="30"/>
        <v>17</v>
      </c>
      <c r="AT81" s="4">
        <f t="shared" si="30"/>
        <v>18</v>
      </c>
      <c r="AU81" s="4">
        <f t="shared" si="30"/>
        <v>0</v>
      </c>
      <c r="AV81" s="4">
        <f t="shared" si="30"/>
        <v>0</v>
      </c>
      <c r="AW81" s="4">
        <f t="shared" si="30"/>
        <v>16</v>
      </c>
      <c r="AX81" s="4">
        <f t="shared" si="30"/>
        <v>14</v>
      </c>
      <c r="AY81" s="4">
        <f t="shared" si="30"/>
        <v>18</v>
      </c>
      <c r="AZ81" s="4">
        <f t="shared" si="30"/>
        <v>19</v>
      </c>
      <c r="BA81" s="4">
        <f t="shared" si="30"/>
        <v>19</v>
      </c>
      <c r="BB81" s="4">
        <f t="shared" si="30"/>
        <v>0</v>
      </c>
      <c r="BC81" s="4">
        <f t="shared" si="30"/>
        <v>0</v>
      </c>
      <c r="BD81" s="4">
        <f t="shared" si="30"/>
        <v>0</v>
      </c>
      <c r="BE81" s="4">
        <f t="shared" si="30"/>
        <v>17</v>
      </c>
      <c r="BF81" s="4">
        <f t="shared" si="30"/>
        <v>19</v>
      </c>
      <c r="BG81" s="4">
        <f t="shared" si="30"/>
        <v>19</v>
      </c>
      <c r="BH81" s="4">
        <f t="shared" si="30"/>
        <v>19</v>
      </c>
      <c r="BI81" s="4">
        <f t="shared" si="30"/>
        <v>0</v>
      </c>
      <c r="BJ81" s="4">
        <f t="shared" si="30"/>
        <v>0</v>
      </c>
      <c r="BK81" s="4">
        <f t="shared" si="30"/>
        <v>18</v>
      </c>
      <c r="BL81" s="4">
        <f t="shared" si="30"/>
        <v>18</v>
      </c>
      <c r="BM81" s="4">
        <f t="shared" si="30"/>
        <v>16</v>
      </c>
      <c r="BN81" s="4">
        <f t="shared" si="30"/>
        <v>15</v>
      </c>
      <c r="BO81" s="4">
        <f t="shared" si="30"/>
        <v>16</v>
      </c>
      <c r="BP81" s="4">
        <f t="shared" si="30"/>
        <v>0</v>
      </c>
      <c r="BQ81" s="4">
        <f t="shared" si="30"/>
        <v>0</v>
      </c>
      <c r="BR81" s="4">
        <f t="shared" si="30"/>
        <v>15</v>
      </c>
      <c r="BS81" s="4">
        <f t="shared" si="30"/>
        <v>15</v>
      </c>
      <c r="BT81" s="4">
        <f t="shared" si="30"/>
        <v>15</v>
      </c>
      <c r="BU81" s="4">
        <f t="shared" si="30"/>
        <v>16</v>
      </c>
      <c r="BV81" s="4">
        <f t="shared" si="30"/>
        <v>16</v>
      </c>
      <c r="BW81" s="4">
        <f t="shared" si="30"/>
        <v>0</v>
      </c>
      <c r="BX81" s="4">
        <f t="shared" si="30"/>
        <v>0</v>
      </c>
      <c r="BY81" s="4">
        <f t="shared" si="30"/>
        <v>13</v>
      </c>
      <c r="BZ81" s="4">
        <f t="shared" si="30"/>
        <v>13</v>
      </c>
      <c r="CA81" s="4">
        <f t="shared" si="30"/>
        <v>16</v>
      </c>
      <c r="CB81" s="4">
        <f t="shared" si="30"/>
        <v>16</v>
      </c>
      <c r="CC81" s="4">
        <f t="shared" si="30"/>
        <v>16</v>
      </c>
      <c r="CD81" s="4">
        <f t="shared" si="30"/>
        <v>0</v>
      </c>
      <c r="CE81" s="4">
        <f t="shared" si="30"/>
        <v>0</v>
      </c>
      <c r="CF81" s="4">
        <f t="shared" si="30"/>
        <v>15</v>
      </c>
      <c r="CG81" s="4">
        <f t="shared" si="30"/>
        <v>13</v>
      </c>
      <c r="CH81" s="4">
        <f t="shared" si="30"/>
        <v>0</v>
      </c>
      <c r="CI81" s="4">
        <f t="shared" si="30"/>
        <v>0</v>
      </c>
      <c r="CJ81" s="4">
        <f t="shared" ref="CJ81:EU81" si="31">IF(CJ82=1,SUBTOTAL(3,CJ53:CJ73)-COUNTIF(CJ53:CJ73,"休"),"")</f>
        <v>0</v>
      </c>
      <c r="CK81" s="4">
        <f t="shared" si="31"/>
        <v>0</v>
      </c>
      <c r="CL81" s="4">
        <f t="shared" si="31"/>
        <v>0</v>
      </c>
      <c r="CM81" s="4">
        <f t="shared" si="31"/>
        <v>0</v>
      </c>
      <c r="CN81" s="4">
        <f t="shared" si="31"/>
        <v>0</v>
      </c>
      <c r="CO81" s="4">
        <f t="shared" si="31"/>
        <v>0</v>
      </c>
      <c r="CP81" s="4">
        <f t="shared" si="31"/>
        <v>0</v>
      </c>
      <c r="CQ81" s="4">
        <f t="shared" si="31"/>
        <v>0</v>
      </c>
      <c r="CR81" s="4">
        <f t="shared" si="31"/>
        <v>0</v>
      </c>
      <c r="CS81" s="4">
        <f t="shared" si="31"/>
        <v>0</v>
      </c>
      <c r="CT81" s="4">
        <f t="shared" si="31"/>
        <v>0</v>
      </c>
      <c r="CU81" s="4">
        <f t="shared" si="31"/>
        <v>0</v>
      </c>
      <c r="CV81" s="4">
        <f t="shared" si="31"/>
        <v>0</v>
      </c>
      <c r="CW81" s="4">
        <f t="shared" si="31"/>
        <v>0</v>
      </c>
      <c r="CX81" s="4">
        <f t="shared" si="31"/>
        <v>0</v>
      </c>
      <c r="CY81" s="4">
        <f t="shared" si="31"/>
        <v>0</v>
      </c>
      <c r="CZ81" s="4">
        <f t="shared" si="31"/>
        <v>0</v>
      </c>
      <c r="DA81" s="4">
        <f t="shared" si="31"/>
        <v>0</v>
      </c>
      <c r="DB81" s="4">
        <f t="shared" si="31"/>
        <v>0</v>
      </c>
      <c r="DC81" s="4">
        <f t="shared" si="31"/>
        <v>0</v>
      </c>
      <c r="DD81" s="4">
        <f t="shared" si="31"/>
        <v>2</v>
      </c>
      <c r="DE81" s="4">
        <f t="shared" si="31"/>
        <v>4</v>
      </c>
      <c r="DF81" s="4">
        <f t="shared" si="31"/>
        <v>0</v>
      </c>
      <c r="DG81" s="4">
        <f t="shared" si="31"/>
        <v>0</v>
      </c>
      <c r="DH81" s="4">
        <f t="shared" si="31"/>
        <v>4</v>
      </c>
      <c r="DI81" s="4">
        <f t="shared" si="31"/>
        <v>3</v>
      </c>
      <c r="DJ81" s="4">
        <f t="shared" si="31"/>
        <v>3</v>
      </c>
      <c r="DK81" s="4">
        <f t="shared" si="31"/>
        <v>4</v>
      </c>
      <c r="DL81" s="4">
        <f t="shared" si="31"/>
        <v>6</v>
      </c>
      <c r="DM81" s="4">
        <f t="shared" si="31"/>
        <v>0</v>
      </c>
      <c r="DN81" s="4">
        <f t="shared" si="31"/>
        <v>0</v>
      </c>
      <c r="DO81" s="4">
        <f t="shared" si="31"/>
        <v>9</v>
      </c>
      <c r="DP81" s="4">
        <f t="shared" si="31"/>
        <v>8</v>
      </c>
      <c r="DQ81" s="4">
        <f t="shared" si="31"/>
        <v>10</v>
      </c>
      <c r="DR81" s="4">
        <f t="shared" si="31"/>
        <v>11</v>
      </c>
      <c r="DS81" s="4">
        <f t="shared" si="31"/>
        <v>12</v>
      </c>
      <c r="DT81" s="4">
        <f t="shared" si="31"/>
        <v>0</v>
      </c>
      <c r="DU81" s="4">
        <f t="shared" si="31"/>
        <v>0</v>
      </c>
      <c r="DV81" s="4">
        <f t="shared" si="31"/>
        <v>0</v>
      </c>
      <c r="DW81" s="4">
        <f t="shared" si="31"/>
        <v>1</v>
      </c>
      <c r="DX81" s="4">
        <f t="shared" si="31"/>
        <v>1</v>
      </c>
      <c r="DY81" s="4">
        <f t="shared" si="31"/>
        <v>1</v>
      </c>
      <c r="DZ81" s="4">
        <f t="shared" si="31"/>
        <v>1</v>
      </c>
      <c r="EA81" s="4">
        <f t="shared" si="31"/>
        <v>0</v>
      </c>
      <c r="EB81" s="4">
        <f t="shared" si="31"/>
        <v>0</v>
      </c>
      <c r="EC81" s="4">
        <f t="shared" si="31"/>
        <v>11</v>
      </c>
      <c r="ED81" s="4">
        <f t="shared" si="31"/>
        <v>12</v>
      </c>
      <c r="EE81" s="4">
        <f t="shared" si="31"/>
        <v>0</v>
      </c>
      <c r="EF81" s="4">
        <f t="shared" si="31"/>
        <v>11</v>
      </c>
      <c r="EG81" s="4">
        <f t="shared" si="31"/>
        <v>11</v>
      </c>
      <c r="EH81" s="4">
        <f t="shared" si="31"/>
        <v>0</v>
      </c>
      <c r="EI81" s="4">
        <f t="shared" si="31"/>
        <v>0</v>
      </c>
      <c r="EJ81" s="4">
        <f t="shared" si="31"/>
        <v>10</v>
      </c>
      <c r="EK81" s="4">
        <f t="shared" si="31"/>
        <v>10</v>
      </c>
      <c r="EL81" s="4">
        <f t="shared" si="31"/>
        <v>9</v>
      </c>
      <c r="EM81" s="4">
        <f t="shared" si="31"/>
        <v>11</v>
      </c>
      <c r="EN81" s="4">
        <f t="shared" si="31"/>
        <v>14</v>
      </c>
      <c r="EO81" s="4">
        <f t="shared" si="31"/>
        <v>0</v>
      </c>
      <c r="EP81" s="4">
        <f t="shared" si="31"/>
        <v>0</v>
      </c>
      <c r="EQ81" s="4">
        <f t="shared" si="31"/>
        <v>0</v>
      </c>
      <c r="ER81" s="4">
        <f t="shared" si="31"/>
        <v>12</v>
      </c>
      <c r="ES81" s="4">
        <f t="shared" si="31"/>
        <v>12</v>
      </c>
      <c r="ET81" s="4">
        <f t="shared" si="31"/>
        <v>13</v>
      </c>
      <c r="EU81" s="4">
        <f t="shared" si="31"/>
        <v>13</v>
      </c>
      <c r="EV81" s="4">
        <f t="shared" ref="EV81:GA81" si="32">IF(EV82=1,SUBTOTAL(3,EV53:EV73)-COUNTIF(EV53:EV73,"休"),"")</f>
        <v>0</v>
      </c>
      <c r="EW81" s="4">
        <f t="shared" si="32"/>
        <v>0</v>
      </c>
      <c r="EX81" s="4">
        <f t="shared" si="32"/>
        <v>14</v>
      </c>
      <c r="EY81" s="4">
        <f t="shared" si="32"/>
        <v>14</v>
      </c>
      <c r="EZ81" s="4">
        <f t="shared" si="32"/>
        <v>15</v>
      </c>
      <c r="FA81" s="4">
        <f t="shared" si="32"/>
        <v>15</v>
      </c>
      <c r="FB81" s="4">
        <f t="shared" si="32"/>
        <v>15</v>
      </c>
      <c r="FC81" s="4">
        <f t="shared" si="32"/>
        <v>0</v>
      </c>
      <c r="FD81" s="4">
        <f t="shared" si="32"/>
        <v>0</v>
      </c>
      <c r="FE81" s="4">
        <f t="shared" si="32"/>
        <v>9</v>
      </c>
      <c r="FF81" s="4">
        <f t="shared" si="32"/>
        <v>10</v>
      </c>
      <c r="FG81" s="4">
        <f t="shared" si="32"/>
        <v>10</v>
      </c>
      <c r="FH81" s="4">
        <f t="shared" si="32"/>
        <v>13</v>
      </c>
      <c r="FI81" s="4" t="str">
        <f t="shared" si="32"/>
        <v/>
      </c>
      <c r="FJ81" s="4" t="str">
        <f t="shared" si="32"/>
        <v/>
      </c>
      <c r="FK81" s="4" t="str">
        <f t="shared" si="32"/>
        <v/>
      </c>
      <c r="FL81" s="4" t="str">
        <f t="shared" si="32"/>
        <v/>
      </c>
      <c r="FM81" s="4" t="str">
        <f t="shared" si="32"/>
        <v/>
      </c>
      <c r="FN81" s="4" t="str">
        <f t="shared" si="32"/>
        <v/>
      </c>
      <c r="FO81" s="4" t="str">
        <f t="shared" si="32"/>
        <v/>
      </c>
      <c r="FP81" s="4" t="str">
        <f t="shared" si="32"/>
        <v/>
      </c>
      <c r="FQ81" s="4" t="str">
        <f t="shared" si="32"/>
        <v/>
      </c>
      <c r="FR81" s="4" t="str">
        <f t="shared" si="32"/>
        <v/>
      </c>
      <c r="FS81" s="4" t="str">
        <f t="shared" si="32"/>
        <v/>
      </c>
      <c r="FT81" s="4" t="str">
        <f t="shared" si="32"/>
        <v/>
      </c>
      <c r="FU81" s="4" t="str">
        <f t="shared" si="32"/>
        <v/>
      </c>
      <c r="FV81" s="4" t="str">
        <f t="shared" si="32"/>
        <v/>
      </c>
      <c r="FW81" s="4" t="str">
        <f t="shared" si="32"/>
        <v/>
      </c>
      <c r="FX81" s="4" t="str">
        <f t="shared" si="32"/>
        <v/>
      </c>
      <c r="FY81" s="4" t="str">
        <f t="shared" si="32"/>
        <v/>
      </c>
      <c r="FZ81" s="4" t="str">
        <f t="shared" si="32"/>
        <v/>
      </c>
      <c r="GA81" s="4" t="str">
        <f t="shared" si="32"/>
        <v/>
      </c>
    </row>
    <row r="82" spans="1:331" s="50" customFormat="1" x14ac:dyDescent="0.2">
      <c r="B82" s="50" t="s">
        <v>143</v>
      </c>
      <c r="AG82" s="50">
        <v>1</v>
      </c>
      <c r="AH82" s="50">
        <v>1</v>
      </c>
      <c r="AI82" s="50">
        <v>1</v>
      </c>
      <c r="AJ82" s="50">
        <v>1</v>
      </c>
      <c r="AK82" s="50">
        <v>1</v>
      </c>
      <c r="AL82" s="50">
        <v>1</v>
      </c>
      <c r="AM82" s="50">
        <v>1</v>
      </c>
      <c r="AN82" s="50">
        <v>1</v>
      </c>
      <c r="AO82" s="50">
        <v>1</v>
      </c>
      <c r="AP82" s="50">
        <v>1</v>
      </c>
      <c r="AQ82" s="50">
        <v>1</v>
      </c>
      <c r="AR82" s="50">
        <v>1</v>
      </c>
      <c r="AS82" s="50">
        <v>1</v>
      </c>
      <c r="AT82" s="50">
        <v>1</v>
      </c>
      <c r="AU82" s="50">
        <v>1</v>
      </c>
      <c r="AV82" s="50">
        <v>1</v>
      </c>
      <c r="AW82" s="50">
        <v>1</v>
      </c>
      <c r="AX82" s="50">
        <v>1</v>
      </c>
      <c r="AY82" s="50">
        <v>1</v>
      </c>
      <c r="AZ82" s="50">
        <v>1</v>
      </c>
      <c r="BA82" s="50">
        <v>1</v>
      </c>
      <c r="BB82" s="50">
        <v>1</v>
      </c>
      <c r="BC82" s="50">
        <v>1</v>
      </c>
      <c r="BD82" s="50">
        <v>1</v>
      </c>
      <c r="BE82" s="50">
        <v>1</v>
      </c>
      <c r="BF82" s="50">
        <v>1</v>
      </c>
      <c r="BG82" s="50">
        <v>1</v>
      </c>
      <c r="BH82" s="50">
        <v>1</v>
      </c>
      <c r="BI82" s="50">
        <v>1</v>
      </c>
      <c r="BJ82" s="50">
        <v>1</v>
      </c>
      <c r="BK82" s="50">
        <v>1</v>
      </c>
      <c r="BL82" s="50">
        <v>1</v>
      </c>
      <c r="BM82" s="50">
        <v>1</v>
      </c>
      <c r="BN82" s="50">
        <v>1</v>
      </c>
      <c r="BO82" s="50">
        <v>1</v>
      </c>
      <c r="BP82" s="50">
        <v>1</v>
      </c>
      <c r="BQ82" s="50">
        <v>1</v>
      </c>
      <c r="BR82" s="50">
        <v>1</v>
      </c>
      <c r="BS82" s="50">
        <v>1</v>
      </c>
      <c r="BT82" s="50">
        <v>1</v>
      </c>
      <c r="BU82" s="50">
        <v>1</v>
      </c>
      <c r="BV82" s="50">
        <v>1</v>
      </c>
      <c r="BW82" s="50">
        <v>1</v>
      </c>
      <c r="BX82" s="50">
        <v>1</v>
      </c>
      <c r="BY82" s="50">
        <v>1</v>
      </c>
      <c r="BZ82" s="50">
        <v>1</v>
      </c>
      <c r="CA82" s="50">
        <v>1</v>
      </c>
      <c r="CB82" s="50">
        <v>1</v>
      </c>
      <c r="CC82" s="50">
        <v>1</v>
      </c>
      <c r="CD82" s="50">
        <v>1</v>
      </c>
      <c r="CE82" s="50">
        <v>1</v>
      </c>
      <c r="CF82" s="50">
        <v>1</v>
      </c>
      <c r="CG82" s="50">
        <v>1</v>
      </c>
      <c r="CH82" s="50">
        <v>1</v>
      </c>
      <c r="CI82" s="50">
        <v>1</v>
      </c>
      <c r="CJ82" s="50">
        <v>1</v>
      </c>
      <c r="CK82" s="50">
        <v>1</v>
      </c>
      <c r="CL82" s="50">
        <v>1</v>
      </c>
      <c r="CM82" s="50">
        <v>1</v>
      </c>
      <c r="CN82" s="50">
        <v>1</v>
      </c>
      <c r="CO82" s="50">
        <v>1</v>
      </c>
      <c r="CP82" s="50">
        <v>1</v>
      </c>
      <c r="CQ82" s="50">
        <v>1</v>
      </c>
      <c r="CR82" s="50">
        <v>1</v>
      </c>
      <c r="CS82" s="50">
        <v>1</v>
      </c>
      <c r="CT82" s="50">
        <v>1</v>
      </c>
      <c r="CU82" s="50">
        <v>1</v>
      </c>
      <c r="CV82" s="50">
        <v>1</v>
      </c>
      <c r="CW82" s="50">
        <v>1</v>
      </c>
      <c r="CX82" s="50">
        <v>1</v>
      </c>
      <c r="CY82" s="50">
        <v>1</v>
      </c>
      <c r="CZ82" s="50">
        <v>1</v>
      </c>
      <c r="DA82" s="50">
        <v>1</v>
      </c>
      <c r="DB82" s="50">
        <v>1</v>
      </c>
      <c r="DC82" s="50">
        <v>1</v>
      </c>
      <c r="DD82" s="50">
        <v>1</v>
      </c>
      <c r="DE82" s="50">
        <v>1</v>
      </c>
      <c r="DF82" s="50">
        <v>1</v>
      </c>
      <c r="DG82" s="50">
        <v>1</v>
      </c>
      <c r="DH82" s="50">
        <v>1</v>
      </c>
      <c r="DI82" s="50">
        <v>1</v>
      </c>
      <c r="DJ82" s="50">
        <v>1</v>
      </c>
      <c r="DK82" s="50">
        <v>1</v>
      </c>
      <c r="DL82" s="50">
        <v>1</v>
      </c>
      <c r="DM82" s="50">
        <v>1</v>
      </c>
      <c r="DN82" s="50">
        <v>1</v>
      </c>
      <c r="DO82" s="50">
        <v>1</v>
      </c>
      <c r="DP82" s="50">
        <v>1</v>
      </c>
      <c r="DQ82" s="50">
        <v>1</v>
      </c>
      <c r="DR82" s="50">
        <v>1</v>
      </c>
      <c r="DS82" s="50">
        <v>1</v>
      </c>
      <c r="DT82" s="50">
        <v>1</v>
      </c>
      <c r="DU82" s="50">
        <v>1</v>
      </c>
      <c r="DV82" s="50">
        <v>1</v>
      </c>
      <c r="DW82" s="50">
        <v>1</v>
      </c>
      <c r="DX82" s="50">
        <v>1</v>
      </c>
      <c r="DY82" s="50">
        <v>1</v>
      </c>
      <c r="DZ82" s="50">
        <v>1</v>
      </c>
      <c r="EA82" s="50">
        <v>1</v>
      </c>
      <c r="EB82" s="50">
        <v>1</v>
      </c>
      <c r="EC82" s="50">
        <v>1</v>
      </c>
      <c r="ED82" s="50">
        <v>1</v>
      </c>
      <c r="EE82" s="50">
        <v>1</v>
      </c>
      <c r="EF82" s="50">
        <v>1</v>
      </c>
      <c r="EG82" s="50">
        <v>1</v>
      </c>
      <c r="EH82" s="50">
        <v>1</v>
      </c>
      <c r="EI82" s="50">
        <v>1</v>
      </c>
      <c r="EJ82" s="50">
        <v>1</v>
      </c>
      <c r="EK82" s="50">
        <v>1</v>
      </c>
      <c r="EL82" s="50">
        <v>1</v>
      </c>
      <c r="EM82" s="50">
        <v>1</v>
      </c>
      <c r="EN82" s="50">
        <v>1</v>
      </c>
      <c r="EO82" s="50">
        <v>1</v>
      </c>
      <c r="EP82" s="50">
        <v>1</v>
      </c>
      <c r="EQ82" s="50">
        <v>1</v>
      </c>
      <c r="ER82" s="50">
        <v>1</v>
      </c>
      <c r="ES82" s="50">
        <v>1</v>
      </c>
      <c r="ET82" s="50">
        <v>1</v>
      </c>
      <c r="EU82" s="50">
        <v>1</v>
      </c>
      <c r="EV82" s="50">
        <v>1</v>
      </c>
      <c r="EW82" s="50">
        <v>1</v>
      </c>
      <c r="EX82" s="50">
        <v>1</v>
      </c>
      <c r="EY82" s="50">
        <v>1</v>
      </c>
      <c r="EZ82" s="50">
        <v>1</v>
      </c>
      <c r="FA82" s="50">
        <v>1</v>
      </c>
      <c r="FB82" s="50">
        <v>1</v>
      </c>
      <c r="FC82" s="50">
        <v>1</v>
      </c>
      <c r="FD82" s="50">
        <v>1</v>
      </c>
      <c r="FE82" s="50">
        <v>1</v>
      </c>
      <c r="FF82" s="50">
        <v>1</v>
      </c>
      <c r="FG82" s="50">
        <v>1</v>
      </c>
      <c r="FH82" s="50">
        <v>1</v>
      </c>
    </row>
    <row r="83" spans="1:331" x14ac:dyDescent="0.2">
      <c r="A83" s="4" t="s">
        <v>153</v>
      </c>
      <c r="B83" s="54">
        <f>MAX(C83:GA83)</f>
        <v>46093</v>
      </c>
      <c r="C83" s="4">
        <f t="shared" ref="C83:AF83" si="33">IF(C82=1,C2,)</f>
        <v>0</v>
      </c>
      <c r="D83" s="4">
        <f t="shared" si="33"/>
        <v>0</v>
      </c>
      <c r="E83" s="4">
        <f t="shared" si="33"/>
        <v>0</v>
      </c>
      <c r="F83" s="4">
        <f t="shared" si="33"/>
        <v>0</v>
      </c>
      <c r="G83" s="4">
        <f t="shared" si="33"/>
        <v>0</v>
      </c>
      <c r="H83" s="4">
        <f t="shared" si="33"/>
        <v>0</v>
      </c>
      <c r="I83" s="4">
        <f t="shared" si="33"/>
        <v>0</v>
      </c>
      <c r="J83" s="4">
        <f t="shared" si="33"/>
        <v>0</v>
      </c>
      <c r="K83" s="4">
        <f t="shared" si="33"/>
        <v>0</v>
      </c>
      <c r="L83" s="4">
        <f t="shared" si="33"/>
        <v>0</v>
      </c>
      <c r="M83" s="4">
        <f t="shared" si="33"/>
        <v>0</v>
      </c>
      <c r="N83" s="4">
        <f t="shared" si="33"/>
        <v>0</v>
      </c>
      <c r="O83" s="4">
        <f t="shared" si="33"/>
        <v>0</v>
      </c>
      <c r="P83" s="4">
        <f t="shared" si="33"/>
        <v>0</v>
      </c>
      <c r="Q83" s="4">
        <f t="shared" si="33"/>
        <v>0</v>
      </c>
      <c r="R83" s="4">
        <f t="shared" si="33"/>
        <v>0</v>
      </c>
      <c r="S83" s="4">
        <f t="shared" si="33"/>
        <v>0</v>
      </c>
      <c r="T83" s="4">
        <f t="shared" si="33"/>
        <v>0</v>
      </c>
      <c r="U83" s="4">
        <f t="shared" si="33"/>
        <v>0</v>
      </c>
      <c r="V83" s="4">
        <f t="shared" si="33"/>
        <v>0</v>
      </c>
      <c r="W83" s="4">
        <f t="shared" si="33"/>
        <v>0</v>
      </c>
      <c r="X83" s="4">
        <f t="shared" si="33"/>
        <v>0</v>
      </c>
      <c r="Y83" s="4">
        <f t="shared" si="33"/>
        <v>0</v>
      </c>
      <c r="Z83" s="4">
        <f t="shared" si="33"/>
        <v>0</v>
      </c>
      <c r="AA83" s="4">
        <f t="shared" si="33"/>
        <v>0</v>
      </c>
      <c r="AB83" s="4">
        <f t="shared" si="33"/>
        <v>0</v>
      </c>
      <c r="AC83" s="4">
        <f t="shared" si="33"/>
        <v>0</v>
      </c>
      <c r="AD83" s="4">
        <f t="shared" si="33"/>
        <v>0</v>
      </c>
      <c r="AE83" s="4">
        <f t="shared" si="33"/>
        <v>0</v>
      </c>
      <c r="AF83" s="4">
        <f t="shared" si="33"/>
        <v>0</v>
      </c>
      <c r="AG83" s="4">
        <f t="shared" ref="AG83:CI83" si="34">IF(AG82=1,AG2,)</f>
        <v>45962</v>
      </c>
      <c r="AH83" s="4">
        <f t="shared" si="34"/>
        <v>45963</v>
      </c>
      <c r="AI83" s="4">
        <f t="shared" si="34"/>
        <v>45964</v>
      </c>
      <c r="AJ83" s="4">
        <f t="shared" si="34"/>
        <v>45965</v>
      </c>
      <c r="AK83" s="4">
        <f t="shared" si="34"/>
        <v>45966</v>
      </c>
      <c r="AL83" s="4">
        <f t="shared" si="34"/>
        <v>45967</v>
      </c>
      <c r="AM83" s="4">
        <f t="shared" si="34"/>
        <v>45968</v>
      </c>
      <c r="AN83" s="4">
        <f t="shared" si="34"/>
        <v>45969</v>
      </c>
      <c r="AO83" s="4">
        <f t="shared" si="34"/>
        <v>45970</v>
      </c>
      <c r="AP83" s="4">
        <f t="shared" si="34"/>
        <v>45971</v>
      </c>
      <c r="AQ83" s="4">
        <f t="shared" si="34"/>
        <v>45972</v>
      </c>
      <c r="AR83" s="4">
        <f t="shared" si="34"/>
        <v>45973</v>
      </c>
      <c r="AS83" s="4">
        <f t="shared" si="34"/>
        <v>45974</v>
      </c>
      <c r="AT83" s="4">
        <f t="shared" si="34"/>
        <v>45975</v>
      </c>
      <c r="AU83" s="4">
        <f t="shared" si="34"/>
        <v>45976</v>
      </c>
      <c r="AV83" s="4">
        <f t="shared" si="34"/>
        <v>45977</v>
      </c>
      <c r="AW83" s="4">
        <f t="shared" si="34"/>
        <v>45978</v>
      </c>
      <c r="AX83" s="4">
        <f t="shared" si="34"/>
        <v>45979</v>
      </c>
      <c r="AY83" s="4">
        <f t="shared" si="34"/>
        <v>45980</v>
      </c>
      <c r="AZ83" s="4">
        <f t="shared" si="34"/>
        <v>45981</v>
      </c>
      <c r="BA83" s="4">
        <f t="shared" si="34"/>
        <v>45982</v>
      </c>
      <c r="BB83" s="4">
        <f t="shared" si="34"/>
        <v>45983</v>
      </c>
      <c r="BC83" s="4">
        <f t="shared" si="34"/>
        <v>45984</v>
      </c>
      <c r="BD83" s="4">
        <f t="shared" si="34"/>
        <v>45985</v>
      </c>
      <c r="BE83" s="4">
        <f t="shared" si="34"/>
        <v>45986</v>
      </c>
      <c r="BF83" s="4">
        <f t="shared" si="34"/>
        <v>45987</v>
      </c>
      <c r="BG83" s="4">
        <f t="shared" si="34"/>
        <v>45988</v>
      </c>
      <c r="BH83" s="4">
        <f t="shared" si="34"/>
        <v>45989</v>
      </c>
      <c r="BI83" s="4">
        <f t="shared" si="34"/>
        <v>45990</v>
      </c>
      <c r="BJ83" s="4">
        <f t="shared" si="34"/>
        <v>45991</v>
      </c>
      <c r="BK83" s="4">
        <f t="shared" si="34"/>
        <v>45992</v>
      </c>
      <c r="BL83" s="4">
        <f t="shared" si="34"/>
        <v>45993</v>
      </c>
      <c r="BM83" s="4">
        <f t="shared" si="34"/>
        <v>45994</v>
      </c>
      <c r="BN83" s="4">
        <f t="shared" si="34"/>
        <v>45995</v>
      </c>
      <c r="BO83" s="4">
        <f t="shared" si="34"/>
        <v>45996</v>
      </c>
      <c r="BP83" s="4">
        <f t="shared" si="34"/>
        <v>45997</v>
      </c>
      <c r="BQ83" s="4">
        <f t="shared" si="34"/>
        <v>45998</v>
      </c>
      <c r="BR83" s="4">
        <f t="shared" si="34"/>
        <v>45999</v>
      </c>
      <c r="BS83" s="4">
        <f t="shared" si="34"/>
        <v>46000</v>
      </c>
      <c r="BT83" s="4">
        <f t="shared" si="34"/>
        <v>46001</v>
      </c>
      <c r="BU83" s="4">
        <f t="shared" si="34"/>
        <v>46002</v>
      </c>
      <c r="BV83" s="4">
        <f t="shared" si="34"/>
        <v>46003</v>
      </c>
      <c r="BW83" s="4">
        <f t="shared" si="34"/>
        <v>46004</v>
      </c>
      <c r="BX83" s="4">
        <f t="shared" si="34"/>
        <v>46005</v>
      </c>
      <c r="BY83" s="4">
        <f t="shared" si="34"/>
        <v>46006</v>
      </c>
      <c r="BZ83" s="4">
        <f t="shared" si="34"/>
        <v>46007</v>
      </c>
      <c r="CA83" s="4">
        <f t="shared" si="34"/>
        <v>46008</v>
      </c>
      <c r="CB83" s="4">
        <f t="shared" si="34"/>
        <v>46009</v>
      </c>
      <c r="CC83" s="4">
        <f t="shared" si="34"/>
        <v>46010</v>
      </c>
      <c r="CD83" s="4">
        <f t="shared" si="34"/>
        <v>46011</v>
      </c>
      <c r="CE83" s="4">
        <f t="shared" si="34"/>
        <v>46012</v>
      </c>
      <c r="CF83" s="4">
        <f t="shared" si="34"/>
        <v>46013</v>
      </c>
      <c r="CG83" s="4">
        <f t="shared" si="34"/>
        <v>46014</v>
      </c>
      <c r="CH83" s="4">
        <f t="shared" si="34"/>
        <v>46015</v>
      </c>
      <c r="CI83" s="4">
        <f t="shared" si="34"/>
        <v>46016</v>
      </c>
      <c r="CJ83" s="4">
        <f t="shared" ref="CJ83:EU83" si="35">IF(CJ82=1,CJ2,)</f>
        <v>46017</v>
      </c>
      <c r="CK83" s="4">
        <f t="shared" si="35"/>
        <v>46018</v>
      </c>
      <c r="CL83" s="4">
        <f t="shared" si="35"/>
        <v>46019</v>
      </c>
      <c r="CM83" s="4">
        <f t="shared" si="35"/>
        <v>46020</v>
      </c>
      <c r="CN83" s="4">
        <f t="shared" si="35"/>
        <v>46021</v>
      </c>
      <c r="CO83" s="4">
        <f t="shared" si="35"/>
        <v>46022</v>
      </c>
      <c r="CP83" s="4">
        <f t="shared" si="35"/>
        <v>46023</v>
      </c>
      <c r="CQ83" s="4">
        <f t="shared" si="35"/>
        <v>46024</v>
      </c>
      <c r="CR83" s="4">
        <f t="shared" si="35"/>
        <v>46025</v>
      </c>
      <c r="CS83" s="4">
        <f t="shared" si="35"/>
        <v>46026</v>
      </c>
      <c r="CT83" s="4">
        <f t="shared" si="35"/>
        <v>46027</v>
      </c>
      <c r="CU83" s="4">
        <f t="shared" si="35"/>
        <v>46028</v>
      </c>
      <c r="CV83" s="4">
        <f t="shared" si="35"/>
        <v>46029</v>
      </c>
      <c r="CW83" s="4">
        <f t="shared" si="35"/>
        <v>46030</v>
      </c>
      <c r="CX83" s="4">
        <f t="shared" si="35"/>
        <v>46031</v>
      </c>
      <c r="CY83" s="4">
        <f t="shared" si="35"/>
        <v>46032</v>
      </c>
      <c r="CZ83" s="4">
        <f t="shared" si="35"/>
        <v>46033</v>
      </c>
      <c r="DA83" s="4">
        <f t="shared" si="35"/>
        <v>46034</v>
      </c>
      <c r="DB83" s="4">
        <f t="shared" si="35"/>
        <v>46035</v>
      </c>
      <c r="DC83" s="4">
        <f t="shared" si="35"/>
        <v>46036</v>
      </c>
      <c r="DD83" s="4">
        <f t="shared" si="35"/>
        <v>46037</v>
      </c>
      <c r="DE83" s="4">
        <f t="shared" si="35"/>
        <v>46038</v>
      </c>
      <c r="DF83" s="4">
        <f t="shared" si="35"/>
        <v>46039</v>
      </c>
      <c r="DG83" s="4">
        <f t="shared" si="35"/>
        <v>46040</v>
      </c>
      <c r="DH83" s="4">
        <f t="shared" si="35"/>
        <v>46041</v>
      </c>
      <c r="DI83" s="4">
        <f t="shared" si="35"/>
        <v>46042</v>
      </c>
      <c r="DJ83" s="4">
        <f t="shared" si="35"/>
        <v>46043</v>
      </c>
      <c r="DK83" s="4">
        <f t="shared" si="35"/>
        <v>46044</v>
      </c>
      <c r="DL83" s="4">
        <f t="shared" si="35"/>
        <v>46045</v>
      </c>
      <c r="DM83" s="4">
        <f t="shared" si="35"/>
        <v>46046</v>
      </c>
      <c r="DN83" s="4">
        <f t="shared" si="35"/>
        <v>46047</v>
      </c>
      <c r="DO83" s="4">
        <f t="shared" si="35"/>
        <v>46048</v>
      </c>
      <c r="DP83" s="4">
        <f t="shared" si="35"/>
        <v>46049</v>
      </c>
      <c r="DQ83" s="4">
        <f t="shared" si="35"/>
        <v>46050</v>
      </c>
      <c r="DR83" s="4">
        <f t="shared" si="35"/>
        <v>46051</v>
      </c>
      <c r="DS83" s="4">
        <f t="shared" si="35"/>
        <v>46052</v>
      </c>
      <c r="DT83" s="4">
        <f t="shared" si="35"/>
        <v>46053</v>
      </c>
      <c r="DU83" s="4">
        <f t="shared" si="35"/>
        <v>46054</v>
      </c>
      <c r="DV83" s="4">
        <f t="shared" si="35"/>
        <v>46055</v>
      </c>
      <c r="DW83" s="4">
        <f t="shared" si="35"/>
        <v>46056</v>
      </c>
      <c r="DX83" s="4">
        <f t="shared" si="35"/>
        <v>46057</v>
      </c>
      <c r="DY83" s="4">
        <f t="shared" si="35"/>
        <v>46058</v>
      </c>
      <c r="DZ83" s="4">
        <f t="shared" si="35"/>
        <v>46059</v>
      </c>
      <c r="EA83" s="4">
        <f t="shared" si="35"/>
        <v>46060</v>
      </c>
      <c r="EB83" s="4">
        <f t="shared" si="35"/>
        <v>46061</v>
      </c>
      <c r="EC83" s="4">
        <f t="shared" si="35"/>
        <v>46062</v>
      </c>
      <c r="ED83" s="4">
        <f t="shared" si="35"/>
        <v>46063</v>
      </c>
      <c r="EE83" s="4">
        <f t="shared" si="35"/>
        <v>46064</v>
      </c>
      <c r="EF83" s="4">
        <f t="shared" si="35"/>
        <v>46065</v>
      </c>
      <c r="EG83" s="4">
        <f t="shared" si="35"/>
        <v>46066</v>
      </c>
      <c r="EH83" s="4">
        <f t="shared" si="35"/>
        <v>46067</v>
      </c>
      <c r="EI83" s="4">
        <f t="shared" si="35"/>
        <v>46068</v>
      </c>
      <c r="EJ83" s="4">
        <f t="shared" si="35"/>
        <v>46069</v>
      </c>
      <c r="EK83" s="4">
        <f t="shared" si="35"/>
        <v>46070</v>
      </c>
      <c r="EL83" s="4">
        <f t="shared" si="35"/>
        <v>46071</v>
      </c>
      <c r="EM83" s="4">
        <f t="shared" si="35"/>
        <v>46072</v>
      </c>
      <c r="EN83" s="4">
        <f t="shared" si="35"/>
        <v>46073</v>
      </c>
      <c r="EO83" s="4">
        <f t="shared" si="35"/>
        <v>46074</v>
      </c>
      <c r="EP83" s="4">
        <f t="shared" si="35"/>
        <v>46075</v>
      </c>
      <c r="EQ83" s="4">
        <f t="shared" si="35"/>
        <v>46076</v>
      </c>
      <c r="ER83" s="4">
        <f t="shared" si="35"/>
        <v>46077</v>
      </c>
      <c r="ES83" s="4">
        <f t="shared" si="35"/>
        <v>46078</v>
      </c>
      <c r="ET83" s="4">
        <f t="shared" si="35"/>
        <v>46079</v>
      </c>
      <c r="EU83" s="4">
        <f t="shared" si="35"/>
        <v>46080</v>
      </c>
      <c r="EV83" s="4">
        <f t="shared" ref="EV83:GA83" si="36">IF(EV82=1,EV2,)</f>
        <v>46081</v>
      </c>
      <c r="EW83" s="4">
        <f t="shared" si="36"/>
        <v>46082</v>
      </c>
      <c r="EX83" s="4">
        <f t="shared" si="36"/>
        <v>46083</v>
      </c>
      <c r="EY83" s="4">
        <f t="shared" si="36"/>
        <v>46084</v>
      </c>
      <c r="EZ83" s="4">
        <f t="shared" si="36"/>
        <v>46085</v>
      </c>
      <c r="FA83" s="4">
        <f t="shared" si="36"/>
        <v>46086</v>
      </c>
      <c r="FB83" s="4">
        <f t="shared" si="36"/>
        <v>46087</v>
      </c>
      <c r="FC83" s="4">
        <f t="shared" si="36"/>
        <v>46088</v>
      </c>
      <c r="FD83" s="4">
        <f t="shared" si="36"/>
        <v>46089</v>
      </c>
      <c r="FE83" s="4">
        <f t="shared" si="36"/>
        <v>46090</v>
      </c>
      <c r="FF83" s="4">
        <f t="shared" si="36"/>
        <v>46091</v>
      </c>
      <c r="FG83" s="4">
        <f t="shared" si="36"/>
        <v>46092</v>
      </c>
      <c r="FH83" s="4">
        <f t="shared" si="36"/>
        <v>46093</v>
      </c>
      <c r="FI83" s="4">
        <f t="shared" si="36"/>
        <v>0</v>
      </c>
      <c r="FJ83" s="4">
        <f t="shared" si="36"/>
        <v>0</v>
      </c>
      <c r="FK83" s="4">
        <f t="shared" si="36"/>
        <v>0</v>
      </c>
      <c r="FL83" s="4">
        <f t="shared" si="36"/>
        <v>0</v>
      </c>
      <c r="FM83" s="4">
        <f t="shared" si="36"/>
        <v>0</v>
      </c>
      <c r="FN83" s="4">
        <f t="shared" si="36"/>
        <v>0</v>
      </c>
      <c r="FO83" s="4">
        <f t="shared" si="36"/>
        <v>0</v>
      </c>
      <c r="FP83" s="4">
        <f t="shared" si="36"/>
        <v>0</v>
      </c>
      <c r="FQ83" s="4">
        <f t="shared" si="36"/>
        <v>0</v>
      </c>
      <c r="FR83" s="4">
        <f t="shared" si="36"/>
        <v>0</v>
      </c>
      <c r="FS83" s="4">
        <f t="shared" si="36"/>
        <v>0</v>
      </c>
      <c r="FT83" s="4">
        <f t="shared" si="36"/>
        <v>0</v>
      </c>
      <c r="FU83" s="4">
        <f t="shared" si="36"/>
        <v>0</v>
      </c>
      <c r="FV83" s="4">
        <f t="shared" si="36"/>
        <v>0</v>
      </c>
      <c r="FW83" s="4">
        <f t="shared" si="36"/>
        <v>0</v>
      </c>
      <c r="FX83" s="4">
        <f t="shared" si="36"/>
        <v>0</v>
      </c>
      <c r="FY83" s="4">
        <f t="shared" si="36"/>
        <v>0</v>
      </c>
      <c r="FZ83" s="4">
        <f t="shared" si="36"/>
        <v>0</v>
      </c>
      <c r="GA83" s="4">
        <f t="shared" si="36"/>
        <v>0</v>
      </c>
    </row>
    <row r="84" spans="1:331" x14ac:dyDescent="0.2">
      <c r="B84" s="4" t="s">
        <v>154</v>
      </c>
    </row>
    <row r="85" spans="1:331" x14ac:dyDescent="0.2">
      <c r="LQ85" s="317" t="s">
        <v>307</v>
      </c>
      <c r="LR85" s="317"/>
      <c r="LS85" s="317"/>
    </row>
    <row r="86" spans="1:331" x14ac:dyDescent="0.2">
      <c r="GE86" s="317" t="s">
        <v>322</v>
      </c>
      <c r="GF86" s="317"/>
      <c r="GG86" s="317"/>
    </row>
    <row r="87" spans="1:331" x14ac:dyDescent="0.2">
      <c r="AE87" s="325" t="s">
        <v>264</v>
      </c>
      <c r="AF87" s="325"/>
      <c r="BH87" s="325" t="s">
        <v>265</v>
      </c>
      <c r="BI87" s="325"/>
      <c r="CM87" s="325" t="s">
        <v>266</v>
      </c>
      <c r="CN87" s="325"/>
      <c r="DQ87" s="325" t="s">
        <v>278</v>
      </c>
      <c r="DR87" s="325"/>
      <c r="EU87" s="325" t="s">
        <v>279</v>
      </c>
      <c r="EV87" s="325"/>
      <c r="FY87" s="325" t="s">
        <v>280</v>
      </c>
      <c r="FZ87" s="325"/>
      <c r="GE87" s="147"/>
      <c r="GF87" s="147" t="s">
        <v>271</v>
      </c>
      <c r="GG87" s="147" t="s">
        <v>273</v>
      </c>
      <c r="GH87" s="147" t="s">
        <v>274</v>
      </c>
      <c r="GI87" s="147" t="s">
        <v>275</v>
      </c>
      <c r="GJ87" s="147" t="s">
        <v>276</v>
      </c>
      <c r="GK87" s="147" t="s">
        <v>277</v>
      </c>
      <c r="GL87" s="147" t="s">
        <v>177</v>
      </c>
    </row>
    <row r="88" spans="1:331" x14ac:dyDescent="0.2">
      <c r="AE88" s="2" t="s">
        <v>262</v>
      </c>
      <c r="AF88" s="2">
        <f>SUM(C52:AF52)</f>
        <v>0</v>
      </c>
      <c r="BH88" s="2" t="s">
        <v>262</v>
      </c>
      <c r="BI88" s="199">
        <f>SUM(AG52:BJ52)</f>
        <v>5769</v>
      </c>
      <c r="CM88" s="2" t="s">
        <v>262</v>
      </c>
      <c r="CN88" s="199">
        <f>SUM(BK52:CO52)</f>
        <v>3135</v>
      </c>
      <c r="DQ88" s="2" t="s">
        <v>262</v>
      </c>
      <c r="DR88" s="199">
        <f>SUM(CP52:DT52)</f>
        <v>778</v>
      </c>
      <c r="EU88" s="2" t="s">
        <v>262</v>
      </c>
      <c r="EV88" s="199">
        <f>SUM(DU52:EV52)</f>
        <v>2057</v>
      </c>
      <c r="FY88" s="2" t="s">
        <v>262</v>
      </c>
      <c r="FZ88" s="199">
        <f>SUM(EW52:GA52)</f>
        <v>2359</v>
      </c>
      <c r="GE88" s="147" t="s">
        <v>130</v>
      </c>
      <c r="GF88" s="198">
        <f>AF88</f>
        <v>0</v>
      </c>
      <c r="GG88" s="198">
        <f>BI88</f>
        <v>5769</v>
      </c>
      <c r="GH88" s="198">
        <f>CN88</f>
        <v>3135</v>
      </c>
      <c r="GI88" s="198">
        <f>DR88</f>
        <v>778</v>
      </c>
      <c r="GJ88" s="198">
        <f>EV88</f>
        <v>2057</v>
      </c>
      <c r="GK88" s="198">
        <f>FZ88</f>
        <v>2359</v>
      </c>
      <c r="GL88" s="198">
        <f>SUM(GF88:GK88)</f>
        <v>14098</v>
      </c>
    </row>
    <row r="89" spans="1:331" x14ac:dyDescent="0.2">
      <c r="AE89" s="2" t="s">
        <v>263</v>
      </c>
      <c r="AF89" s="2">
        <f>SUM(C74:AF74)</f>
        <v>0</v>
      </c>
      <c r="BH89" s="2" t="s">
        <v>263</v>
      </c>
      <c r="BI89" s="199">
        <f>SUM(AG74:BJ74)</f>
        <v>2610</v>
      </c>
      <c r="CM89" s="2" t="s">
        <v>263</v>
      </c>
      <c r="CN89" s="199">
        <f>SUM(BK74:CO74)</f>
        <v>1543</v>
      </c>
      <c r="DQ89" s="2" t="s">
        <v>263</v>
      </c>
      <c r="DR89" s="199">
        <f>SUM(CP74:DT74)</f>
        <v>320</v>
      </c>
      <c r="EU89" s="2" t="s">
        <v>263</v>
      </c>
      <c r="EV89" s="199">
        <f>SUM(DU74:EV74)</f>
        <v>595</v>
      </c>
      <c r="FY89" s="2" t="s">
        <v>263</v>
      </c>
      <c r="FZ89" s="199">
        <f>SUM(EW74:GA74)</f>
        <v>398</v>
      </c>
      <c r="GE89" s="147" t="s">
        <v>131</v>
      </c>
      <c r="GF89" s="198">
        <f>AF89</f>
        <v>0</v>
      </c>
      <c r="GG89" s="198">
        <f>BI89</f>
        <v>2610</v>
      </c>
      <c r="GH89" s="198">
        <f>CN89</f>
        <v>1543</v>
      </c>
      <c r="GI89" s="198">
        <f>DR89</f>
        <v>320</v>
      </c>
      <c r="GJ89" s="198">
        <f>EV89</f>
        <v>595</v>
      </c>
      <c r="GK89" s="198">
        <f>FZ89</f>
        <v>398</v>
      </c>
      <c r="GL89" s="198">
        <f>SUM(GF89:GK89)</f>
        <v>5466</v>
      </c>
    </row>
    <row r="90" spans="1:331" x14ac:dyDescent="0.2">
      <c r="AE90" s="2" t="s">
        <v>177</v>
      </c>
      <c r="AF90" s="2">
        <f>SUM(AF88:AF89)</f>
        <v>0</v>
      </c>
      <c r="BH90" s="2" t="s">
        <v>177</v>
      </c>
      <c r="BI90" s="199">
        <f>SUM(BI88:BI89)</f>
        <v>8379</v>
      </c>
      <c r="CM90" s="2" t="s">
        <v>177</v>
      </c>
      <c r="CN90" s="199">
        <f>SUM(CN88:CN89)</f>
        <v>4678</v>
      </c>
      <c r="DQ90" s="2" t="s">
        <v>177</v>
      </c>
      <c r="DR90" s="199">
        <f>SUM(DR88:DR89)</f>
        <v>1098</v>
      </c>
      <c r="EU90" s="2" t="s">
        <v>177</v>
      </c>
      <c r="EV90" s="199">
        <f>SUM(EV88:EV89)</f>
        <v>2652</v>
      </c>
      <c r="FY90" s="2" t="s">
        <v>177</v>
      </c>
      <c r="FZ90" s="199">
        <f>SUM(FZ88:FZ89)</f>
        <v>2757</v>
      </c>
      <c r="GE90" s="147" t="s">
        <v>177</v>
      </c>
      <c r="GF90" s="198">
        <f>SUM(GF88:GF89)</f>
        <v>0</v>
      </c>
      <c r="GG90" s="198">
        <f t="shared" ref="GG90:GK90" si="37">SUM(GG88:GG89)</f>
        <v>8379</v>
      </c>
      <c r="GH90" s="198">
        <f t="shared" si="37"/>
        <v>4678</v>
      </c>
      <c r="GI90" s="198">
        <f t="shared" si="37"/>
        <v>1098</v>
      </c>
      <c r="GJ90" s="198">
        <f t="shared" si="37"/>
        <v>2652</v>
      </c>
      <c r="GK90" s="198">
        <f t="shared" si="37"/>
        <v>2757</v>
      </c>
      <c r="GL90" s="198">
        <f>SUM(GF90:GK90)</f>
        <v>19564</v>
      </c>
    </row>
  </sheetData>
  <mergeCells count="12">
    <mergeCell ref="LQ85:LS85"/>
    <mergeCell ref="BH87:BI87"/>
    <mergeCell ref="CM87:CN87"/>
    <mergeCell ref="DQ87:DR87"/>
    <mergeCell ref="EU87:EV87"/>
    <mergeCell ref="FY87:FZ87"/>
    <mergeCell ref="GE86:GG86"/>
    <mergeCell ref="A24:A25"/>
    <mergeCell ref="A31:A32"/>
    <mergeCell ref="A62:A63"/>
    <mergeCell ref="A64:A65"/>
    <mergeCell ref="AE87:AF87"/>
  </mergeCells>
  <phoneticPr fontId="2"/>
  <conditionalFormatting sqref="A6:B6 GB6:GL6">
    <cfRule type="cellIs" dxfId="43" priority="59" stopIfTrue="1" operator="equal">
      <formula>"土"</formula>
    </cfRule>
    <cfRule type="cellIs" dxfId="42" priority="60" stopIfTrue="1" operator="equal">
      <formula>"日"</formula>
    </cfRule>
  </conditionalFormatting>
  <conditionalFormatting sqref="C6:GA6">
    <cfRule type="cellIs" dxfId="41" priority="1" stopIfTrue="1" operator="equal">
      <formula>"土"</formula>
    </cfRule>
    <cfRule type="cellIs" dxfId="40" priority="2" stopIfTrue="1" operator="equal">
      <formula>"日"</formula>
    </cfRule>
  </conditionalFormatting>
  <pageMargins left="0.78740157480314965" right="0.78740157480314965" top="0.98425196850393704" bottom="0.59055118110236227" header="0.51181102362204722" footer="0.51181102362204722"/>
  <pageSetup paperSize="9" scale="10"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E58"/>
  <sheetViews>
    <sheetView showGridLines="0" tabSelected="1" view="pageBreakPreview" zoomScale="95" zoomScaleNormal="95" zoomScaleSheetLayoutView="95" workbookViewId="0">
      <selection activeCell="H4" sqref="H4"/>
    </sheetView>
  </sheetViews>
  <sheetFormatPr defaultColWidth="9" defaultRowHeight="13" x14ac:dyDescent="0.2"/>
  <cols>
    <col min="1" max="1" width="4.08984375" style="1" customWidth="1"/>
    <col min="2" max="2" width="10.6328125" style="1" customWidth="1"/>
    <col min="3" max="10" width="4.08984375" style="1" customWidth="1"/>
    <col min="11" max="11" width="0.90625" style="1" customWidth="1"/>
    <col min="12" max="12" width="4.08984375" style="1" customWidth="1"/>
    <col min="13" max="13" width="4" style="1" customWidth="1"/>
    <col min="14" max="14" width="0.90625" style="1" customWidth="1"/>
    <col min="15" max="16" width="4.08984375" style="1" customWidth="1"/>
    <col min="17" max="17" width="0.90625" style="1" customWidth="1"/>
    <col min="18" max="19" width="4.08984375" style="1" customWidth="1"/>
    <col min="20" max="20" width="0.90625" style="1" customWidth="1"/>
    <col min="21" max="22" width="4.08984375" style="1" customWidth="1"/>
    <col min="23" max="23" width="0.90625" style="1" customWidth="1"/>
    <col min="24" max="26" width="4.08984375" style="1" customWidth="1"/>
    <col min="27" max="27" width="0.90625" style="1" customWidth="1"/>
    <col min="28" max="29" width="4.08984375" style="1" customWidth="1"/>
    <col min="30" max="30" width="0.90625" style="1" customWidth="1"/>
    <col min="31" max="32" width="4.08984375" style="1" customWidth="1"/>
    <col min="33" max="33" width="0.90625" style="1" customWidth="1"/>
    <col min="34" max="35" width="4.08984375" style="1" customWidth="1"/>
    <col min="36" max="36" width="0.90625" style="1" customWidth="1"/>
    <col min="37" max="38" width="4.08984375" style="1" customWidth="1"/>
    <col min="39" max="39" width="0.90625" style="1" customWidth="1"/>
    <col min="40" max="44" width="4.08984375" style="1" customWidth="1"/>
    <col min="45" max="45" width="4.08984375" style="1" hidden="1" customWidth="1"/>
    <col min="46" max="46" width="8.36328125" style="1" hidden="1" customWidth="1"/>
    <col min="47" max="54" width="9" style="1" hidden="1" customWidth="1"/>
    <col min="55" max="55" width="5.08984375" style="1" hidden="1" customWidth="1"/>
    <col min="56" max="56" width="9" style="1" customWidth="1"/>
    <col min="57" max="16384" width="9" style="1"/>
  </cols>
  <sheetData>
    <row r="1" spans="1:55" ht="25" customHeight="1" x14ac:dyDescent="0.2">
      <c r="A1" s="341" t="s">
        <v>287</v>
      </c>
      <c r="B1" s="341"/>
      <c r="C1" s="341"/>
      <c r="D1" s="341"/>
      <c r="E1" s="341"/>
      <c r="F1" s="341"/>
      <c r="G1" s="341"/>
      <c r="H1" s="341"/>
      <c r="I1" s="341"/>
      <c r="J1" s="341"/>
      <c r="K1" s="341"/>
      <c r="L1" s="341"/>
      <c r="M1" s="341"/>
      <c r="N1" s="341"/>
      <c r="O1" s="341"/>
      <c r="P1" s="341"/>
      <c r="Q1" s="341"/>
      <c r="R1" s="341"/>
      <c r="S1" s="341"/>
      <c r="T1" s="341"/>
      <c r="U1" s="341"/>
      <c r="V1" s="341"/>
      <c r="W1" s="341"/>
      <c r="X1" s="341"/>
      <c r="Y1" s="341"/>
      <c r="Z1" s="341"/>
      <c r="AA1" s="341"/>
      <c r="AB1" s="341"/>
      <c r="AC1" s="341"/>
      <c r="AD1" s="341"/>
      <c r="AE1" s="341"/>
      <c r="AF1" s="341"/>
      <c r="AG1" s="341"/>
      <c r="AH1" s="341"/>
      <c r="AI1" s="341"/>
      <c r="AJ1" s="341"/>
      <c r="AK1" s="341"/>
      <c r="AL1" s="341"/>
      <c r="AM1" s="341"/>
      <c r="AN1" s="341"/>
      <c r="AO1" s="341"/>
      <c r="AP1" s="341"/>
      <c r="AQ1" s="341"/>
      <c r="AR1" s="341"/>
      <c r="AS1" s="32"/>
      <c r="AT1" s="45" t="s">
        <v>144</v>
      </c>
      <c r="AV1" s="1" t="s">
        <v>148</v>
      </c>
      <c r="AW1" s="1" t="s">
        <v>147</v>
      </c>
      <c r="AX1" s="1" t="s">
        <v>146</v>
      </c>
      <c r="AY1" s="52" t="s">
        <v>149</v>
      </c>
      <c r="AZ1" s="1">
        <f>IF(OR(F4=11,F4=4),1,IF(OR(F4=10,F4=12,F4=1,F4=3,F4=5),2,IF(F4=2,3,4)))</f>
        <v>2</v>
      </c>
      <c r="BA1" s="1" t="s">
        <v>157</v>
      </c>
    </row>
    <row r="2" spans="1:55" ht="25" customHeight="1" x14ac:dyDescent="0.2">
      <c r="A2" s="341"/>
      <c r="B2" s="341"/>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341"/>
      <c r="AK2" s="341"/>
      <c r="AL2" s="341"/>
      <c r="AM2" s="341"/>
      <c r="AN2" s="341"/>
      <c r="AO2" s="341"/>
      <c r="AP2" s="341"/>
      <c r="AQ2" s="341"/>
      <c r="AR2" s="341"/>
      <c r="AS2" s="16"/>
      <c r="AT2" s="46">
        <f>DATE(D4+2018,F4,H4)</f>
        <v>46093</v>
      </c>
      <c r="AW2" s="1">
        <v>11</v>
      </c>
      <c r="AZ2" s="1">
        <v>1</v>
      </c>
      <c r="BA2" s="1">
        <f>WEEKDAY(AT2)</f>
        <v>5</v>
      </c>
      <c r="BB2" s="1">
        <v>1</v>
      </c>
      <c r="BC2" s="1" t="s">
        <v>158</v>
      </c>
    </row>
    <row r="3" spans="1:55" ht="25" customHeight="1" thickBot="1" x14ac:dyDescent="0.25">
      <c r="A3" s="341"/>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41"/>
      <c r="AP3" s="341"/>
      <c r="AQ3" s="341"/>
      <c r="AR3" s="341"/>
      <c r="AS3" s="16"/>
      <c r="AT3" s="16"/>
      <c r="AV3" s="1">
        <v>7</v>
      </c>
      <c r="AW3" s="1">
        <v>12</v>
      </c>
      <c r="AZ3" s="1">
        <v>2</v>
      </c>
      <c r="BA3" s="52" t="str">
        <f>VLOOKUP(BA2,BB2:BC8,2)</f>
        <v>（木）</v>
      </c>
      <c r="BB3" s="1">
        <v>2</v>
      </c>
      <c r="BC3" s="1" t="s">
        <v>159</v>
      </c>
    </row>
    <row r="4" spans="1:55" ht="30" customHeight="1" thickBot="1" x14ac:dyDescent="0.25">
      <c r="B4" s="33" t="s">
        <v>119</v>
      </c>
      <c r="C4" s="33" t="s">
        <v>299</v>
      </c>
      <c r="D4" s="194">
        <v>8</v>
      </c>
      <c r="E4" s="195" t="s">
        <v>136</v>
      </c>
      <c r="F4" s="194">
        <v>3</v>
      </c>
      <c r="G4" s="195" t="s">
        <v>135</v>
      </c>
      <c r="H4" s="197">
        <v>12</v>
      </c>
      <c r="I4" s="193" t="s">
        <v>112</v>
      </c>
      <c r="J4" s="347" t="str">
        <f>IF(OR(F4="",H4=""),"",BA3)</f>
        <v>（木）</v>
      </c>
      <c r="K4" s="348"/>
      <c r="L4" s="17"/>
      <c r="M4" s="17"/>
      <c r="N4" s="17"/>
      <c r="O4" s="17"/>
      <c r="P4" s="17"/>
      <c r="Q4" s="17"/>
      <c r="R4" s="17"/>
      <c r="S4" s="17"/>
      <c r="T4" s="16"/>
      <c r="U4" s="16"/>
      <c r="V4" s="16"/>
      <c r="W4" s="16"/>
      <c r="X4" s="16"/>
      <c r="Y4" s="16"/>
      <c r="Z4" s="16"/>
      <c r="AA4" s="180"/>
      <c r="AB4" s="16"/>
      <c r="AC4" s="16"/>
      <c r="AD4" s="180"/>
      <c r="AE4" s="16"/>
      <c r="AF4" s="16"/>
      <c r="AG4" s="16"/>
      <c r="AH4" s="16"/>
      <c r="AI4" s="16"/>
      <c r="AJ4" s="16"/>
      <c r="AK4" s="16"/>
      <c r="AL4" s="16"/>
      <c r="AM4" s="16"/>
      <c r="AN4" s="16"/>
      <c r="AO4" s="16"/>
      <c r="AP4" s="16"/>
      <c r="AQ4" s="16"/>
      <c r="AR4" s="16"/>
      <c r="AS4" s="16"/>
      <c r="AT4" s="16"/>
      <c r="AV4" s="1">
        <v>8</v>
      </c>
      <c r="AW4" s="1">
        <v>1</v>
      </c>
      <c r="AZ4" s="1">
        <v>3</v>
      </c>
      <c r="BB4" s="1">
        <v>3</v>
      </c>
      <c r="BC4" s="1" t="s">
        <v>160</v>
      </c>
    </row>
    <row r="5" spans="1:55" ht="10" customHeight="1" thickBot="1" x14ac:dyDescent="0.25">
      <c r="A5" s="4"/>
      <c r="B5" s="183"/>
      <c r="C5" s="183"/>
      <c r="D5" s="184"/>
      <c r="E5" s="18"/>
      <c r="F5" s="184"/>
      <c r="G5" s="18"/>
      <c r="H5" s="184"/>
      <c r="I5" s="18"/>
      <c r="J5" s="18"/>
      <c r="K5" s="18"/>
      <c r="L5" s="17"/>
      <c r="M5" s="17"/>
      <c r="N5" s="17"/>
      <c r="O5" s="17"/>
      <c r="P5" s="17"/>
      <c r="Q5" s="17"/>
      <c r="R5" s="17"/>
      <c r="S5" s="17"/>
      <c r="T5" s="17"/>
      <c r="U5" s="17"/>
      <c r="V5" s="17"/>
      <c r="W5" s="17"/>
      <c r="X5" s="17"/>
      <c r="Y5" s="17"/>
      <c r="Z5" s="17"/>
      <c r="AA5" s="17"/>
      <c r="AB5" s="17"/>
      <c r="AC5" s="17"/>
      <c r="AD5" s="180"/>
      <c r="AE5" s="17"/>
      <c r="AF5" s="17"/>
      <c r="AG5" s="17"/>
      <c r="AH5" s="17"/>
      <c r="AI5" s="17"/>
      <c r="AJ5" s="17"/>
      <c r="AK5" s="17"/>
      <c r="AL5" s="17"/>
      <c r="AM5" s="17"/>
      <c r="AN5" s="17"/>
      <c r="AO5" s="17"/>
      <c r="AP5" s="17"/>
      <c r="AQ5" s="17"/>
      <c r="AR5" s="17"/>
      <c r="AS5" s="16"/>
      <c r="AT5" s="32">
        <f>欠席者データ!C2</f>
        <v>45748</v>
      </c>
      <c r="AU5" s="1" t="s">
        <v>151</v>
      </c>
      <c r="AW5" s="1">
        <v>2</v>
      </c>
      <c r="AZ5" s="1">
        <v>4</v>
      </c>
      <c r="BB5" s="1">
        <v>4</v>
      </c>
      <c r="BC5" s="1" t="s">
        <v>161</v>
      </c>
    </row>
    <row r="6" spans="1:55" ht="16" customHeight="1" thickTop="1" thickBot="1" x14ac:dyDescent="0.25">
      <c r="A6" s="18"/>
      <c r="B6" s="18"/>
      <c r="C6" s="18"/>
      <c r="D6" s="18"/>
      <c r="E6" s="18"/>
      <c r="F6" s="17"/>
      <c r="G6" s="17"/>
      <c r="H6" s="17"/>
      <c r="I6" s="17"/>
      <c r="J6" s="17"/>
      <c r="K6" s="17"/>
      <c r="L6" s="18"/>
      <c r="M6" s="18"/>
      <c r="N6" s="18"/>
      <c r="O6" s="17"/>
      <c r="P6" s="17"/>
      <c r="Q6" s="17"/>
      <c r="R6" s="17"/>
      <c r="S6" s="17"/>
      <c r="T6" s="16"/>
      <c r="U6" s="16"/>
      <c r="V6" s="180"/>
      <c r="W6" s="180"/>
      <c r="X6" s="179">
        <v>1</v>
      </c>
      <c r="Y6" s="181" t="s">
        <v>124</v>
      </c>
      <c r="Z6" s="179">
        <v>9</v>
      </c>
      <c r="AA6" s="179"/>
      <c r="AB6" s="179" t="s">
        <v>291</v>
      </c>
      <c r="AC6" s="22"/>
      <c r="AD6" s="180"/>
      <c r="AE6" s="180"/>
      <c r="AF6" s="180"/>
      <c r="AG6" s="180"/>
      <c r="AH6" s="49"/>
      <c r="AI6" s="344" t="s">
        <v>289</v>
      </c>
      <c r="AJ6" s="345"/>
      <c r="AK6" s="345"/>
      <c r="AL6" s="345"/>
      <c r="AM6" s="16"/>
      <c r="AN6" s="16"/>
      <c r="AO6" s="16"/>
      <c r="AP6" s="16"/>
      <c r="AQ6" s="16"/>
      <c r="AR6" s="16"/>
      <c r="AS6" s="16"/>
      <c r="AT6" s="32"/>
      <c r="AW6" s="1">
        <v>3</v>
      </c>
      <c r="AZ6" s="1">
        <v>5</v>
      </c>
      <c r="BB6" s="1">
        <v>5</v>
      </c>
      <c r="BC6" s="1" t="s">
        <v>162</v>
      </c>
    </row>
    <row r="7" spans="1:55" ht="3.75" customHeight="1" thickTop="1" thickBot="1" x14ac:dyDescent="0.25">
      <c r="A7" s="16"/>
      <c r="B7" s="16"/>
      <c r="C7" s="16"/>
      <c r="D7" s="16"/>
      <c r="E7" s="16"/>
      <c r="F7" s="17"/>
      <c r="G7" s="17"/>
      <c r="H7" s="17"/>
      <c r="I7" s="17"/>
      <c r="J7" s="17"/>
      <c r="K7" s="17"/>
      <c r="L7" s="17"/>
      <c r="M7" s="17"/>
      <c r="N7" s="17"/>
      <c r="O7" s="17"/>
      <c r="P7" s="17"/>
      <c r="Q7" s="17"/>
      <c r="R7" s="17"/>
      <c r="S7" s="17"/>
      <c r="T7" s="16"/>
      <c r="U7" s="16"/>
      <c r="V7" s="180"/>
      <c r="W7" s="180"/>
      <c r="X7" s="180"/>
      <c r="Y7" s="178"/>
      <c r="Z7" s="180"/>
      <c r="AA7" s="180"/>
      <c r="AB7" s="180"/>
      <c r="AC7" s="180"/>
      <c r="AD7" s="180"/>
      <c r="AE7" s="180"/>
      <c r="AF7" s="180"/>
      <c r="AG7" s="180"/>
      <c r="AH7" s="180"/>
      <c r="AI7" s="180"/>
      <c r="AJ7" s="180"/>
      <c r="AK7" s="180"/>
      <c r="AL7" s="180"/>
      <c r="AM7" s="16"/>
      <c r="AN7" s="16"/>
      <c r="AO7" s="16"/>
      <c r="AP7" s="16"/>
      <c r="AQ7" s="16"/>
      <c r="AR7" s="16"/>
      <c r="AS7" s="16"/>
      <c r="AT7" s="32">
        <f>欠席者データ!B83</f>
        <v>46093</v>
      </c>
      <c r="AU7" s="1" t="s">
        <v>150</v>
      </c>
      <c r="AZ7" s="1">
        <v>6</v>
      </c>
      <c r="BB7" s="1">
        <v>6</v>
      </c>
      <c r="BC7" s="1" t="s">
        <v>163</v>
      </c>
    </row>
    <row r="8" spans="1:55" ht="16" customHeight="1" thickTop="1" thickBot="1" x14ac:dyDescent="0.25">
      <c r="A8" s="16"/>
      <c r="B8" s="16"/>
      <c r="C8" s="16"/>
      <c r="D8" s="16"/>
      <c r="E8" s="16"/>
      <c r="F8" s="17"/>
      <c r="G8" s="17"/>
      <c r="I8" s="24" t="s">
        <v>102</v>
      </c>
      <c r="J8" s="25">
        <f>IF(OR($D$4="",$F$4="",$H$4=""),"",IF($AT$11=1,"",LOOKUP(AT2,欠席者データ!C2:GA2,欠席者データ!C71:GA71)))</f>
        <v>0</v>
      </c>
      <c r="K8" s="17"/>
      <c r="L8" s="19" t="s">
        <v>302</v>
      </c>
      <c r="M8" s="20">
        <f>IF(OR($D$4="",$F$4="",$H$4=""),"",IF($AT$11=1,"",LOOKUP(AT2,欠席者データ!C2:GA2,欠席者データ!C34:GA34)))</f>
        <v>0</v>
      </c>
      <c r="N8" s="18"/>
      <c r="O8" s="17"/>
      <c r="P8" s="17"/>
      <c r="Q8" s="17"/>
      <c r="R8" s="17"/>
      <c r="S8" s="17"/>
      <c r="T8" s="16"/>
      <c r="U8" s="16"/>
      <c r="V8" s="180"/>
      <c r="W8" s="180"/>
      <c r="X8" s="180">
        <v>10</v>
      </c>
      <c r="Y8" s="178" t="s">
        <v>124</v>
      </c>
      <c r="Z8" s="180">
        <v>29</v>
      </c>
      <c r="AA8" s="180"/>
      <c r="AB8" s="180" t="s">
        <v>291</v>
      </c>
      <c r="AC8" s="26"/>
      <c r="AD8" s="180"/>
      <c r="AE8" s="180"/>
      <c r="AF8" s="180"/>
      <c r="AG8" s="180"/>
      <c r="AH8" s="27"/>
      <c r="AI8" s="346" t="s">
        <v>290</v>
      </c>
      <c r="AJ8" s="345"/>
      <c r="AK8" s="345"/>
      <c r="AL8" s="345"/>
      <c r="AM8" s="16"/>
      <c r="AN8" s="16"/>
      <c r="AO8" s="16"/>
      <c r="AP8" s="16"/>
      <c r="AQ8" s="16"/>
      <c r="AR8" s="16"/>
      <c r="AS8" s="16"/>
      <c r="AT8" s="16"/>
      <c r="AZ8" s="1">
        <v>7</v>
      </c>
      <c r="BB8" s="1">
        <v>7</v>
      </c>
      <c r="BC8" s="1" t="s">
        <v>164</v>
      </c>
    </row>
    <row r="9" spans="1:55" ht="5.15" customHeight="1" thickTop="1" x14ac:dyDescent="0.2">
      <c r="A9" s="16"/>
      <c r="B9" s="16"/>
      <c r="C9" s="16"/>
      <c r="D9" s="16"/>
      <c r="E9" s="16"/>
      <c r="F9" s="17"/>
      <c r="G9" s="17"/>
      <c r="H9" s="17"/>
      <c r="I9" s="17"/>
      <c r="J9" s="17"/>
      <c r="K9" s="17"/>
      <c r="L9" s="17"/>
      <c r="M9" s="17"/>
      <c r="N9" s="17"/>
      <c r="O9" s="17"/>
      <c r="P9" s="17"/>
      <c r="Q9" s="17"/>
      <c r="R9" s="17"/>
      <c r="S9" s="17"/>
      <c r="T9" s="16"/>
      <c r="U9" s="16"/>
      <c r="V9" s="180"/>
      <c r="W9" s="180"/>
      <c r="X9" s="180"/>
      <c r="Y9" s="178"/>
      <c r="Z9" s="180"/>
      <c r="AA9" s="180"/>
      <c r="AB9" s="180"/>
      <c r="AC9" s="180"/>
      <c r="AD9" s="180"/>
      <c r="AE9" s="180"/>
      <c r="AF9" s="180"/>
      <c r="AG9" s="180"/>
      <c r="AH9" s="180"/>
      <c r="AI9" s="180"/>
      <c r="AJ9" s="180"/>
      <c r="AK9" s="180"/>
      <c r="AL9" s="180"/>
      <c r="AM9" s="16"/>
      <c r="AN9" s="16"/>
      <c r="AO9" s="16"/>
      <c r="AP9" s="16"/>
      <c r="AQ9" s="16"/>
      <c r="AR9" s="16"/>
      <c r="AS9" s="16"/>
      <c r="AT9" s="44" t="s">
        <v>145</v>
      </c>
      <c r="AZ9" s="1">
        <v>8</v>
      </c>
    </row>
    <row r="10" spans="1:55" ht="16" customHeight="1" x14ac:dyDescent="0.2">
      <c r="A10" s="16"/>
      <c r="B10" s="16"/>
      <c r="C10" s="16"/>
      <c r="D10" s="16"/>
      <c r="E10" s="16"/>
      <c r="F10" s="17"/>
      <c r="G10" s="17"/>
      <c r="H10" s="17"/>
      <c r="K10" s="17"/>
      <c r="L10" s="18"/>
      <c r="M10" s="18"/>
      <c r="N10" s="18"/>
      <c r="O10" s="17"/>
      <c r="P10" s="17"/>
      <c r="Q10" s="17"/>
      <c r="R10" s="17"/>
      <c r="S10" s="17"/>
      <c r="T10" s="16"/>
      <c r="U10" s="16"/>
      <c r="V10" s="180"/>
      <c r="W10" s="180"/>
      <c r="X10" s="180">
        <v>30</v>
      </c>
      <c r="Y10" s="178" t="s">
        <v>124</v>
      </c>
      <c r="Z10" s="180"/>
      <c r="AA10" s="180"/>
      <c r="AB10" s="180" t="s">
        <v>291</v>
      </c>
      <c r="AC10" s="28"/>
      <c r="AD10" s="180"/>
      <c r="AE10" s="180"/>
      <c r="AF10" s="180"/>
      <c r="AG10" s="180"/>
      <c r="AH10" s="27" t="s">
        <v>220</v>
      </c>
      <c r="AI10" s="97" t="s">
        <v>292</v>
      </c>
      <c r="AJ10" s="98"/>
      <c r="AK10" s="98"/>
      <c r="AL10" s="98"/>
      <c r="AM10" s="16"/>
      <c r="AN10" s="16"/>
      <c r="AO10" s="16"/>
      <c r="AP10" s="16"/>
      <c r="AQ10" s="16"/>
      <c r="AR10" s="16"/>
      <c r="AS10" s="16"/>
      <c r="AT10" s="47"/>
      <c r="AZ10" s="1">
        <v>9</v>
      </c>
    </row>
    <row r="11" spans="1:55" ht="16" customHeight="1" thickBot="1" x14ac:dyDescent="0.25">
      <c r="A11" s="16"/>
      <c r="B11" s="16"/>
      <c r="C11" s="16"/>
      <c r="D11" s="16"/>
      <c r="E11" s="16"/>
      <c r="F11" s="17"/>
      <c r="G11" s="17"/>
      <c r="H11" s="17"/>
      <c r="I11" s="17"/>
      <c r="J11" s="17"/>
      <c r="K11" s="17"/>
      <c r="L11" s="17"/>
      <c r="M11" s="17"/>
      <c r="N11" s="17"/>
      <c r="O11" s="17"/>
      <c r="P11" s="17"/>
      <c r="Q11" s="17"/>
      <c r="R11" s="17"/>
      <c r="S11" s="17"/>
      <c r="T11" s="16"/>
      <c r="U11" s="16"/>
      <c r="V11" s="16"/>
      <c r="W11" s="16"/>
      <c r="X11" s="16"/>
      <c r="Y11" s="23"/>
      <c r="Z11" s="16"/>
      <c r="AA11" s="180"/>
      <c r="AB11" s="16"/>
      <c r="AC11" s="16"/>
      <c r="AD11" s="180"/>
      <c r="AE11" s="16"/>
      <c r="AF11" s="16"/>
      <c r="AG11" s="16"/>
      <c r="AH11" s="16"/>
      <c r="AI11" s="16"/>
      <c r="AJ11" s="16"/>
      <c r="AK11" s="16"/>
      <c r="AL11" s="16"/>
      <c r="AM11" s="16"/>
      <c r="AN11" s="16"/>
      <c r="AO11" s="16"/>
      <c r="AP11" s="16"/>
      <c r="AQ11" s="16"/>
      <c r="AR11" s="16"/>
      <c r="AS11" s="16"/>
      <c r="AT11" s="48">
        <f>IF(OR(AT2&lt;AT5,AT2&gt;AT7),1,0)</f>
        <v>0</v>
      </c>
      <c r="AZ11" s="1">
        <v>10</v>
      </c>
    </row>
    <row r="12" spans="1:55" ht="16" customHeight="1" thickTop="1" thickBot="1" x14ac:dyDescent="0.25">
      <c r="A12" s="16"/>
      <c r="B12" s="16"/>
      <c r="C12" s="16"/>
      <c r="D12" s="16"/>
      <c r="E12" s="16"/>
      <c r="F12" s="17"/>
      <c r="G12" s="17"/>
      <c r="H12" s="17"/>
      <c r="I12" s="17"/>
      <c r="J12" s="17"/>
      <c r="K12" s="17"/>
      <c r="L12" s="24" t="s">
        <v>25</v>
      </c>
      <c r="M12" s="25">
        <f>IF(OR($D$4="",$F$4="",$H$4=""),"",IF($AT$11=1,"",LOOKUP(AT2,欠席者データ!C2:GA2,欠席者データ!C58:GA58)))</f>
        <v>2</v>
      </c>
      <c r="N12" s="18"/>
      <c r="O12" s="17"/>
      <c r="P12" s="17"/>
      <c r="Q12" s="17"/>
      <c r="R12" s="17"/>
      <c r="S12" s="17"/>
      <c r="T12" s="16"/>
      <c r="U12" s="16"/>
      <c r="V12" s="16"/>
      <c r="W12" s="16"/>
      <c r="X12" s="343"/>
      <c r="Y12" s="343"/>
      <c r="Z12" s="343"/>
      <c r="AA12" s="178"/>
      <c r="AB12" s="16"/>
      <c r="AC12" s="17"/>
      <c r="AD12" s="180"/>
      <c r="AE12" s="16"/>
      <c r="AF12" s="16"/>
      <c r="AG12" s="16"/>
      <c r="AH12" s="16"/>
      <c r="AI12" s="16"/>
      <c r="AJ12" s="16"/>
      <c r="AK12" s="16"/>
      <c r="AL12" s="16"/>
      <c r="AM12" s="16"/>
      <c r="AP12" s="16"/>
      <c r="AQ12" s="16"/>
      <c r="AR12" s="16"/>
      <c r="AS12" s="16"/>
      <c r="AT12" s="16"/>
      <c r="AZ12" s="1">
        <v>11</v>
      </c>
    </row>
    <row r="13" spans="1:55" ht="5.15" customHeight="1" thickTop="1" x14ac:dyDescent="0.2">
      <c r="A13" s="16"/>
      <c r="B13" s="16"/>
      <c r="C13" s="16"/>
      <c r="D13" s="16"/>
      <c r="E13" s="16"/>
      <c r="F13" s="17"/>
      <c r="G13" s="17"/>
      <c r="H13" s="17"/>
      <c r="I13" s="17"/>
      <c r="J13" s="17"/>
      <c r="K13" s="17"/>
      <c r="L13" s="18"/>
      <c r="M13" s="18"/>
      <c r="N13" s="18"/>
      <c r="O13" s="18"/>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6"/>
      <c r="AS13" s="16"/>
      <c r="AT13" s="1">
        <v>10</v>
      </c>
      <c r="AU13" s="53">
        <v>40087</v>
      </c>
      <c r="AV13" s="1">
        <v>1</v>
      </c>
      <c r="AZ13" s="1">
        <v>12</v>
      </c>
    </row>
    <row r="14" spans="1:55" ht="16" customHeight="1" x14ac:dyDescent="0.2">
      <c r="A14" s="16"/>
      <c r="B14" s="16"/>
      <c r="C14" s="16"/>
      <c r="D14" s="16"/>
      <c r="E14" s="16"/>
      <c r="F14" s="17"/>
      <c r="G14" s="17"/>
      <c r="H14" s="17"/>
      <c r="I14" s="17"/>
      <c r="J14" s="17"/>
      <c r="K14" s="17"/>
      <c r="L14" s="19" t="s">
        <v>25</v>
      </c>
      <c r="M14" s="20">
        <f>IF(OR($D$4="",$F$4="",$H$4=""),"",IF($AT$11=1,"",LOOKUP(AT2,欠席者データ!C2:GA2,欠席者データ!C21:GA21)))</f>
        <v>1</v>
      </c>
      <c r="N14" s="18"/>
      <c r="O14" s="17"/>
      <c r="P14" s="17"/>
      <c r="Q14" s="17"/>
      <c r="R14" s="17"/>
      <c r="S14" s="17"/>
      <c r="T14" s="17"/>
      <c r="U14" s="17"/>
      <c r="V14" s="17"/>
      <c r="W14" s="17"/>
      <c r="X14" s="17"/>
      <c r="Y14" s="17"/>
      <c r="Z14" s="17"/>
      <c r="AA14" s="17"/>
      <c r="AB14" s="17"/>
      <c r="AC14" s="17"/>
      <c r="AD14" s="17"/>
      <c r="AE14" s="17"/>
      <c r="AF14" s="17"/>
      <c r="AG14" s="17"/>
      <c r="AH14" s="17"/>
      <c r="AI14" s="17"/>
      <c r="AJ14" s="17"/>
      <c r="AK14" s="19" t="s">
        <v>96</v>
      </c>
      <c r="AL14" s="20">
        <f>IF(OR($D$4="",$F$4="",$H$4=""),"",IF($AT$11=1,"",LOOKUP(AT2,欠席者データ!C2:GA2,欠席者データ!C35:GA35)))</f>
        <v>3</v>
      </c>
      <c r="AM14" s="17"/>
      <c r="AP14" s="17"/>
      <c r="AQ14" s="17"/>
      <c r="AR14" s="16"/>
      <c r="AS14" s="16"/>
      <c r="AU14" s="53"/>
      <c r="AZ14" s="1">
        <v>13</v>
      </c>
    </row>
    <row r="15" spans="1:55" ht="16" customHeight="1" thickBot="1" x14ac:dyDescent="0.25">
      <c r="A15" s="16"/>
      <c r="B15" s="16"/>
      <c r="C15" s="16"/>
      <c r="D15" s="16"/>
      <c r="E15" s="16"/>
      <c r="F15" s="17"/>
      <c r="G15" s="17"/>
      <c r="H15" s="17"/>
      <c r="I15" s="17"/>
      <c r="J15" s="17"/>
      <c r="K15" s="17"/>
      <c r="L15" s="17"/>
      <c r="M15" s="201"/>
      <c r="N15" s="17"/>
      <c r="O15" s="17"/>
      <c r="P15" s="17"/>
      <c r="Q15" s="17"/>
      <c r="R15" s="17"/>
      <c r="S15" s="17"/>
      <c r="T15" s="17"/>
      <c r="U15" s="17"/>
      <c r="V15" s="17"/>
      <c r="W15" s="17"/>
      <c r="X15" s="17"/>
      <c r="Y15" s="17"/>
      <c r="Z15" s="17"/>
      <c r="AA15" s="17"/>
      <c r="AB15" s="17"/>
      <c r="AC15" s="17"/>
      <c r="AD15" s="17"/>
      <c r="AE15" s="17"/>
      <c r="AF15" s="17"/>
      <c r="AG15" s="17"/>
      <c r="AN15" s="19" t="s">
        <v>99</v>
      </c>
      <c r="AO15" s="20">
        <f>IF(OR($D$4="",$F$4="",$H$4=""),"",IF($AT$11=1,"",LOOKUP(AT2,欠席者データ!C2:GA2,欠席者データ!C27:GA27)))</f>
        <v>0</v>
      </c>
      <c r="AP15" s="17"/>
      <c r="AQ15" s="17"/>
      <c r="AR15" s="16"/>
      <c r="AS15" s="16"/>
      <c r="AT15" s="1">
        <v>11</v>
      </c>
      <c r="AU15" s="53">
        <v>40118</v>
      </c>
      <c r="AV15" s="1">
        <v>2</v>
      </c>
      <c r="AW15" s="4"/>
      <c r="AZ15" s="1">
        <v>14</v>
      </c>
    </row>
    <row r="16" spans="1:55" ht="16" customHeight="1" thickTop="1" thickBot="1" x14ac:dyDescent="0.25">
      <c r="A16" s="16"/>
      <c r="B16" s="16"/>
      <c r="C16" s="16"/>
      <c r="D16" s="16"/>
      <c r="E16" s="16"/>
      <c r="F16" s="17"/>
      <c r="G16" s="17"/>
      <c r="H16" s="17"/>
      <c r="I16" s="17"/>
      <c r="J16" s="17"/>
      <c r="K16" s="17"/>
      <c r="L16" s="24" t="s">
        <v>30</v>
      </c>
      <c r="M16" s="203">
        <f>IF(OR($D$4="",$F$4="",$H$4=""),"",IF($AT$11=1,"",LOOKUP(AT2,欠席者データ!C2:GA2,欠席者データ!C57:GA57)))</f>
        <v>2</v>
      </c>
      <c r="N16" s="18"/>
      <c r="O16" s="17"/>
      <c r="P16" s="17"/>
      <c r="Q16" s="17"/>
      <c r="R16" s="17"/>
      <c r="S16" s="17"/>
      <c r="T16" s="17"/>
      <c r="U16" s="17"/>
      <c r="V16" s="17"/>
      <c r="W16" s="17"/>
      <c r="X16" s="17"/>
      <c r="Y16" s="17"/>
      <c r="Z16" s="17"/>
      <c r="AA16" s="17"/>
      <c r="AB16" s="17"/>
      <c r="AC16" s="17"/>
      <c r="AD16" s="17"/>
      <c r="AE16" s="17"/>
      <c r="AF16" s="17"/>
      <c r="AG16" s="17"/>
      <c r="AH16" s="19" t="s">
        <v>92</v>
      </c>
      <c r="AI16" s="20">
        <f>IF(OR($D$4="",$F$4="",$H$4=""),"",IF($AT$11=1,"",LOOKUP(AT2,欠席者データ!C2:GA2,欠席者データ!C28:GA28)))</f>
        <v>3</v>
      </c>
      <c r="AJ16" s="17"/>
      <c r="AK16" s="24" t="s">
        <v>98</v>
      </c>
      <c r="AL16" s="25">
        <f>IF(OR($D$4="",$F$4="",$H$4=""),"",IF($AT$11=1,"",LOOKUP(AT2,欠席者データ!C2:GA2,欠席者データ!C60:GA60)))</f>
        <v>1</v>
      </c>
      <c r="AM16" s="17"/>
      <c r="AQ16" s="17"/>
      <c r="AR16" s="16"/>
      <c r="AS16" s="16"/>
      <c r="AT16" s="1">
        <v>12</v>
      </c>
      <c r="AU16" s="53">
        <v>40148</v>
      </c>
      <c r="AV16" s="1">
        <v>3</v>
      </c>
      <c r="AZ16" s="1">
        <v>15</v>
      </c>
    </row>
    <row r="17" spans="1:57" ht="5.15" customHeight="1" thickTop="1" x14ac:dyDescent="0.2">
      <c r="A17" s="16"/>
      <c r="B17" s="16"/>
      <c r="C17" s="16"/>
      <c r="D17" s="16"/>
      <c r="E17" s="16"/>
      <c r="F17" s="17"/>
      <c r="G17" s="17"/>
      <c r="H17" s="17"/>
      <c r="I17" s="17"/>
      <c r="J17" s="17"/>
      <c r="K17" s="17"/>
      <c r="L17" s="17"/>
      <c r="M17" s="202"/>
      <c r="N17" s="17"/>
      <c r="O17" s="17"/>
      <c r="P17" s="17"/>
      <c r="Q17" s="17"/>
      <c r="R17" s="17"/>
      <c r="S17" s="17"/>
      <c r="T17" s="17"/>
      <c r="U17" s="17"/>
      <c r="V17" s="17"/>
      <c r="W17" s="17"/>
      <c r="X17" s="17"/>
      <c r="Y17" s="17"/>
      <c r="Z17" s="17"/>
      <c r="AA17" s="17"/>
      <c r="AB17" s="17"/>
      <c r="AC17" s="17"/>
      <c r="AD17" s="17"/>
      <c r="AE17" s="17"/>
      <c r="AF17" s="17"/>
      <c r="AG17" s="17"/>
      <c r="AH17" s="17"/>
      <c r="AI17" s="17"/>
      <c r="AJ17" s="17"/>
      <c r="AP17" s="17"/>
      <c r="AQ17" s="17"/>
      <c r="AR17" s="16"/>
      <c r="AS17" s="16"/>
      <c r="AT17" s="16">
        <v>1</v>
      </c>
      <c r="AU17" s="53">
        <v>40179</v>
      </c>
      <c r="AV17" s="1">
        <v>4</v>
      </c>
      <c r="AW17" s="4"/>
      <c r="AZ17" s="1">
        <v>16</v>
      </c>
    </row>
    <row r="18" spans="1:57" s="4" customFormat="1" ht="16" customHeight="1" x14ac:dyDescent="0.2">
      <c r="A18" s="16"/>
      <c r="B18" s="16"/>
      <c r="C18" s="16"/>
      <c r="D18" s="16"/>
      <c r="E18" s="16"/>
      <c r="F18" s="17"/>
      <c r="G18" s="19" t="s">
        <v>27</v>
      </c>
      <c r="H18" s="20">
        <f>IF(OR($D$4="",$F$4="",$H$4=""),"",IF($AT$11=1,"",LOOKUP(AT2,欠席者データ!C2:GA2,欠席者データ!C33:GA33)))</f>
        <v>9</v>
      </c>
      <c r="I18" s="17"/>
      <c r="J18" s="17"/>
      <c r="K18" s="17"/>
      <c r="L18" s="19" t="s">
        <v>30</v>
      </c>
      <c r="M18" s="205">
        <f>IF(OR($D$4="",$F$4="",$H$4=""),"",IF($AT$11=1,"",LOOKUP(AT2,欠席者データ!C2:GA2,欠席者データ!C20:GA20)))</f>
        <v>12</v>
      </c>
      <c r="N18" s="18"/>
      <c r="O18" s="17"/>
      <c r="P18" s="17"/>
      <c r="Q18" s="17"/>
      <c r="R18" s="17"/>
      <c r="S18" s="17"/>
      <c r="T18" s="17"/>
      <c r="U18" s="17"/>
      <c r="V18" s="17"/>
      <c r="W18" s="17"/>
      <c r="X18" s="17"/>
      <c r="Y18" s="17"/>
      <c r="Z18" s="17"/>
      <c r="AA18" s="17"/>
      <c r="AB18" s="19" t="s">
        <v>72</v>
      </c>
      <c r="AC18" s="20">
        <f>IF(OR($D$4="",$F$4="",$H$4=""),"",IF($AT$11=1,"",LOOKUP(AT2,欠席者データ!C2:GA2,欠席者データ!C10:GA10)))</f>
        <v>0</v>
      </c>
      <c r="AD18" s="17"/>
      <c r="AE18" s="19" t="s">
        <v>88</v>
      </c>
      <c r="AF18" s="20">
        <f>IF(OR($D$4="",$F$4="",$H$4=""),"",IF($AT$11=1,"",LOOKUP(AT2,欠席者データ!C2:GA2,欠席者データ!C7:GA7)))</f>
        <v>36</v>
      </c>
      <c r="AG18" s="17"/>
      <c r="AH18" s="1"/>
      <c r="AI18" s="1"/>
      <c r="AJ18" s="17"/>
      <c r="AK18" s="1"/>
      <c r="AL18" s="1"/>
      <c r="AM18" s="18"/>
      <c r="AN18" s="1"/>
      <c r="AO18" s="1"/>
      <c r="AP18" s="18"/>
      <c r="AQ18" s="17"/>
      <c r="AR18" s="16"/>
      <c r="AS18" s="17"/>
      <c r="AT18" s="17"/>
      <c r="AU18" s="54"/>
      <c r="AW18" s="1"/>
      <c r="AY18" s="1"/>
      <c r="AZ18" s="1">
        <v>17</v>
      </c>
      <c r="BA18" s="1"/>
      <c r="BB18" s="1"/>
      <c r="BC18" s="1"/>
      <c r="BD18" s="1"/>
      <c r="BE18" s="1"/>
    </row>
    <row r="19" spans="1:57" ht="5.15" customHeight="1" thickBot="1" x14ac:dyDescent="0.25">
      <c r="A19" s="16"/>
      <c r="B19" s="16"/>
      <c r="C19" s="16"/>
      <c r="D19" s="16"/>
      <c r="E19" s="16"/>
      <c r="F19" s="17"/>
      <c r="G19" s="18"/>
      <c r="H19" s="18"/>
      <c r="I19" s="17"/>
      <c r="J19" s="17"/>
      <c r="K19" s="17"/>
      <c r="L19" s="17"/>
      <c r="M19" s="17"/>
      <c r="N19" s="17"/>
      <c r="O19" s="17"/>
      <c r="P19" s="17"/>
      <c r="Q19" s="17"/>
      <c r="R19" s="17"/>
      <c r="S19" s="17"/>
      <c r="T19" s="17"/>
      <c r="U19" s="17"/>
      <c r="V19" s="17"/>
      <c r="W19" s="17"/>
      <c r="X19" s="17"/>
      <c r="Y19" s="17"/>
      <c r="Z19" s="17"/>
      <c r="AA19" s="17"/>
      <c r="AB19" s="18"/>
      <c r="AC19" s="18"/>
      <c r="AD19" s="17"/>
      <c r="AE19" s="18"/>
      <c r="AF19" s="18"/>
      <c r="AG19" s="18"/>
      <c r="AJ19" s="17"/>
      <c r="AP19" s="17"/>
      <c r="AQ19" s="17"/>
      <c r="AR19" s="16"/>
      <c r="AS19" s="16"/>
      <c r="AT19" s="16">
        <v>2</v>
      </c>
      <c r="AU19" s="53">
        <v>40210</v>
      </c>
      <c r="AV19" s="1">
        <v>5</v>
      </c>
      <c r="AW19" s="4"/>
      <c r="AZ19" s="1">
        <v>18</v>
      </c>
    </row>
    <row r="20" spans="1:57" s="4" customFormat="1" ht="16" customHeight="1" thickTop="1" thickBot="1" x14ac:dyDescent="0.25">
      <c r="A20" s="16"/>
      <c r="B20" s="16"/>
      <c r="C20" s="16"/>
      <c r="D20" s="16"/>
      <c r="E20" s="17"/>
      <c r="F20" s="17"/>
      <c r="G20" s="19" t="s">
        <v>43</v>
      </c>
      <c r="H20" s="204">
        <f>IF(OR($D$4="",$F$4="",$H$4=""),"",IF($AT$11=1,"",LOOKUP(AT2,欠席者データ!C2:GA2,欠席者データ!C44:GA44)))</f>
        <v>19</v>
      </c>
      <c r="I20" s="17"/>
      <c r="J20" s="17"/>
      <c r="K20" s="18"/>
      <c r="L20" s="19" t="s">
        <v>32</v>
      </c>
      <c r="M20" s="204">
        <f>IF(OR($D$4="",$F$4="",$H$4=""),"",IF($AT$11=1,"",LOOKUP(AT2,欠席者データ!C2:GA2,欠席者データ!C19:GA19)))</f>
        <v>23</v>
      </c>
      <c r="N20" s="18"/>
      <c r="O20" s="17"/>
      <c r="P20" s="17" t="s">
        <v>261</v>
      </c>
      <c r="Q20" s="17"/>
      <c r="R20" s="17"/>
      <c r="S20" s="17"/>
      <c r="T20" s="17"/>
      <c r="U20" s="19" t="s">
        <v>59</v>
      </c>
      <c r="V20" s="20">
        <f>IF(OR($D$4="",$F$4="",$H$4=""),"",IF($AT$11=1,"",LOOKUP(AT2,欠席者データ!C2:GA2,欠席者データ!C13:GA13)))</f>
        <v>1</v>
      </c>
      <c r="W20" s="18"/>
      <c r="X20" s="19" t="s">
        <v>64</v>
      </c>
      <c r="Y20" s="20">
        <f>IF(OR($D$4="",$F$4="",$H$4=""),"",IF($AT$11=1,"",LOOKUP(AT2,欠席者データ!C2:GA2,欠席者データ!C12:GA12)))</f>
        <v>1</v>
      </c>
      <c r="AA20" s="18"/>
      <c r="AB20" s="24" t="s">
        <v>76</v>
      </c>
      <c r="AC20" s="25">
        <f>IF(OR($D$4="",$F$4="",$H$4=""),"",IF($AT$11=1,"",LOOKUP(AT2,欠席者データ!C2:GA2,欠席者データ!C53:GA53)))</f>
        <v>2</v>
      </c>
      <c r="AD20" s="17"/>
      <c r="AE20" s="24" t="s">
        <v>88</v>
      </c>
      <c r="AF20" s="25">
        <f>IF(OR($D$4="",$F$4="",$H$4=""),"",IF($AT$11=1,"",LOOKUP(AT2,欠席者データ!C2:GA2,欠席者データ!C69:GA69)))</f>
        <v>19</v>
      </c>
      <c r="AG20" s="17"/>
      <c r="AJ20" s="18"/>
      <c r="AK20" s="17"/>
      <c r="AL20" s="17"/>
      <c r="AM20" s="18"/>
      <c r="AP20" s="17"/>
      <c r="AQ20" s="17"/>
      <c r="AR20" s="16"/>
      <c r="AS20" s="17"/>
      <c r="AT20" s="17"/>
      <c r="AU20" s="54"/>
      <c r="AW20" s="1"/>
      <c r="AY20" s="1"/>
      <c r="AZ20" s="1">
        <v>19</v>
      </c>
      <c r="BA20" s="1"/>
      <c r="BB20" s="1"/>
      <c r="BC20" s="1"/>
      <c r="BD20" s="1"/>
      <c r="BE20" s="1"/>
    </row>
    <row r="21" spans="1:57" ht="5.15" customHeight="1" thickTop="1" thickBot="1" x14ac:dyDescent="0.25">
      <c r="A21" s="17"/>
      <c r="B21" s="17"/>
      <c r="C21" s="17"/>
      <c r="D21" s="17"/>
      <c r="E21" s="17"/>
      <c r="F21" s="17"/>
      <c r="G21" s="18"/>
      <c r="H21" s="18"/>
      <c r="I21" s="17"/>
      <c r="J21" s="17"/>
      <c r="K21" s="18"/>
      <c r="L21" s="17"/>
      <c r="M21" s="17"/>
      <c r="N21" s="18"/>
      <c r="O21" s="17"/>
      <c r="P21" s="17"/>
      <c r="Q21" s="17"/>
      <c r="R21" s="17"/>
      <c r="S21" s="17"/>
      <c r="T21" s="17"/>
      <c r="U21" s="18"/>
      <c r="V21" s="18"/>
      <c r="W21" s="18"/>
      <c r="X21" s="17"/>
      <c r="Y21" s="18"/>
      <c r="Z21" s="18"/>
      <c r="AA21" s="18"/>
      <c r="AB21" s="18"/>
      <c r="AC21" s="18"/>
      <c r="AD21" s="18"/>
      <c r="AG21" s="18"/>
      <c r="AH21" s="17"/>
      <c r="AI21" s="17"/>
      <c r="AJ21" s="18"/>
      <c r="AK21" s="17"/>
      <c r="AL21" s="17"/>
      <c r="AM21" s="18"/>
      <c r="AN21" s="17"/>
      <c r="AO21" s="17"/>
      <c r="AP21" s="17"/>
      <c r="AQ21" s="17"/>
      <c r="AR21" s="17"/>
      <c r="AS21" s="16"/>
      <c r="AT21" s="16">
        <v>3</v>
      </c>
      <c r="AU21" s="53">
        <v>40238</v>
      </c>
      <c r="AV21" s="1">
        <v>6</v>
      </c>
      <c r="AW21" s="4"/>
      <c r="AZ21" s="1">
        <v>20</v>
      </c>
    </row>
    <row r="22" spans="1:57" s="4" customFormat="1" ht="16" customHeight="1" thickTop="1" thickBot="1" x14ac:dyDescent="0.25">
      <c r="A22" s="16"/>
      <c r="B22" s="16"/>
      <c r="C22" s="16"/>
      <c r="D22" s="16"/>
      <c r="E22" s="17"/>
      <c r="F22" s="17"/>
      <c r="G22" s="24" t="s">
        <v>27</v>
      </c>
      <c r="H22" s="25">
        <f>IF(OR($D$4="",$F$4="",$H$4=""),"",IF($AT$11=1,"",LOOKUP(AT2,欠席者データ!C2:GA2,欠席者データ!C66:GA66)))</f>
        <v>6</v>
      </c>
      <c r="J22" s="17"/>
      <c r="K22" s="17"/>
      <c r="L22" s="19" t="s">
        <v>34</v>
      </c>
      <c r="M22" s="204">
        <f>IF(OR($D$4="",$F$4="",$H$4=""),"",IF($AT$11=1,"",LOOKUP(AT2,欠席者データ!C2:GA2,欠席者データ!C18:GA18)))</f>
        <v>1</v>
      </c>
      <c r="N22" s="17"/>
      <c r="Q22" s="18"/>
      <c r="R22" s="19" t="s">
        <v>51</v>
      </c>
      <c r="S22" s="20">
        <f>IF(OR($D$4="",$F$4="",$H$4=""),"",IF($AT$11=1,"",LOOKUP(AT2,欠席者データ!C2:GA2,欠席者データ!C15:GA15)))</f>
        <v>1</v>
      </c>
      <c r="T22" s="17"/>
      <c r="W22" s="18"/>
      <c r="X22" s="17"/>
      <c r="AA22" s="17"/>
      <c r="AB22" s="19" t="s">
        <v>76</v>
      </c>
      <c r="AC22" s="20">
        <f>IF(OR($D$4="",$F$4="",$H$4=""),"",IF($AT$11=1,"",LOOKUP(AT2,欠席者データ!C2:GA2,欠席者データ!C8:GA8)))</f>
        <v>2</v>
      </c>
      <c r="AD22" s="17"/>
      <c r="AH22" s="1"/>
      <c r="AI22" s="1"/>
      <c r="AJ22" s="17"/>
      <c r="AK22" s="1"/>
      <c r="AL22" s="1"/>
      <c r="AM22" s="17"/>
      <c r="AN22" s="1"/>
      <c r="AO22" s="1"/>
      <c r="AP22" s="1"/>
      <c r="AQ22" s="17"/>
      <c r="AR22" s="16"/>
      <c r="AS22" s="17"/>
      <c r="AT22" s="17"/>
      <c r="AU22" s="54"/>
      <c r="AW22" s="1"/>
      <c r="AY22" s="1"/>
      <c r="AZ22" s="1">
        <v>21</v>
      </c>
      <c r="BA22" s="1"/>
      <c r="BB22" s="1"/>
      <c r="BC22" s="1"/>
      <c r="BD22" s="1"/>
      <c r="BE22" s="1"/>
    </row>
    <row r="23" spans="1:57" ht="5.15" customHeight="1" thickTop="1" x14ac:dyDescent="0.2">
      <c r="A23" s="17"/>
      <c r="B23" s="17"/>
      <c r="C23" s="17"/>
      <c r="D23" s="17"/>
      <c r="E23" s="17"/>
      <c r="F23" s="17"/>
      <c r="J23" s="17"/>
      <c r="K23" s="17"/>
      <c r="L23" s="4"/>
      <c r="M23" s="4"/>
      <c r="N23" s="17"/>
      <c r="Q23" s="17"/>
      <c r="R23" s="17"/>
      <c r="S23" s="17"/>
      <c r="T23" s="17"/>
      <c r="U23" s="17"/>
      <c r="V23" s="17"/>
      <c r="W23" s="17"/>
      <c r="X23" s="17"/>
      <c r="Y23" s="17"/>
      <c r="Z23" s="17"/>
      <c r="AA23" s="17"/>
      <c r="AB23" s="18"/>
      <c r="AC23" s="18"/>
      <c r="AD23" s="17"/>
      <c r="AH23" s="18"/>
      <c r="AI23" s="18"/>
      <c r="AJ23" s="17"/>
      <c r="AK23" s="18"/>
      <c r="AL23" s="18"/>
      <c r="AM23" s="17"/>
      <c r="AN23" s="17"/>
      <c r="AO23" s="17"/>
      <c r="AP23" s="17"/>
      <c r="AQ23" s="17"/>
      <c r="AR23" s="17"/>
      <c r="AS23" s="16"/>
      <c r="AT23" s="16">
        <v>4</v>
      </c>
      <c r="AU23" s="53">
        <v>40269</v>
      </c>
      <c r="AV23" s="1">
        <v>7</v>
      </c>
      <c r="AW23" s="4"/>
      <c r="AZ23" s="1">
        <v>22</v>
      </c>
    </row>
    <row r="24" spans="1:57" s="4" customFormat="1" ht="16" customHeight="1" x14ac:dyDescent="0.2">
      <c r="A24" s="16"/>
      <c r="B24" s="16"/>
      <c r="C24" s="16"/>
      <c r="D24" s="16"/>
      <c r="E24" s="17"/>
      <c r="F24" s="17"/>
      <c r="J24" s="17"/>
      <c r="K24" s="17"/>
      <c r="L24" s="1"/>
      <c r="M24" s="1"/>
      <c r="N24" s="17"/>
      <c r="O24" s="19" t="s">
        <v>36</v>
      </c>
      <c r="P24" s="20">
        <f>IF(OR($D$4="",$F$4="",$H$4=""),"",IF($AT$11=1,"",LOOKUP(AT2,欠席者データ!C2:GA2,欠席者データ!C16:GA16)))</f>
        <v>0</v>
      </c>
      <c r="Q24" s="17"/>
      <c r="T24" s="1"/>
      <c r="U24" s="19" t="s">
        <v>61</v>
      </c>
      <c r="V24" s="20">
        <f>IF(OR($D$4="",$F$4="",$H$4=""),"",IF($AT$11=1,"",LOOKUP(AT2,欠席者データ!C2:GA2,欠席者データ!C14:GA14)))</f>
        <v>4</v>
      </c>
      <c r="W24" s="1"/>
      <c r="X24" s="19" t="s">
        <v>66</v>
      </c>
      <c r="Y24" s="20">
        <f>IF(OR($D$4="",$F$4="",$H$4=""),"",IF($AT$11=1,"",LOOKUP(AT2,欠席者データ!C2:GA2,欠席者データ!C11:GA11)))</f>
        <v>5</v>
      </c>
      <c r="AA24" s="17"/>
      <c r="AB24" s="19" t="s">
        <v>78</v>
      </c>
      <c r="AC24" s="20">
        <f>IF(OR($D$4="",$F$4="",$H$4=""),"",IF($AT$11=1,"",LOOKUP(AT2,欠席者データ!C2:GA2,欠席者データ!C9:GA9)))</f>
        <v>11</v>
      </c>
      <c r="AD24" s="17"/>
      <c r="AE24" s="19" t="s">
        <v>90</v>
      </c>
      <c r="AF24" s="20">
        <f>IF(OR($D$4="",$F$4="",$H$4=""),"",IF($AT$11=1,"",LOOKUP(AT2,欠席者データ!C2:GA2,欠席者データ!C37:GA37)))</f>
        <v>15</v>
      </c>
      <c r="AJ24" s="18"/>
      <c r="AK24" s="17"/>
      <c r="AL24" s="17"/>
      <c r="AM24" s="17"/>
      <c r="AN24" s="17"/>
      <c r="AO24" s="17"/>
      <c r="AP24" s="17"/>
      <c r="AQ24" s="17"/>
      <c r="AR24" s="16"/>
      <c r="AS24" s="17"/>
      <c r="AT24" s="17"/>
      <c r="AU24" s="54"/>
      <c r="AW24" s="1"/>
      <c r="AY24" s="1"/>
      <c r="AZ24" s="1">
        <v>23</v>
      </c>
      <c r="BA24" s="1"/>
      <c r="BB24" s="1"/>
      <c r="BC24" s="1"/>
      <c r="BD24" s="1"/>
      <c r="BE24" s="1"/>
    </row>
    <row r="25" spans="1:57" ht="5.15" customHeight="1" thickBot="1" x14ac:dyDescent="0.25">
      <c r="A25" s="17"/>
      <c r="B25" s="17"/>
      <c r="C25" s="17"/>
      <c r="D25" s="17"/>
      <c r="E25" s="17"/>
      <c r="F25" s="17"/>
      <c r="J25" s="17"/>
      <c r="K25" s="17"/>
      <c r="L25" s="18"/>
      <c r="M25" s="18"/>
      <c r="N25" s="17"/>
      <c r="O25" s="17"/>
      <c r="P25" s="17"/>
      <c r="Q25" s="18"/>
      <c r="R25" s="18"/>
      <c r="S25" s="18"/>
      <c r="T25" s="17"/>
      <c r="U25" s="18"/>
      <c r="V25" s="18"/>
      <c r="W25" s="18"/>
      <c r="X25" s="18"/>
      <c r="Y25" s="18"/>
      <c r="Z25" s="18"/>
      <c r="AA25" s="17"/>
      <c r="AD25" s="17"/>
      <c r="AJ25" s="18"/>
      <c r="AK25" s="17"/>
      <c r="AL25" s="17"/>
      <c r="AM25" s="17"/>
      <c r="AN25" s="17"/>
      <c r="AO25" s="17"/>
      <c r="AP25" s="17"/>
      <c r="AQ25" s="17"/>
      <c r="AR25" s="17"/>
      <c r="AS25" s="16"/>
      <c r="AT25" s="16">
        <v>5</v>
      </c>
      <c r="AU25" s="53">
        <v>40299</v>
      </c>
      <c r="AV25" s="1">
        <v>8</v>
      </c>
      <c r="AZ25" s="1">
        <v>24</v>
      </c>
    </row>
    <row r="26" spans="1:57" s="4" customFormat="1" ht="16" customHeight="1" thickTop="1" thickBot="1" x14ac:dyDescent="0.25">
      <c r="A26" s="16"/>
      <c r="B26" s="16"/>
      <c r="C26" s="16"/>
      <c r="D26" s="16"/>
      <c r="E26" s="17"/>
      <c r="F26" s="17"/>
      <c r="J26" s="17"/>
      <c r="K26" s="17"/>
      <c r="N26" s="17"/>
      <c r="O26" s="24" t="s">
        <v>36</v>
      </c>
      <c r="P26" s="25">
        <f>IF(OR($D$4="",$F$4="",$H$4=""),"",IF($AT$11=1,"",LOOKUP(AT2,欠席者データ!C2:GA2,欠席者データ!C56:GA56)))</f>
        <v>0</v>
      </c>
      <c r="Q26" s="17"/>
      <c r="T26" s="17"/>
      <c r="W26" s="17"/>
      <c r="X26" s="24" t="s">
        <v>61</v>
      </c>
      <c r="Y26" s="25">
        <f>IF(OR($D$4="",$F$4="",$H$4=""),"",IF($AT$11=1,"",LOOKUP(AT2,欠席者データ!C2:GA2,欠席者データ!C68:GA68)))</f>
        <v>2</v>
      </c>
      <c r="AA26" s="17"/>
      <c r="AB26" s="24" t="s">
        <v>78</v>
      </c>
      <c r="AC26" s="25">
        <f>IF(OR($D$4="",$F$4="",$H$4=""),"",IF($AT$11=1,"",LOOKUP(AT2,欠席者データ!C2:GA2,欠席者データ!C54:GA54)))</f>
        <v>6</v>
      </c>
      <c r="AD26" s="17"/>
      <c r="AJ26" s="17"/>
      <c r="AK26" s="17"/>
      <c r="AL26" s="17"/>
      <c r="AM26" s="17"/>
      <c r="AN26" s="1"/>
      <c r="AO26" s="1"/>
      <c r="AP26" s="17"/>
      <c r="AQ26" s="17"/>
      <c r="AR26" s="16"/>
      <c r="AS26" s="17"/>
      <c r="AT26" s="17"/>
      <c r="AW26" s="1"/>
      <c r="AY26" s="1"/>
      <c r="AZ26" s="1">
        <v>25</v>
      </c>
      <c r="BA26" s="1"/>
      <c r="BB26" s="1"/>
      <c r="BC26" s="1"/>
      <c r="BD26" s="1"/>
      <c r="BE26" s="1"/>
    </row>
    <row r="27" spans="1:57" ht="5.15" customHeight="1" thickTop="1" x14ac:dyDescent="0.2">
      <c r="A27" s="180"/>
      <c r="B27" s="180"/>
      <c r="C27" s="180"/>
      <c r="D27" s="180"/>
      <c r="E27" s="180"/>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0"/>
      <c r="AL27" s="180"/>
      <c r="AM27" s="180"/>
      <c r="AN27" s="180"/>
      <c r="AO27" s="180"/>
      <c r="AP27" s="180"/>
      <c r="AQ27" s="180"/>
      <c r="AR27" s="180"/>
      <c r="AS27" s="16"/>
      <c r="AT27" s="141">
        <v>40179</v>
      </c>
      <c r="AU27" s="53">
        <v>40179</v>
      </c>
      <c r="AZ27" s="1">
        <v>26</v>
      </c>
    </row>
    <row r="28" spans="1:57" ht="16" customHeight="1" x14ac:dyDescent="0.2">
      <c r="A28" s="180"/>
      <c r="B28" s="180"/>
      <c r="C28" s="180"/>
      <c r="D28" s="180"/>
      <c r="E28" s="17"/>
      <c r="F28" s="17"/>
      <c r="G28" s="4"/>
      <c r="I28" s="19" t="s">
        <v>47</v>
      </c>
      <c r="J28" s="200">
        <f>IF(OR($D$4="",$F$4="",$H$4=""),"",IF($AT$11=1,"",LOOKUP(AT2,欠席者データ!C2:GA2,欠席者データ!C22:GA22)))</f>
        <v>38</v>
      </c>
      <c r="K28" s="17"/>
      <c r="U28" s="19" t="s">
        <v>53</v>
      </c>
      <c r="V28" s="20">
        <f>IF(OR($D$4="",$F$4="",$H$4=""),"",IF($AT$11=1,"",LOOKUP(AT2,欠席者データ!C2:GA2,欠席者データ!C17:GA17)))</f>
        <v>2</v>
      </c>
      <c r="W28" s="17"/>
      <c r="X28" s="17"/>
      <c r="Y28" s="17"/>
      <c r="Z28" s="17"/>
      <c r="AA28" s="17"/>
      <c r="AB28" s="17"/>
      <c r="AC28" s="17"/>
      <c r="AD28" s="17"/>
      <c r="AE28" s="17"/>
      <c r="AF28" s="17"/>
      <c r="AG28" s="17"/>
      <c r="AH28" s="17"/>
      <c r="AI28" s="17"/>
      <c r="AJ28" s="17"/>
      <c r="AK28" s="17"/>
      <c r="AL28" s="17"/>
      <c r="AM28" s="17"/>
      <c r="AN28" s="17"/>
      <c r="AO28" s="17"/>
      <c r="AP28" s="17"/>
      <c r="AQ28" s="17"/>
      <c r="AR28" s="17"/>
      <c r="AS28" s="16"/>
      <c r="AT28" s="142">
        <v>40544</v>
      </c>
      <c r="AU28" s="54">
        <v>40544</v>
      </c>
      <c r="AZ28" s="1">
        <v>27</v>
      </c>
    </row>
    <row r="29" spans="1:57" ht="5.15" customHeight="1" thickBot="1" x14ac:dyDescent="0.25">
      <c r="A29" s="180"/>
      <c r="B29" s="180"/>
      <c r="C29" s="180"/>
      <c r="D29" s="180"/>
      <c r="E29" s="180"/>
      <c r="F29" s="180"/>
      <c r="G29" s="180"/>
      <c r="K29" s="17"/>
      <c r="N29" s="17"/>
      <c r="O29" s="180"/>
      <c r="P29" s="180"/>
      <c r="Q29" s="180"/>
      <c r="T29" s="4"/>
      <c r="U29" s="4"/>
      <c r="V29" s="4"/>
      <c r="W29" s="180"/>
      <c r="X29" s="180"/>
      <c r="Y29" s="180"/>
      <c r="Z29" s="180"/>
      <c r="AA29" s="180"/>
      <c r="AB29" s="180"/>
      <c r="AC29" s="180"/>
      <c r="AD29" s="17"/>
      <c r="AE29" s="180"/>
      <c r="AF29" s="180"/>
      <c r="AG29" s="180"/>
      <c r="AH29" s="180"/>
      <c r="AI29" s="180"/>
      <c r="AJ29" s="180"/>
      <c r="AK29" s="180"/>
      <c r="AL29" s="180"/>
      <c r="AM29" s="180"/>
      <c r="AN29" s="180"/>
      <c r="AO29" s="180"/>
      <c r="AP29" s="180"/>
      <c r="AQ29" s="180"/>
      <c r="AR29" s="180"/>
      <c r="AS29" s="16"/>
      <c r="AT29" s="16"/>
      <c r="AW29" s="4"/>
      <c r="AZ29" s="1">
        <v>28</v>
      </c>
    </row>
    <row r="30" spans="1:57" ht="16" customHeight="1" thickTop="1" thickBot="1" x14ac:dyDescent="0.25">
      <c r="A30" s="17"/>
      <c r="B30" s="17"/>
      <c r="C30" s="17"/>
      <c r="D30" s="17"/>
      <c r="E30" s="17"/>
      <c r="F30" s="18"/>
      <c r="G30" s="18"/>
      <c r="H30" s="19" t="s">
        <v>45</v>
      </c>
      <c r="I30" s="204">
        <f>IF(OR($D$4="",$F$4="",$H$4=""),"",IF($AT$11=1,"",LOOKUP(AT2,欠席者データ!C2:GA2,欠席者データ!C45:GA45)))</f>
        <v>11</v>
      </c>
      <c r="J30" s="18"/>
      <c r="K30" s="17"/>
      <c r="L30" s="19" t="s">
        <v>38</v>
      </c>
      <c r="M30" s="204">
        <f>IF(OR($D$4="",$F$4="",$H$4=""),"",IF($AT$11=1,"",LOOKUP(AT2,欠席者データ!C2:GA2,欠席者データ!C39:GA39)))</f>
        <v>0</v>
      </c>
      <c r="N30" s="17"/>
      <c r="R30" s="19" t="s">
        <v>55</v>
      </c>
      <c r="S30" s="20">
        <f>IF(OR($D$4="",$F$4="",$H$4=""),"",IF($AT$11=1,"",LOOKUP(AT2,欠席者データ!C2:GA2,欠席者データ!C23:GA23)))</f>
        <v>17</v>
      </c>
      <c r="T30" s="17"/>
      <c r="U30" s="24" t="s">
        <v>53</v>
      </c>
      <c r="V30" s="25">
        <f>IF(OR($D$4="",$F$4="",$H$4=""),"",IF($AT$11=1,"",LOOKUP(AT2,欠席者データ!C2:GA2,欠席者データ!C67:GA67)))</f>
        <v>1</v>
      </c>
      <c r="W30" s="17"/>
      <c r="Y30" s="24" t="s">
        <v>68</v>
      </c>
      <c r="Z30" s="25">
        <f>IF(OR($D$4="",$F$4="",$H$4=""),"",IF($AT$11=1,"",LOOKUP(AT2,欠席者データ!C2:GA2,欠席者データ!C55:GA55)))</f>
        <v>2</v>
      </c>
      <c r="AA30" s="17"/>
      <c r="AB30" s="19" t="s">
        <v>74</v>
      </c>
      <c r="AC30" s="20">
        <f>IF(OR($D$4="",$F$4="",$H$4=""),"",IF($AT$11=1,"",LOOKUP(AT2,欠席者データ!C2:GA2,欠席者データ!C30:GA30)))</f>
        <v>42</v>
      </c>
      <c r="AD30" s="17"/>
      <c r="AE30" s="24" t="s">
        <v>74</v>
      </c>
      <c r="AF30" s="25">
        <f>IF(OR($D$4="",$F$4="",$H$4=""),"",IF($AT$11=1,"",LOOKUP(AT2,欠席者データ!C2:GA2,欠席者データ!C61:GA61)))</f>
        <v>1</v>
      </c>
      <c r="AH30" s="19" t="s">
        <v>80</v>
      </c>
      <c r="AI30" s="20">
        <f>IF(OR($D$4="",$F$4="",$H$4=""),"",IF($AT$11=1,"",LOOKUP(AT2,欠席者データ!C2:GA2,欠席者データ!C29:GA29)))</f>
        <v>14</v>
      </c>
      <c r="AJ30" s="17"/>
      <c r="AM30" s="17"/>
      <c r="AN30" s="18"/>
      <c r="AO30" s="18"/>
      <c r="AP30" s="17"/>
      <c r="AQ30" s="17"/>
      <c r="AR30" s="17"/>
      <c r="AS30" s="16"/>
      <c r="AT30" s="16"/>
      <c r="AZ30" s="1">
        <v>29</v>
      </c>
    </row>
    <row r="31" spans="1:57" ht="5.15" customHeight="1" thickTop="1" thickBot="1" x14ac:dyDescent="0.25">
      <c r="A31" s="16"/>
      <c r="B31" s="16"/>
      <c r="C31" s="16"/>
      <c r="D31" s="16"/>
      <c r="E31" s="17"/>
      <c r="F31" s="4"/>
      <c r="G31" s="4"/>
      <c r="H31" s="17"/>
      <c r="N31" s="17"/>
      <c r="O31" s="17"/>
      <c r="P31" s="17"/>
      <c r="Q31" s="4"/>
      <c r="R31" s="4"/>
      <c r="S31" s="4"/>
      <c r="T31" s="17"/>
      <c r="U31" s="17"/>
      <c r="V31" s="17"/>
      <c r="W31" s="17"/>
      <c r="Y31" s="17"/>
      <c r="Z31" s="17"/>
      <c r="AA31" s="17"/>
      <c r="AB31" s="17"/>
      <c r="AC31" s="17"/>
      <c r="AD31" s="17"/>
      <c r="AE31" s="17"/>
      <c r="AH31" s="180"/>
      <c r="AI31" s="180"/>
      <c r="AJ31" s="180"/>
      <c r="AM31" s="17"/>
      <c r="AN31" s="17"/>
      <c r="AO31" s="17"/>
      <c r="AP31" s="17"/>
      <c r="AQ31" s="17"/>
      <c r="AR31" s="16"/>
      <c r="AS31" s="16"/>
      <c r="AT31" s="16"/>
      <c r="AZ31" s="1">
        <f>IF(AZ1&gt;=3,"",30)</f>
        <v>30</v>
      </c>
    </row>
    <row r="32" spans="1:57" s="4" customFormat="1" ht="16" customHeight="1" thickTop="1" thickBot="1" x14ac:dyDescent="0.25">
      <c r="A32" s="180"/>
      <c r="B32" s="180"/>
      <c r="C32" s="180"/>
      <c r="D32" s="180"/>
      <c r="E32" s="17"/>
      <c r="F32" s="17"/>
      <c r="G32" s="17"/>
      <c r="H32" s="24" t="s">
        <v>47</v>
      </c>
      <c r="I32" s="25">
        <f>IF(OR($D$4="",$F$4="",$H$4=""),"",IF($AT$11=1,"",LOOKUP(AT2,欠席者データ!C2:GA2,欠席者データ!C72:GA72)))</f>
        <v>2</v>
      </c>
      <c r="J32" s="17"/>
      <c r="K32" s="17"/>
      <c r="L32" s="24" t="s">
        <v>49</v>
      </c>
      <c r="M32" s="219">
        <f>IF(OR($D$4="",$F$4="",$H$4=""),"",IF($AT$11=1,"",LOOKUP(AT2,欠席者データ!C2:GA2,欠席者データ!C59:GA59)))</f>
        <v>0</v>
      </c>
      <c r="N32" s="17"/>
      <c r="O32" s="19" t="s">
        <v>40</v>
      </c>
      <c r="P32" s="20">
        <f>IF(OR($D$4="",$F$4="",$H$4=""),"",IF($AT$11=1,"",LOOKUP(AT2,欠席者データ!C2:GA2,欠席者データ!C38:GA38)))</f>
        <v>22</v>
      </c>
      <c r="Q32" s="17"/>
      <c r="R32" s="1"/>
      <c r="S32" s="1"/>
      <c r="T32" s="1"/>
      <c r="U32" s="1"/>
      <c r="V32" s="1"/>
      <c r="W32" s="1"/>
      <c r="X32" s="19" t="s">
        <v>70</v>
      </c>
      <c r="Y32" s="20">
        <f>IF(OR($D$4="",$F$4="",$H$4=""),"",IF($AT$11=1,"",LOOKUP(AT2,欠席者データ!C2:GA2,欠席者データ!C41:GA41)))</f>
        <v>2</v>
      </c>
      <c r="Z32" s="1"/>
      <c r="AA32" s="17"/>
      <c r="AB32" s="19" t="s">
        <v>82</v>
      </c>
      <c r="AC32" s="20">
        <f>IF(OR($D$4="",$F$4="",$H$4=""),"",IF($AT$11=1,"",LOOKUP(AT2,欠席者データ!C2:GA2,欠席者データ!C36:GA36)))</f>
        <v>5</v>
      </c>
      <c r="AD32" s="17"/>
      <c r="AE32" s="19" t="s">
        <v>84</v>
      </c>
      <c r="AF32" s="20">
        <f>IF(OR($D$4="",$F$4="",$H$4=""),"",IF($AT$11=1,"",LOOKUP(AT2,欠席者データ!C2:GA2,欠席者データ!C43:GA43)))</f>
        <v>14</v>
      </c>
      <c r="AG32" s="17"/>
      <c r="AH32" s="1"/>
      <c r="AI32" s="1"/>
      <c r="AJ32" s="17"/>
      <c r="AK32" s="19" t="s">
        <v>94</v>
      </c>
      <c r="AL32" s="20">
        <f>IF(OR($D$4="",$F$4="",$H$4=""),"",IF($AT$11=1,"",LOOKUP(AT2,欠席者データ!C2:GA2,欠席者データ!C42:GA42)))</f>
        <v>12</v>
      </c>
      <c r="AM32" s="17"/>
      <c r="AN32" s="17"/>
      <c r="AO32" s="17"/>
      <c r="AP32" s="17"/>
      <c r="AQ32" s="17"/>
      <c r="AR32" s="17"/>
      <c r="AS32" s="17"/>
      <c r="AT32" s="17"/>
      <c r="AW32" s="1"/>
      <c r="AY32" s="1"/>
      <c r="AZ32" s="1">
        <f>IF(AZ1=2,31,"")</f>
        <v>31</v>
      </c>
      <c r="BA32" s="1"/>
      <c r="BB32" s="1"/>
      <c r="BC32" s="1"/>
      <c r="BD32" s="1"/>
      <c r="BE32" s="1"/>
    </row>
    <row r="33" spans="1:56" ht="5.15" customHeight="1" thickTop="1" thickBot="1" x14ac:dyDescent="0.25">
      <c r="A33" s="180"/>
      <c r="B33" s="180"/>
      <c r="C33" s="180"/>
      <c r="D33" s="180"/>
      <c r="E33" s="180"/>
      <c r="F33" s="180"/>
      <c r="G33" s="180"/>
      <c r="H33" s="180"/>
      <c r="I33" s="180"/>
      <c r="J33" s="180"/>
      <c r="K33" s="180"/>
      <c r="L33" s="180"/>
      <c r="M33" s="180"/>
      <c r="N33" s="180"/>
      <c r="O33" s="180"/>
      <c r="P33" s="180"/>
      <c r="Q33" s="180"/>
      <c r="R33" s="180"/>
      <c r="S33" s="180"/>
      <c r="T33" s="180"/>
      <c r="U33" s="180"/>
      <c r="V33" s="180"/>
      <c r="W33" s="180"/>
      <c r="X33" s="180"/>
      <c r="Y33" s="180"/>
      <c r="Z33" s="180"/>
      <c r="AA33" s="180"/>
      <c r="AB33" s="180"/>
      <c r="AC33" s="180"/>
      <c r="AD33" s="180"/>
      <c r="AE33" s="180"/>
      <c r="AF33" s="180"/>
      <c r="AG33" s="180"/>
      <c r="AK33" s="180"/>
      <c r="AL33" s="180"/>
      <c r="AM33" s="180"/>
      <c r="AN33" s="180"/>
      <c r="AO33" s="180"/>
      <c r="AP33" s="180"/>
      <c r="AQ33" s="180"/>
      <c r="AR33" s="180"/>
      <c r="AS33" s="16"/>
      <c r="AT33" s="16"/>
      <c r="AW33" s="4"/>
    </row>
    <row r="34" spans="1:56" ht="16" customHeight="1" thickTop="1" thickBot="1" x14ac:dyDescent="0.25">
      <c r="A34" s="17"/>
      <c r="B34" s="17"/>
      <c r="C34" s="17"/>
      <c r="D34" s="17"/>
      <c r="E34" s="17"/>
      <c r="F34" s="18"/>
      <c r="G34" s="18"/>
      <c r="Q34" s="17"/>
      <c r="R34" s="17"/>
      <c r="S34" s="17"/>
      <c r="T34" s="17"/>
      <c r="W34" s="17"/>
      <c r="AA34" s="17"/>
      <c r="AD34" s="17"/>
      <c r="AK34" s="24" t="s">
        <v>118</v>
      </c>
      <c r="AL34" s="25">
        <f>IF(OR($D$4="",$F$4="",$H$4=""),"",IF($AT$11=1,"",LOOKUP(AT2,欠席者データ!C2:GA2,欠席者データ!C70:GA70)))</f>
        <v>0</v>
      </c>
      <c r="AM34" s="17"/>
      <c r="AP34" s="17"/>
      <c r="AQ34" s="17"/>
      <c r="AR34" s="17"/>
      <c r="AS34" s="16"/>
      <c r="AT34" s="16"/>
    </row>
    <row r="35" spans="1:56" ht="16" customHeight="1" thickTop="1" x14ac:dyDescent="0.2">
      <c r="A35" s="180"/>
      <c r="B35" s="180"/>
      <c r="C35" s="180"/>
      <c r="D35" s="180"/>
      <c r="E35" s="180"/>
      <c r="F35" s="180"/>
      <c r="G35" s="180"/>
      <c r="H35" s="180"/>
      <c r="I35" s="180"/>
      <c r="J35" s="180"/>
      <c r="K35" s="180"/>
      <c r="L35" s="180"/>
      <c r="M35" s="180"/>
      <c r="N35" s="180"/>
      <c r="O35" s="180"/>
      <c r="P35" s="180"/>
      <c r="Q35" s="180"/>
      <c r="R35" s="180"/>
      <c r="S35" s="180"/>
      <c r="T35" s="180"/>
      <c r="U35" s="4"/>
      <c r="V35" s="4"/>
      <c r="W35" s="4"/>
      <c r="X35" s="4"/>
      <c r="Y35" s="4"/>
      <c r="Z35" s="180"/>
      <c r="AA35" s="180"/>
      <c r="AB35" s="4"/>
      <c r="AC35" s="4"/>
      <c r="AD35" s="180"/>
      <c r="AE35" s="19" t="s">
        <v>117</v>
      </c>
      <c r="AF35" s="20">
        <f>IF(OR($D$4="",$F$4="",$H$4=""),"",IF($AT$11=1,"",LOOKUP(AT2,欠席者データ!C2:GA2,欠席者データ!C40:GA40)))</f>
        <v>1</v>
      </c>
      <c r="AG35" s="180"/>
      <c r="AH35" s="4"/>
      <c r="AI35" s="4"/>
      <c r="AJ35" s="180"/>
      <c r="AP35" s="180"/>
      <c r="AQ35" s="180"/>
      <c r="AR35" s="180"/>
      <c r="AS35" s="16"/>
      <c r="AT35" s="16"/>
    </row>
    <row r="36" spans="1:56" s="4" customFormat="1" ht="5.15" customHeight="1" thickBot="1" x14ac:dyDescent="0.25">
      <c r="A36" s="16"/>
      <c r="B36" s="16"/>
      <c r="C36" s="16"/>
      <c r="D36" s="16"/>
      <c r="E36" s="17"/>
      <c r="F36" s="17"/>
      <c r="G36" s="17"/>
      <c r="H36" s="1"/>
      <c r="I36" s="1"/>
      <c r="J36" s="1"/>
      <c r="K36" s="1"/>
      <c r="L36" s="1"/>
      <c r="M36" s="1"/>
      <c r="N36" s="1"/>
      <c r="O36" s="1"/>
      <c r="P36" s="1"/>
      <c r="Q36" s="1"/>
      <c r="R36" s="1"/>
      <c r="S36" s="1"/>
      <c r="T36" s="1"/>
      <c r="U36" s="1"/>
      <c r="V36" s="1"/>
      <c r="W36" s="1"/>
      <c r="X36" s="1"/>
      <c r="Y36" s="1"/>
      <c r="Z36" s="17"/>
      <c r="AA36" s="17"/>
      <c r="AB36" s="1"/>
      <c r="AC36" s="1"/>
      <c r="AD36" s="1"/>
      <c r="AE36" s="1"/>
      <c r="AF36" s="1"/>
      <c r="AP36" s="17"/>
      <c r="AQ36" s="17"/>
      <c r="AR36" s="16"/>
      <c r="AS36" s="17"/>
      <c r="AT36" s="17"/>
      <c r="AW36" s="1"/>
    </row>
    <row r="37" spans="1:56" ht="16" customHeight="1" thickTop="1" thickBot="1" x14ac:dyDescent="0.25">
      <c r="A37" s="16"/>
      <c r="B37" s="16"/>
      <c r="C37" s="16"/>
      <c r="D37" s="16"/>
      <c r="E37" s="17"/>
      <c r="F37" s="17"/>
      <c r="G37" s="17"/>
      <c r="H37" s="4"/>
      <c r="I37" s="4"/>
      <c r="J37" s="4"/>
      <c r="K37" s="4"/>
      <c r="L37" s="4"/>
      <c r="M37" s="4"/>
      <c r="N37" s="4"/>
      <c r="O37" s="4"/>
      <c r="P37" s="4"/>
      <c r="Q37" s="4"/>
      <c r="U37" s="19" t="s">
        <v>63</v>
      </c>
      <c r="V37" s="20">
        <f>IF(OR($D$4="",$F$4="",$H$4=""),"",IF($AT$11=1,"",LOOKUP(AT2,欠席者データ!C2:GA2,欠席者データ!C24:GA24)))</f>
        <v>0</v>
      </c>
      <c r="W37" s="180"/>
      <c r="X37" s="24" t="s">
        <v>63</v>
      </c>
      <c r="Y37" s="25">
        <f>IF(OR($D$4="",$F$4="",$H$4=""),"",IF($AT$11=1,"",LOOKUP(AT2,欠席者データ!C2:GA2,欠席者データ!C64:GA64)))</f>
        <v>0</v>
      </c>
      <c r="Z37" s="17"/>
      <c r="AA37" s="17"/>
      <c r="AB37" s="19" t="s">
        <v>86</v>
      </c>
      <c r="AC37" s="20">
        <f>IF(OR($D$4="",$F$4="",$H$4=""),"",IF($AT$11=1,"",LOOKUP(AT2,欠席者データ!C2:GA2,欠席者データ!C31:GA31)))</f>
        <v>1</v>
      </c>
      <c r="AD37" s="17"/>
      <c r="AE37" s="24" t="s">
        <v>86</v>
      </c>
      <c r="AF37" s="25">
        <f>IF(OR($D$4="",$F$4="",$H$4=""),"",IF($AT$11=1,"",LOOKUP(AT2,欠席者データ!C2:GA2,欠席者データ!C62:GA62)))</f>
        <v>0</v>
      </c>
      <c r="AP37" s="17"/>
      <c r="AQ37" s="17"/>
      <c r="AR37" s="16"/>
      <c r="AS37" s="16"/>
      <c r="AT37" s="16"/>
    </row>
    <row r="38" spans="1:56" ht="16" customHeight="1" thickTop="1" thickBot="1" x14ac:dyDescent="0.25">
      <c r="A38" s="16"/>
      <c r="B38" s="16"/>
      <c r="C38" s="16"/>
      <c r="D38" s="16"/>
      <c r="E38" s="17"/>
      <c r="F38" s="17"/>
      <c r="G38" s="17"/>
      <c r="H38" s="17"/>
      <c r="I38" s="18"/>
      <c r="J38" s="18"/>
      <c r="K38" s="17"/>
      <c r="L38" s="17"/>
      <c r="M38" s="17"/>
      <c r="N38" s="17"/>
      <c r="O38" s="19" t="s">
        <v>57</v>
      </c>
      <c r="P38" s="20">
        <f>IF(OR($D$4="",$F$4="",$H$4=""),"",IF($AT$11=1,"",LOOKUP(AT2,欠席者データ!C2:GA2,欠席者データ!C26:GA26)))</f>
        <v>0</v>
      </c>
      <c r="Q38" s="17"/>
      <c r="U38" s="19" t="s">
        <v>254</v>
      </c>
      <c r="V38" s="20">
        <f>IF(OR($D$4="",$F$4="",$H$4=""),"",IF($AT$11=1,"",LOOKUP(AT2,欠席者データ!C2:GA2,欠席者データ!C25:GA25)))</f>
        <v>0</v>
      </c>
      <c r="X38" s="24" t="s">
        <v>254</v>
      </c>
      <c r="Y38" s="25">
        <f>IF(OR($D$4="",$F$4="",$H$4=""),"",IF($AT$11=1,"",LOOKUP(AT2,欠席者データ!C2:GA2,欠席者データ!C65:GA65)))</f>
        <v>0</v>
      </c>
      <c r="Z38" s="18"/>
      <c r="AA38" s="17"/>
      <c r="AB38" s="19" t="s">
        <v>254</v>
      </c>
      <c r="AC38" s="20">
        <f>IF(OR($D$4="",$F$4="",$H$4=""),"",IF($AT$11=1,"",LOOKUP(AT2,欠席者データ!C2:GA2,欠席者データ!C32:GA32)))</f>
        <v>0</v>
      </c>
      <c r="AD38" s="17"/>
      <c r="AE38" s="24" t="s">
        <v>254</v>
      </c>
      <c r="AF38" s="25">
        <f>IF(OR($D$4="",$F$4="",$H$4=""),"",IF($AT$11=1,"",LOOKUP(AT2,欠席者データ!C2:GA2,欠席者データ!C63:GA63)))</f>
        <v>0</v>
      </c>
      <c r="AG38" s="18"/>
      <c r="AJ38" s="17"/>
      <c r="AK38" s="17"/>
      <c r="AL38" s="17"/>
      <c r="AP38" s="17"/>
      <c r="AQ38" s="17"/>
      <c r="AR38" s="16"/>
      <c r="AS38" s="16"/>
      <c r="AT38" s="16"/>
    </row>
    <row r="39" spans="1:56" ht="16" customHeight="1" thickTop="1" thickBot="1" x14ac:dyDescent="0.25">
      <c r="A39" s="17"/>
      <c r="B39" s="17"/>
      <c r="C39" s="17"/>
      <c r="D39" s="17"/>
      <c r="E39" s="17"/>
      <c r="F39" s="17"/>
      <c r="G39" s="17"/>
      <c r="H39" s="17"/>
      <c r="I39" s="18"/>
      <c r="J39" s="18"/>
      <c r="K39" s="17"/>
      <c r="L39" s="17"/>
      <c r="M39" s="17"/>
      <c r="N39" s="17"/>
      <c r="O39" s="4"/>
      <c r="P39" s="4"/>
      <c r="Q39" s="17"/>
      <c r="U39" s="17"/>
      <c r="V39" s="17"/>
      <c r="W39" s="17"/>
      <c r="X39" s="4"/>
      <c r="Y39" s="4"/>
      <c r="Z39" s="4"/>
      <c r="AA39" s="4"/>
      <c r="AB39" s="4"/>
      <c r="AC39" s="4"/>
      <c r="AD39" s="17"/>
      <c r="AG39" s="18"/>
      <c r="AH39" s="17"/>
      <c r="AI39" s="17"/>
      <c r="AJ39" s="17"/>
      <c r="AK39" s="17"/>
      <c r="AL39" s="17"/>
      <c r="AP39" s="17"/>
      <c r="AQ39" s="17"/>
      <c r="AR39" s="17"/>
      <c r="AS39" s="16"/>
      <c r="AT39" s="16"/>
    </row>
    <row r="40" spans="1:56" ht="16" customHeight="1" thickTop="1" x14ac:dyDescent="0.2">
      <c r="A40" s="17"/>
      <c r="B40" s="17"/>
      <c r="N40" s="17"/>
      <c r="O40" s="17"/>
      <c r="P40" s="17"/>
      <c r="Q40" s="17"/>
      <c r="R40" s="17"/>
      <c r="S40" s="17"/>
      <c r="T40" s="16"/>
      <c r="U40" s="16"/>
      <c r="V40" s="16"/>
      <c r="W40" s="192"/>
      <c r="X40" s="37"/>
      <c r="Y40" s="37"/>
      <c r="Z40" s="37"/>
      <c r="AA40" s="37"/>
      <c r="AB40" s="37"/>
      <c r="AC40" s="37"/>
      <c r="AD40" s="37"/>
      <c r="AE40" s="37"/>
      <c r="AF40" s="37"/>
      <c r="AG40" s="37"/>
      <c r="AH40" s="37"/>
      <c r="AI40" s="37"/>
      <c r="AJ40" s="37"/>
      <c r="AK40" s="37"/>
      <c r="AL40" s="37"/>
      <c r="AM40" s="37"/>
      <c r="AN40" s="37"/>
      <c r="AO40" s="37"/>
      <c r="AP40" s="37"/>
      <c r="AQ40" s="38"/>
    </row>
    <row r="41" spans="1:56" ht="16" customHeight="1" x14ac:dyDescent="0.2">
      <c r="A41" s="17"/>
      <c r="B41" s="17"/>
      <c r="F41" s="17"/>
      <c r="G41" s="17"/>
      <c r="H41" s="17"/>
      <c r="I41" s="18"/>
      <c r="J41" s="18"/>
      <c r="K41" s="17"/>
      <c r="L41" s="17"/>
      <c r="M41" s="17"/>
      <c r="N41" s="17"/>
      <c r="Q41" s="17"/>
      <c r="R41" s="17"/>
      <c r="S41" s="17"/>
      <c r="T41" s="16"/>
      <c r="U41" s="16"/>
      <c r="V41" s="16"/>
      <c r="W41" s="39"/>
      <c r="X41" s="186" t="s">
        <v>142</v>
      </c>
      <c r="Y41" s="186" t="s">
        <v>300</v>
      </c>
      <c r="Z41" s="187">
        <f>D4</f>
        <v>8</v>
      </c>
      <c r="AA41" s="187"/>
      <c r="AB41" s="186" t="s">
        <v>136</v>
      </c>
      <c r="AC41" s="187">
        <f>F4</f>
        <v>3</v>
      </c>
      <c r="AD41" s="187"/>
      <c r="AE41" s="186" t="s">
        <v>137</v>
      </c>
      <c r="AF41" s="187">
        <f>H4</f>
        <v>12</v>
      </c>
      <c r="AG41" s="186"/>
      <c r="AH41" s="188" t="s">
        <v>294</v>
      </c>
      <c r="AI41" s="188" t="s">
        <v>139</v>
      </c>
      <c r="AJ41" s="188"/>
      <c r="AK41" s="188"/>
      <c r="AL41" s="186" t="s">
        <v>295</v>
      </c>
      <c r="AM41" s="186"/>
      <c r="AN41" s="186"/>
      <c r="AO41" s="40"/>
      <c r="AP41" s="40"/>
      <c r="AQ41" s="41"/>
    </row>
    <row r="42" spans="1:56" ht="16" customHeight="1" x14ac:dyDescent="0.2">
      <c r="A42" s="17"/>
      <c r="B42" s="17"/>
      <c r="F42" s="17"/>
      <c r="G42" s="17"/>
      <c r="H42" s="17"/>
      <c r="I42" s="17"/>
      <c r="J42" s="17"/>
      <c r="K42" s="17"/>
      <c r="L42" s="17"/>
      <c r="M42" s="17"/>
      <c r="N42" s="17"/>
      <c r="O42" s="17"/>
      <c r="P42" s="17"/>
      <c r="Q42" s="17"/>
      <c r="R42" s="17"/>
      <c r="S42" s="17"/>
      <c r="T42" s="16"/>
      <c r="U42" s="16"/>
      <c r="V42" s="16"/>
      <c r="W42" s="39"/>
      <c r="X42" s="185"/>
      <c r="Y42" s="21"/>
      <c r="Z42" s="21"/>
      <c r="AA42" s="179"/>
      <c r="AB42" s="21"/>
      <c r="AC42" s="21"/>
      <c r="AD42" s="182"/>
      <c r="AE42" s="21"/>
      <c r="AF42" s="21"/>
      <c r="AG42" s="21"/>
      <c r="AH42" s="21"/>
      <c r="AI42" s="21"/>
      <c r="AJ42" s="21"/>
      <c r="AK42" s="21"/>
      <c r="AL42" s="21"/>
      <c r="AM42" s="21"/>
      <c r="AN42" s="342"/>
      <c r="AO42" s="342"/>
      <c r="AP42" s="181"/>
      <c r="AQ42" s="41"/>
    </row>
    <row r="43" spans="1:56" ht="16" customHeight="1" thickBot="1" x14ac:dyDescent="0.25">
      <c r="A43" s="17"/>
      <c r="B43" s="17"/>
      <c r="F43" s="19" t="s">
        <v>41</v>
      </c>
      <c r="G43" s="20">
        <f>IF(OR($D$4="",$F$4="",$H$4=""),"",IF($AT$11=1,"",LOOKUP(AT2,欠席者データ!C2:GA2,欠席者データ!C49:GA49)))</f>
        <v>0</v>
      </c>
      <c r="I43" s="19" t="s">
        <v>100</v>
      </c>
      <c r="J43" s="20">
        <f>IF(OR($D$4="",$F$4="",$H$4=""),"",IF($AT$11=1,"",LOOKUP(AT2,欠席者データ!C2:GA2,欠席者データ!C47:GA47)))</f>
        <v>17</v>
      </c>
      <c r="K43" s="17"/>
      <c r="N43" s="17"/>
      <c r="O43" s="17"/>
      <c r="P43" s="17"/>
      <c r="Q43" s="17"/>
      <c r="R43" s="17"/>
      <c r="S43" s="17"/>
      <c r="T43" s="16"/>
      <c r="U43" s="16"/>
      <c r="V43" s="16"/>
      <c r="W43" s="39"/>
      <c r="X43" s="191"/>
      <c r="Y43" s="340" t="s">
        <v>140</v>
      </c>
      <c r="Z43" s="340"/>
      <c r="AA43" s="340"/>
      <c r="AB43" s="340"/>
      <c r="AC43" s="340"/>
      <c r="AD43" s="340"/>
      <c r="AE43" s="340"/>
      <c r="AF43" s="21"/>
      <c r="AG43" s="21"/>
      <c r="AH43" s="21"/>
      <c r="AI43" s="42" t="s">
        <v>141</v>
      </c>
      <c r="AJ43" s="42"/>
      <c r="AK43" s="21"/>
      <c r="AL43" s="21"/>
      <c r="AM43" s="21"/>
      <c r="AN43" s="21"/>
      <c r="AO43" s="21"/>
      <c r="AQ43" s="41"/>
    </row>
    <row r="44" spans="1:56" ht="16" customHeight="1" thickBot="1" x14ac:dyDescent="0.25">
      <c r="A44" s="17"/>
      <c r="B44" s="17"/>
      <c r="F44" s="17"/>
      <c r="G44" s="17"/>
      <c r="H44" s="17"/>
      <c r="I44" s="17"/>
      <c r="J44" s="17"/>
      <c r="K44" s="17"/>
      <c r="L44" s="17"/>
      <c r="M44" s="17"/>
      <c r="N44" s="17"/>
      <c r="O44" s="17"/>
      <c r="P44" s="17"/>
      <c r="Q44" s="17"/>
      <c r="R44" s="17"/>
      <c r="S44" s="17"/>
      <c r="T44" s="16"/>
      <c r="U44" s="16"/>
      <c r="V44" s="16"/>
      <c r="W44" s="39"/>
      <c r="X44" s="185"/>
      <c r="Y44" s="328" t="s">
        <v>120</v>
      </c>
      <c r="Z44" s="329"/>
      <c r="AA44" s="329"/>
      <c r="AB44" s="330"/>
      <c r="AC44" s="326">
        <f>IF(OR($D$4="",$F$4="",$H$4=""),"",IF($AT$11=1,"",LOOKUP(AT2,欠席者データ!C2:GA2,欠席者データ!C52:GA52)))</f>
        <v>367</v>
      </c>
      <c r="AD44" s="327"/>
      <c r="AE44" s="327"/>
      <c r="AF44" s="31" t="s">
        <v>123</v>
      </c>
      <c r="AG44" s="60"/>
      <c r="AH44" s="60"/>
      <c r="AI44" s="332" t="s">
        <v>120</v>
      </c>
      <c r="AJ44" s="333"/>
      <c r="AK44" s="333"/>
      <c r="AL44" s="334"/>
      <c r="AM44" s="335">
        <f>IF(OR($D$4="",$F$4="",$H$4=""),"",IF($AT$11=1,"",LOOKUP(AT2,欠席者データ!C2:GA2,欠席者データ!C80:GA80)))</f>
        <v>33</v>
      </c>
      <c r="AN44" s="336"/>
      <c r="AO44" s="336"/>
      <c r="AP44" s="31" t="s">
        <v>127</v>
      </c>
      <c r="AQ44" s="41"/>
    </row>
    <row r="45" spans="1:56" ht="16" customHeight="1" thickTop="1" thickBot="1" x14ac:dyDescent="0.25">
      <c r="A45" s="17"/>
      <c r="B45" s="17"/>
      <c r="F45" s="17"/>
      <c r="G45" s="17"/>
      <c r="I45" s="24" t="s">
        <v>104</v>
      </c>
      <c r="J45" s="25">
        <f>IF(OR($D$4="",$F$4="",$H$4=""),"",IF($AT$11=1,"",LOOKUP(AT2,欠席者データ!C2:GA2,欠席者データ!C73:GA73)))</f>
        <v>4</v>
      </c>
      <c r="K45" s="17"/>
      <c r="L45" s="19" t="s">
        <v>113</v>
      </c>
      <c r="M45" s="20">
        <f>IF(OR($D$4="",$F$4="",$H$4=""),"",IF($AT$11=1,"",LOOKUP(AT2,欠席者データ!C2:GA2,欠席者データ!C46:GA46)))</f>
        <v>4</v>
      </c>
      <c r="N45" s="17"/>
      <c r="Q45" s="17"/>
      <c r="R45" s="17"/>
      <c r="S45" s="17"/>
      <c r="T45" s="16"/>
      <c r="U45" s="16"/>
      <c r="V45" s="16"/>
      <c r="W45" s="39"/>
      <c r="X45" s="185"/>
      <c r="Y45" s="328" t="s">
        <v>121</v>
      </c>
      <c r="Z45" s="329"/>
      <c r="AA45" s="329"/>
      <c r="AB45" s="330"/>
      <c r="AC45" s="326">
        <f>IF(OR($D$4="",$F$4="",$H$4=""),"",IF($AT$11=1,"",LOOKUP(AT2,欠席者データ!C2:GA2,欠席者データ!C74:GA74)))</f>
        <v>50</v>
      </c>
      <c r="AD45" s="327"/>
      <c r="AE45" s="327"/>
      <c r="AF45" s="31" t="s">
        <v>123</v>
      </c>
      <c r="AG45" s="60"/>
      <c r="AH45" s="60"/>
      <c r="AI45" s="332" t="s">
        <v>121</v>
      </c>
      <c r="AJ45" s="333"/>
      <c r="AK45" s="333"/>
      <c r="AL45" s="334"/>
      <c r="AM45" s="335">
        <f>IF(OR($D$4="",$F$4="",$H$4=""),"",IF($AT$11=1,"",LOOKUP(AT2,欠席者データ!C2:GA2,欠席者データ!C81:GA81)))</f>
        <v>13</v>
      </c>
      <c r="AN45" s="336"/>
      <c r="AO45" s="336"/>
      <c r="AP45" s="31" t="s">
        <v>127</v>
      </c>
      <c r="AQ45" s="41"/>
    </row>
    <row r="46" spans="1:56" ht="16" customHeight="1" thickTop="1" thickBot="1" x14ac:dyDescent="0.25">
      <c r="A46" s="17"/>
      <c r="B46" s="17"/>
      <c r="F46" s="17"/>
      <c r="G46" s="17"/>
      <c r="H46" s="17"/>
      <c r="I46" s="17"/>
      <c r="J46" s="17"/>
      <c r="K46" s="17"/>
      <c r="L46" s="17"/>
      <c r="M46" s="17"/>
      <c r="Q46" s="17"/>
      <c r="R46" s="17"/>
      <c r="S46" s="17"/>
      <c r="T46" s="16"/>
      <c r="U46" s="16"/>
      <c r="V46" s="16"/>
      <c r="W46" s="39"/>
      <c r="X46" s="185"/>
      <c r="Y46" s="337" t="s">
        <v>293</v>
      </c>
      <c r="Z46" s="338"/>
      <c r="AA46" s="338"/>
      <c r="AB46" s="339"/>
      <c r="AC46" s="326">
        <f>IF(OR($D$4="",$F$4="",$H$4=""),"",IF($AT$11=1,"",LOOKUP(AT2,欠席者データ!C2:GA2,欠席者データ!C75:GA75)))</f>
        <v>417</v>
      </c>
      <c r="AD46" s="327"/>
      <c r="AE46" s="327"/>
      <c r="AF46" s="31" t="s">
        <v>123</v>
      </c>
      <c r="AG46" s="60"/>
      <c r="AH46" s="60"/>
      <c r="AI46" s="332" t="s">
        <v>293</v>
      </c>
      <c r="AJ46" s="333"/>
      <c r="AK46" s="333"/>
      <c r="AL46" s="334"/>
      <c r="AM46" s="335">
        <f>IF(OR($D$4="",$F$4="",$H$4=""),"",IF($AT$11=1,"",LOOKUP(AT2,欠席者データ!C2:GA2,欠席者データ!C79:GA79)))</f>
        <v>46</v>
      </c>
      <c r="AN46" s="336"/>
      <c r="AO46" s="336"/>
      <c r="AP46" s="31" t="s">
        <v>127</v>
      </c>
      <c r="AQ46" s="41"/>
    </row>
    <row r="47" spans="1:56" ht="16" customHeight="1" thickBot="1" x14ac:dyDescent="0.25">
      <c r="A47" s="17"/>
      <c r="B47" s="17"/>
      <c r="F47" s="19" t="s">
        <v>260</v>
      </c>
      <c r="G47" s="20">
        <f>IF(OR($D$4="",$F$4="",$H$4=""),"",IF($AT$11=1,"",LOOKUP(AT2,欠席者データ!C2:GA2,欠席者データ!C48:GA48)))</f>
        <v>18</v>
      </c>
      <c r="L47" s="19" t="s">
        <v>103</v>
      </c>
      <c r="M47" s="20">
        <f>IF(OR($D$4="",$F$4="",$H$4=""),"",IF($AT$11=1,"",LOOKUP(AT2,欠席者データ!C2:GA2,欠席者データ!C50:GA50)))</f>
        <v>0</v>
      </c>
      <c r="N47" s="17"/>
      <c r="O47" s="17"/>
      <c r="P47" s="17"/>
      <c r="Q47" s="17"/>
      <c r="R47" s="17"/>
      <c r="S47" s="17"/>
      <c r="T47" s="16"/>
      <c r="U47" s="16"/>
      <c r="V47" s="16"/>
      <c r="W47" s="43"/>
      <c r="X47" s="189"/>
      <c r="Y47" s="189"/>
      <c r="Z47" s="189"/>
      <c r="AA47" s="189"/>
      <c r="AB47" s="189"/>
      <c r="AC47" s="189"/>
      <c r="AD47" s="189"/>
      <c r="AE47" s="189"/>
      <c r="AF47" s="189"/>
      <c r="AG47" s="189"/>
      <c r="AH47" s="189"/>
      <c r="AI47" s="189"/>
      <c r="AJ47" s="189"/>
      <c r="AK47" s="189"/>
      <c r="AL47" s="189"/>
      <c r="AM47" s="189"/>
      <c r="AN47" s="189"/>
      <c r="AO47" s="189"/>
      <c r="AP47" s="189"/>
      <c r="AQ47" s="190"/>
      <c r="AR47" s="16"/>
      <c r="AS47" s="40"/>
      <c r="BD47" s="40"/>
    </row>
    <row r="48" spans="1:56" ht="16" customHeight="1" thickTop="1" x14ac:dyDescent="0.2">
      <c r="A48" s="16"/>
      <c r="B48" s="16"/>
      <c r="C48" s="16"/>
      <c r="D48" s="16"/>
      <c r="E48" s="16"/>
      <c r="F48" s="16"/>
      <c r="G48" s="16"/>
      <c r="H48" s="16"/>
      <c r="I48" s="16"/>
      <c r="J48" s="16"/>
      <c r="K48" s="180"/>
      <c r="L48" s="16"/>
      <c r="M48" s="16"/>
      <c r="N48" s="16"/>
      <c r="O48" s="16"/>
      <c r="P48" s="16"/>
      <c r="Q48" s="16"/>
      <c r="R48" s="16"/>
      <c r="S48" s="16"/>
      <c r="T48" s="16"/>
      <c r="U48" s="16"/>
      <c r="V48" s="16"/>
      <c r="W48" s="16"/>
      <c r="X48" s="331"/>
      <c r="Y48" s="331"/>
      <c r="Z48" s="331"/>
      <c r="AA48" s="331"/>
      <c r="AB48" s="331"/>
      <c r="AC48" s="331"/>
      <c r="AD48" s="331"/>
      <c r="AE48" s="331"/>
      <c r="AF48" s="331"/>
      <c r="AG48" s="331"/>
      <c r="AH48" s="331"/>
      <c r="AI48" s="331"/>
      <c r="AJ48" s="331"/>
      <c r="AK48" s="331"/>
      <c r="AL48" s="331"/>
      <c r="AM48" s="331"/>
      <c r="AN48" s="331"/>
      <c r="AO48" s="331"/>
      <c r="AP48" s="331"/>
      <c r="AQ48" s="331"/>
      <c r="AR48" s="16"/>
      <c r="AS48" s="21"/>
      <c r="AT48" s="16"/>
      <c r="BD48" s="40"/>
    </row>
    <row r="49" spans="1:56" ht="16" customHeight="1" x14ac:dyDescent="0.2">
      <c r="A49" s="16"/>
      <c r="B49" s="16"/>
      <c r="C49" s="16"/>
      <c r="D49" s="16"/>
      <c r="E49" s="16"/>
      <c r="F49" s="16"/>
      <c r="G49" s="16"/>
      <c r="H49" s="16"/>
      <c r="I49" s="16"/>
      <c r="J49" s="16"/>
      <c r="K49" s="180"/>
      <c r="L49" s="16"/>
      <c r="M49" s="16"/>
      <c r="N49" s="16"/>
      <c r="O49" s="16"/>
      <c r="P49" s="16"/>
      <c r="Q49" s="16"/>
      <c r="R49" s="16"/>
      <c r="S49" s="16"/>
      <c r="T49" s="16"/>
      <c r="U49" s="16"/>
      <c r="V49" s="16"/>
      <c r="W49" s="16"/>
      <c r="AR49" s="16"/>
      <c r="AS49" s="21"/>
      <c r="AT49" s="16"/>
      <c r="BD49" s="40"/>
    </row>
    <row r="50" spans="1:56" ht="5.15" customHeight="1" x14ac:dyDescent="0.2">
      <c r="AT50" s="16"/>
      <c r="BD50" s="40"/>
    </row>
    <row r="51" spans="1:56" x14ac:dyDescent="0.2">
      <c r="BD51" s="40"/>
    </row>
    <row r="52" spans="1:56" x14ac:dyDescent="0.2">
      <c r="S52" s="40"/>
      <c r="T52" s="40"/>
      <c r="U52" s="40"/>
    </row>
    <row r="53" spans="1:56" x14ac:dyDescent="0.2">
      <c r="T53" s="40"/>
    </row>
    <row r="58" spans="1:56" x14ac:dyDescent="0.2">
      <c r="AS58"/>
    </row>
  </sheetData>
  <sheetProtection algorithmName="SHA-512" hashValue="7ESGR0ekfFz7yWoEep5ieksKDKqmdRM9lUqzOi+IA/o9b/3HkTcG7ONjPjxqQFCA1HlJ/DxaGIlS7CtQi242XA==" saltValue="2WrrjM5R7imspxX/ESM+4Q==" spinCount="100000" sheet="1" objects="1" scenarios="1"/>
  <mergeCells count="20">
    <mergeCell ref="Y43:AE43"/>
    <mergeCell ref="AC44:AE44"/>
    <mergeCell ref="A1:AR3"/>
    <mergeCell ref="AN42:AO42"/>
    <mergeCell ref="X12:Z12"/>
    <mergeCell ref="AI6:AL6"/>
    <mergeCell ref="AI8:AL8"/>
    <mergeCell ref="J4:K4"/>
    <mergeCell ref="AC45:AE45"/>
    <mergeCell ref="AC46:AE46"/>
    <mergeCell ref="Y44:AB44"/>
    <mergeCell ref="Y45:AB45"/>
    <mergeCell ref="X48:AQ48"/>
    <mergeCell ref="AI44:AL44"/>
    <mergeCell ref="AI45:AL45"/>
    <mergeCell ref="AI46:AL46"/>
    <mergeCell ref="AM44:AO44"/>
    <mergeCell ref="AM45:AO45"/>
    <mergeCell ref="AM46:AO46"/>
    <mergeCell ref="Y46:AB46"/>
  </mergeCells>
  <phoneticPr fontId="2"/>
  <conditionalFormatting sqref="G43 M47 J8 M8 M12 M14 M16 H18 M18 M20 H22 M22 J28 I30 M30 I32 M32 P38 J41 J43 J45 M45 G47">
    <cfRule type="cellIs" dxfId="39" priority="232" operator="greaterThan">
      <formula>30</formula>
    </cfRule>
  </conditionalFormatting>
  <conditionalFormatting sqref="G43 M47 M10 J41 J43 J45 M45 G47">
    <cfRule type="cellIs" dxfId="38" priority="258" operator="greaterThan">
      <formula>29</formula>
    </cfRule>
  </conditionalFormatting>
  <conditionalFormatting sqref="G43">
    <cfRule type="cellIs" dxfId="37" priority="172" operator="greaterThan">
      <formula>0</formula>
    </cfRule>
  </conditionalFormatting>
  <conditionalFormatting sqref="H20 S22 P24 P26 S30 P32">
    <cfRule type="cellIs" dxfId="36" priority="234" operator="greaterThan">
      <formula>30</formula>
    </cfRule>
  </conditionalFormatting>
  <conditionalFormatting sqref="H20 V20 Y20 S22 P24 V24 Y24 P26 Y26 V28 S30 V30 Z30 P32 Y32 V37:V38 Y37:Y38 P38">
    <cfRule type="cellIs" dxfId="35" priority="257" operator="greaterThan">
      <formula>29</formula>
    </cfRule>
  </conditionalFormatting>
  <conditionalFormatting sqref="I6:I7 I9 I11">
    <cfRule type="cellIs" dxfId="34" priority="262" stopIfTrue="1" operator="greaterThan">
      <formula>5</formula>
    </cfRule>
  </conditionalFormatting>
  <conditionalFormatting sqref="J8 M8 M12 M14 AL14 AO15 M16 AI16 AL16 H18 M18 AC18 AF18 H20 M20 V20 Y20 AC20 AF20 H22 M22 S22 AC22 P24 V24 Y24 AC24 AF24 P26 Y26 AC26 J28 V28 I30 M30 S30 V30 Z30 AC30 AF30 AI30 I32 M32 P32 Y32 AC32 AF32 AL32 AL34 AF35 V37:V38 Y37:Y38 AC37:AC38 AF37:AF38 P38 J41 G43 J43 J45 M45 G47 M47">
    <cfRule type="cellIs" dxfId="33" priority="270" stopIfTrue="1" operator="between">
      <formula>$X$8</formula>
      <formula>$Z$8</formula>
    </cfRule>
  </conditionalFormatting>
  <conditionalFormatting sqref="J8 M8 M12 M14 AL14 AO15 M16 AI16 AL16 H18 M18 AC18 AF18 H20 M20 V20 Y20 AC20 AF20 H22 M22 S22 AC22 P24 V24 Y24 AC24 AF24 P26 Y26 AC26 J28 V28 I30 S30 V30 Z30 AC30 AF30 AI30 I32 M32 P32 Y32 AC32 AF32 AL32 AL34 AF35 V37:V38 Y37:Y38 AC37:AC38 AF37:AF38 P38 J41 G43 J43 J45 M45 G47 M47 M10">
    <cfRule type="cellIs" dxfId="32" priority="271" stopIfTrue="1" operator="between">
      <formula>$X$10</formula>
      <formula>1000</formula>
    </cfRule>
  </conditionalFormatting>
  <conditionalFormatting sqref="J38">
    <cfRule type="cellIs" dxfId="31" priority="265" stopIfTrue="1" operator="greaterThanOrEqual">
      <formula>10</formula>
    </cfRule>
    <cfRule type="cellIs" dxfId="30" priority="264" stopIfTrue="1" operator="between">
      <formula>5</formula>
      <formula>9</formula>
    </cfRule>
    <cfRule type="cellIs" dxfId="29" priority="263" stopIfTrue="1" operator="between">
      <formula>1</formula>
      <formula>4</formula>
    </cfRule>
  </conditionalFormatting>
  <conditionalFormatting sqref="M10">
    <cfRule type="cellIs" dxfId="28" priority="233" operator="greaterThan">
      <formula>0</formula>
    </cfRule>
  </conditionalFormatting>
  <conditionalFormatting sqref="M14 AL14 AO15 AI16 AL16 AF18 AF20 AF24 AF30 AI30 AF32 AL32 AL34 AF35 AF37:AF38">
    <cfRule type="cellIs" dxfId="27" priority="256" operator="greaterThan">
      <formula>29</formula>
    </cfRule>
  </conditionalFormatting>
  <conditionalFormatting sqref="M19">
    <cfRule type="cellIs" dxfId="26" priority="220" operator="lessThan">
      <formula>10</formula>
    </cfRule>
  </conditionalFormatting>
  <conditionalFormatting sqref="M47">
    <cfRule type="cellIs" dxfId="25" priority="133" operator="greaterThan">
      <formula>0</formula>
    </cfRule>
  </conditionalFormatting>
  <conditionalFormatting sqref="V20 Y20 V24 Y24 Y26 V28 V30 Z30 Y32 V37:V38 Y37:Y38">
    <cfRule type="cellIs" dxfId="24" priority="235" operator="greaterThan">
      <formula>30</formula>
    </cfRule>
  </conditionalFormatting>
  <conditionalFormatting sqref="V37:V38 AC37:AC38 J41 G43 J43 J45 M45 G47 M47 H20 V20 Y20 S22 P24 V24 Y24 P26 Y26 V28 S30 V30 Z30 P32 Y32 Y37:Y38 P38 M14 AL14 AO15 AI16 AL16 AF18 AF20 AF24 AF30 AI30 AF32 AL32 AL34 AF35 AF37:AF38 AC26 AC32 AC18 AC20 AC24 AC30 AC22 J8 M8 M12 M16 H18 M18 M20 H22 M22 J28 I30 M30 I32 M32">
    <cfRule type="cellIs" dxfId="23" priority="269" stopIfTrue="1" operator="between">
      <formula>$X$6</formula>
      <formula>$Z$6</formula>
    </cfRule>
  </conditionalFormatting>
  <conditionalFormatting sqref="V38 AC38 AB14:AK14 AM14 AP14:AQ14 X14:AA19 AB15:AG15 AN15 AP15 AQ15:AQ26 AB16:AH16 AJ16:AK16 AM16 AB17:AI17 AJ17:AJ19 AP17:AP21 AM18 AE18:AE20 AG18:AG20 AB18:AB24 AD18:AD26 AC19 AF19 X20 AJ20:AM20 X21:Z21 AC21 AG21:AO21 X22 AJ22 AM22 X23:Z23 AC23 AH23:AI23 AM23:AO25 AJ23:AL26 AP23:AP26 X24 AE24 X25:Z25 X26 AB26 AM26 AD28:AD32 Y30 AB30 AH30 AJ30 AM30:AQ31 AE30:AE32 Y31:Z31 X32 AB32 AG32 AJ32:AK32 AD34 AK34 AM34 AP34:AQ34 AE35 Z36:Z38 AP36:AQ39 U37 AB37 AE37 AD37:AD39 AG38 AJ38:AL39 AG39:AI39">
    <cfRule type="cellIs" dxfId="22" priority="266" stopIfTrue="1" operator="between">
      <formula>1</formula>
      <formula>2</formula>
    </cfRule>
  </conditionalFormatting>
  <conditionalFormatting sqref="V38 AC38">
    <cfRule type="cellIs" dxfId="21" priority="254" operator="between">
      <formula>10</formula>
      <formula>29</formula>
    </cfRule>
  </conditionalFormatting>
  <conditionalFormatting sqref="AB14:AK14 AM14 AP14:AQ14 X14:AA19 AB15:AG15 AN15 AP15 AQ15:AQ26 AB16:AH16 AJ16:AK16 AM16 AB17:AI17 AJ17:AJ19 AP17:AP21 AM18 AE18:AE20 AG18:AG20 AB18:AB24 AD18:AD26 AC19 AF19 X20 AJ20:AM20 X21:Z21 AC21 AG21:AO21 X22 AJ22 AM22 X23:Z23 AC23 AH23:AI23 AM23:AO25 AJ23:AL26 AP23:AP26 X24 AE24 X25:Z25 X26 AB26 AM26 AD28:AD32 Y30 AB30 AH30 AJ30 AM30:AQ31 AE30:AE32 Y31:Z31 X32 AB32 AG32 AJ32:AK32 AD34 AK34 AM34 AP34:AQ34 AE35 Z36:Z38 AP36:AQ39 U37 AB37 AE37 AD37:AD39 V38 AC38 AG38 AJ38:AL39 AG39:AI39">
    <cfRule type="cellIs" dxfId="20" priority="267" stopIfTrue="1" operator="between">
      <formula>2</formula>
      <formula>5</formula>
    </cfRule>
    <cfRule type="cellIs" dxfId="19" priority="268" stopIfTrue="1" operator="between">
      <formula>6</formula>
      <formula>1000</formula>
    </cfRule>
  </conditionalFormatting>
  <conditionalFormatting sqref="AC18 AF18 AC20 AF20 AC22 AC24 AF24 AC26 AC30 AF30 AC32 AF32 AF35 AC37:AC38 AF37:AF38">
    <cfRule type="cellIs" dxfId="18" priority="236" operator="greaterThan">
      <formula>30</formula>
    </cfRule>
  </conditionalFormatting>
  <conditionalFormatting sqref="AC18">
    <cfRule type="cellIs" dxfId="17" priority="250" operator="equal">
      <formula>"休"</formula>
    </cfRule>
  </conditionalFormatting>
  <conditionalFormatting sqref="AC20">
    <cfRule type="cellIs" dxfId="16" priority="249" operator="equal">
      <formula>"休"</formula>
    </cfRule>
  </conditionalFormatting>
  <conditionalFormatting sqref="AC22">
    <cfRule type="cellIs" dxfId="15" priority="211" operator="greaterThan">
      <formula>29</formula>
    </cfRule>
  </conditionalFormatting>
  <conditionalFormatting sqref="AC24">
    <cfRule type="cellIs" dxfId="14" priority="248" operator="equal">
      <formula>"休"</formula>
    </cfRule>
  </conditionalFormatting>
  <conditionalFormatting sqref="AC26 AC32">
    <cfRule type="cellIs" dxfId="13" priority="253" operator="greaterThan">
      <formula>30</formula>
    </cfRule>
  </conditionalFormatting>
  <conditionalFormatting sqref="AC26">
    <cfRule type="cellIs" dxfId="12" priority="251" operator="equal">
      <formula>"休"</formula>
    </cfRule>
    <cfRule type="cellIs" dxfId="11" priority="242" operator="lessThan">
      <formula>0</formula>
    </cfRule>
    <cfRule type="containsBlanks" dxfId="10" priority="241">
      <formula>LEN(TRIM(AC26))=0</formula>
    </cfRule>
  </conditionalFormatting>
  <conditionalFormatting sqref="AC30">
    <cfRule type="cellIs" dxfId="9" priority="247" operator="equal">
      <formula>"休"</formula>
    </cfRule>
  </conditionalFormatting>
  <conditionalFormatting sqref="AC32">
    <cfRule type="cellIs" dxfId="8" priority="246" operator="equal">
      <formula>"休"</formula>
    </cfRule>
    <cfRule type="containsBlanks" dxfId="7" priority="240">
      <formula>LEN(TRIM(AC32))=0</formula>
    </cfRule>
  </conditionalFormatting>
  <conditionalFormatting sqref="AC37:AC38">
    <cfRule type="cellIs" dxfId="6" priority="244" operator="equal">
      <formula>"休"</formula>
    </cfRule>
  </conditionalFormatting>
  <conditionalFormatting sqref="AI30 AL32 AL34">
    <cfRule type="cellIs" dxfId="5" priority="237" operator="greaterThan">
      <formula>30</formula>
    </cfRule>
  </conditionalFormatting>
  <conditionalFormatting sqref="AL14 AO15 AI16 AL16">
    <cfRule type="cellIs" dxfId="4" priority="238" operator="greaterThan">
      <formula>30</formula>
    </cfRule>
  </conditionalFormatting>
  <dataValidations xWindow="480" yWindow="257" count="5">
    <dataValidation type="list" allowBlank="1" showInputMessage="1" showErrorMessage="1" errorTitle="日付が正しくありません" error="入力された日のデータはありません" sqref="D5" xr:uid="{00000000-0002-0000-0500-000000000000}">
      <formula1>$AV$2:$AV$3</formula1>
    </dataValidation>
    <dataValidation type="list" allowBlank="1" showInputMessage="1" showErrorMessage="1" errorTitle="日付が正しくありません" error="正しい日付を入力してください" sqref="H4:H5" xr:uid="{00000000-0002-0000-0500-000001000000}">
      <formula1>$AZ$2:$AZ$32</formula1>
    </dataValidation>
    <dataValidation type="list" allowBlank="1" showInputMessage="1" showErrorMessage="1" errorTitle="日付が正しくありません" error="入力された日のデータはありません" sqref="D4" xr:uid="{00000000-0002-0000-0500-000002000000}">
      <formula1>$AV$3:$AV$4</formula1>
    </dataValidation>
    <dataValidation type="list" allowBlank="1" showInputMessage="1" showErrorMessage="1" errorTitle="データがありません" error="入力された日のデータはありません" sqref="F5" xr:uid="{00000000-0002-0000-0500-000003000000}">
      <formula1>$AW$2:$AW$8</formula1>
    </dataValidation>
    <dataValidation type="list" allowBlank="1" showInputMessage="1" showErrorMessage="1" errorTitle="データがありません" error="入力された日のデータはありません" sqref="F4" xr:uid="{00000000-0002-0000-0500-000004000000}">
      <formula1>$AW$2:$AW$6</formula1>
    </dataValidation>
  </dataValidations>
  <pageMargins left="0.78740157480314965" right="0.39370078740157483" top="0.59055118110236227" bottom="0.59055118110236227" header="0.51181102362204722" footer="0.51181102362204722"/>
  <pageSetup paperSize="9" scale="81"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F73"/>
  <sheetViews>
    <sheetView showGridLines="0" view="pageBreakPreview" topLeftCell="A6" zoomScaleNormal="100" zoomScaleSheetLayoutView="65" workbookViewId="0">
      <selection activeCell="H4" sqref="H4"/>
    </sheetView>
  </sheetViews>
  <sheetFormatPr defaultRowHeight="13" x14ac:dyDescent="0.2"/>
  <cols>
    <col min="1" max="1" width="8.6328125" customWidth="1"/>
    <col min="2" max="32" width="4.6328125" customWidth="1"/>
  </cols>
  <sheetData>
    <row r="1" spans="1:32" x14ac:dyDescent="0.2">
      <c r="AF1" t="s">
        <v>156</v>
      </c>
    </row>
    <row r="2" spans="1:32" ht="19.5" customHeight="1" x14ac:dyDescent="0.2">
      <c r="A2" s="30" t="s">
        <v>155</v>
      </c>
      <c r="B2" s="62">
        <f t="shared" ref="B2:AC2" si="0">C2-1</f>
        <v>46064</v>
      </c>
      <c r="C2" s="62">
        <f t="shared" si="0"/>
        <v>46065</v>
      </c>
      <c r="D2" s="62">
        <f t="shared" si="0"/>
        <v>46066</v>
      </c>
      <c r="E2" s="62">
        <f t="shared" si="0"/>
        <v>46067</v>
      </c>
      <c r="F2" s="62">
        <f t="shared" si="0"/>
        <v>46068</v>
      </c>
      <c r="G2" s="62">
        <f t="shared" si="0"/>
        <v>46069</v>
      </c>
      <c r="H2" s="62">
        <f t="shared" si="0"/>
        <v>46070</v>
      </c>
      <c r="I2" s="62">
        <f t="shared" si="0"/>
        <v>46071</v>
      </c>
      <c r="J2" s="62">
        <f t="shared" si="0"/>
        <v>46072</v>
      </c>
      <c r="K2" s="62">
        <f t="shared" si="0"/>
        <v>46073</v>
      </c>
      <c r="L2" s="62">
        <f t="shared" si="0"/>
        <v>46074</v>
      </c>
      <c r="M2" s="62">
        <f t="shared" si="0"/>
        <v>46075</v>
      </c>
      <c r="N2" s="62">
        <f t="shared" si="0"/>
        <v>46076</v>
      </c>
      <c r="O2" s="62">
        <f t="shared" si="0"/>
        <v>46077</v>
      </c>
      <c r="P2" s="62">
        <f t="shared" si="0"/>
        <v>46078</v>
      </c>
      <c r="Q2" s="62">
        <f t="shared" si="0"/>
        <v>46079</v>
      </c>
      <c r="R2" s="62">
        <f t="shared" si="0"/>
        <v>46080</v>
      </c>
      <c r="S2" s="62">
        <f t="shared" si="0"/>
        <v>46081</v>
      </c>
      <c r="T2" s="62">
        <f t="shared" si="0"/>
        <v>46082</v>
      </c>
      <c r="U2" s="62">
        <f t="shared" si="0"/>
        <v>46083</v>
      </c>
      <c r="V2" s="62">
        <f t="shared" si="0"/>
        <v>46084</v>
      </c>
      <c r="W2" s="62">
        <f t="shared" si="0"/>
        <v>46085</v>
      </c>
      <c r="X2" s="62">
        <f t="shared" si="0"/>
        <v>46086</v>
      </c>
      <c r="Y2" s="62">
        <f t="shared" si="0"/>
        <v>46087</v>
      </c>
      <c r="Z2" s="62">
        <f t="shared" si="0"/>
        <v>46088</v>
      </c>
      <c r="AA2" s="62">
        <f t="shared" si="0"/>
        <v>46089</v>
      </c>
      <c r="AB2" s="62">
        <f t="shared" si="0"/>
        <v>46090</v>
      </c>
      <c r="AC2" s="62">
        <f t="shared" si="0"/>
        <v>46091</v>
      </c>
      <c r="AD2" s="62">
        <f>AE2-1</f>
        <v>46092</v>
      </c>
      <c r="AE2" s="62">
        <f>欠席状況!AT7</f>
        <v>46093</v>
      </c>
    </row>
    <row r="3" spans="1:32" ht="20.149999999999999" hidden="1" customHeight="1" x14ac:dyDescent="0.2">
      <c r="A3" s="30" t="s">
        <v>152</v>
      </c>
      <c r="B3" s="30">
        <f t="shared" ref="B3:I3" si="1">WEEKDAY(B2,2)</f>
        <v>3</v>
      </c>
      <c r="C3" s="30">
        <f t="shared" si="1"/>
        <v>4</v>
      </c>
      <c r="D3" s="30">
        <f t="shared" si="1"/>
        <v>5</v>
      </c>
      <c r="E3" s="30">
        <f t="shared" si="1"/>
        <v>6</v>
      </c>
      <c r="F3" s="30">
        <f t="shared" si="1"/>
        <v>7</v>
      </c>
      <c r="G3" s="30">
        <f t="shared" si="1"/>
        <v>1</v>
      </c>
      <c r="H3" s="30">
        <f t="shared" si="1"/>
        <v>2</v>
      </c>
      <c r="I3" s="30">
        <f t="shared" si="1"/>
        <v>3</v>
      </c>
      <c r="J3" s="30">
        <f t="shared" ref="J3:X3" si="2">WEEKDAY(J2,2)</f>
        <v>4</v>
      </c>
      <c r="K3" s="30">
        <f t="shared" si="2"/>
        <v>5</v>
      </c>
      <c r="L3" s="30">
        <f t="shared" si="2"/>
        <v>6</v>
      </c>
      <c r="M3" s="30">
        <f t="shared" si="2"/>
        <v>7</v>
      </c>
      <c r="N3" s="30">
        <f t="shared" si="2"/>
        <v>1</v>
      </c>
      <c r="O3" s="30">
        <f t="shared" si="2"/>
        <v>2</v>
      </c>
      <c r="P3" s="30">
        <f t="shared" si="2"/>
        <v>3</v>
      </c>
      <c r="Q3" s="30">
        <f t="shared" si="2"/>
        <v>4</v>
      </c>
      <c r="R3" s="30">
        <f t="shared" si="2"/>
        <v>5</v>
      </c>
      <c r="S3" s="30">
        <f t="shared" si="2"/>
        <v>6</v>
      </c>
      <c r="T3" s="30">
        <f t="shared" si="2"/>
        <v>7</v>
      </c>
      <c r="U3" s="30">
        <f t="shared" si="2"/>
        <v>1</v>
      </c>
      <c r="V3" s="30">
        <f t="shared" si="2"/>
        <v>2</v>
      </c>
      <c r="W3" s="30">
        <f t="shared" si="2"/>
        <v>3</v>
      </c>
      <c r="X3" s="30">
        <f t="shared" si="2"/>
        <v>4</v>
      </c>
      <c r="Y3" s="30">
        <f t="shared" ref="Y3:AE3" si="3">WEEKDAY(Y2,2)</f>
        <v>5</v>
      </c>
      <c r="Z3" s="30">
        <f t="shared" si="3"/>
        <v>6</v>
      </c>
      <c r="AA3" s="30">
        <f t="shared" si="3"/>
        <v>7</v>
      </c>
      <c r="AB3" s="30">
        <f t="shared" si="3"/>
        <v>1</v>
      </c>
      <c r="AC3" s="30">
        <f t="shared" si="3"/>
        <v>2</v>
      </c>
      <c r="AD3" s="30">
        <f t="shared" si="3"/>
        <v>3</v>
      </c>
      <c r="AE3" s="30">
        <f t="shared" si="3"/>
        <v>4</v>
      </c>
    </row>
    <row r="4" spans="1:32" ht="20.149999999999999" customHeight="1" x14ac:dyDescent="0.2">
      <c r="A4" s="30" t="s">
        <v>129</v>
      </c>
      <c r="B4" s="30" t="str">
        <f t="shared" ref="B4:AE4" si="4">IF(B3=1,"月",IF(B3=2,"火",IF(B3=3,"水",IF(B3=4,"木",IF(B3=5,"金",IF(B3=6,"土",IF(B3=7,"日")))))))</f>
        <v>水</v>
      </c>
      <c r="C4" s="30" t="str">
        <f t="shared" si="4"/>
        <v>木</v>
      </c>
      <c r="D4" s="30" t="str">
        <f t="shared" si="4"/>
        <v>金</v>
      </c>
      <c r="E4" s="30" t="str">
        <f t="shared" si="4"/>
        <v>土</v>
      </c>
      <c r="F4" s="30" t="str">
        <f t="shared" si="4"/>
        <v>日</v>
      </c>
      <c r="G4" s="30" t="str">
        <f t="shared" si="4"/>
        <v>月</v>
      </c>
      <c r="H4" s="30" t="str">
        <f t="shared" si="4"/>
        <v>火</v>
      </c>
      <c r="I4" s="30" t="str">
        <f t="shared" si="4"/>
        <v>水</v>
      </c>
      <c r="J4" s="30" t="str">
        <f t="shared" si="4"/>
        <v>木</v>
      </c>
      <c r="K4" s="30" t="str">
        <f t="shared" si="4"/>
        <v>金</v>
      </c>
      <c r="L4" s="30" t="str">
        <f t="shared" si="4"/>
        <v>土</v>
      </c>
      <c r="M4" s="30" t="str">
        <f t="shared" si="4"/>
        <v>日</v>
      </c>
      <c r="N4" s="30" t="str">
        <f t="shared" si="4"/>
        <v>月</v>
      </c>
      <c r="O4" s="30" t="str">
        <f t="shared" si="4"/>
        <v>火</v>
      </c>
      <c r="P4" s="30" t="str">
        <f t="shared" si="4"/>
        <v>水</v>
      </c>
      <c r="Q4" s="30" t="str">
        <f t="shared" si="4"/>
        <v>木</v>
      </c>
      <c r="R4" s="30" t="str">
        <f t="shared" si="4"/>
        <v>金</v>
      </c>
      <c r="S4" s="30" t="str">
        <f t="shared" si="4"/>
        <v>土</v>
      </c>
      <c r="T4" s="30" t="str">
        <f t="shared" si="4"/>
        <v>日</v>
      </c>
      <c r="U4" s="30" t="str">
        <f t="shared" si="4"/>
        <v>月</v>
      </c>
      <c r="V4" s="30" t="str">
        <f t="shared" si="4"/>
        <v>火</v>
      </c>
      <c r="W4" s="30" t="str">
        <f t="shared" si="4"/>
        <v>水</v>
      </c>
      <c r="X4" s="30" t="str">
        <f t="shared" si="4"/>
        <v>木</v>
      </c>
      <c r="Y4" s="30" t="str">
        <f t="shared" si="4"/>
        <v>金</v>
      </c>
      <c r="Z4" s="30" t="str">
        <f t="shared" si="4"/>
        <v>土</v>
      </c>
      <c r="AA4" s="30" t="str">
        <f t="shared" si="4"/>
        <v>日</v>
      </c>
      <c r="AB4" s="30" t="str">
        <f t="shared" si="4"/>
        <v>月</v>
      </c>
      <c r="AC4" s="30" t="str">
        <f t="shared" si="4"/>
        <v>火</v>
      </c>
      <c r="AD4" s="30" t="str">
        <f t="shared" si="4"/>
        <v>水</v>
      </c>
      <c r="AE4" s="30" t="str">
        <f t="shared" si="4"/>
        <v>木</v>
      </c>
    </row>
    <row r="5" spans="1:32" s="57" customFormat="1" ht="20.149999999999999" customHeight="1" x14ac:dyDescent="0.2">
      <c r="A5" s="56" t="s">
        <v>130</v>
      </c>
      <c r="B5" s="56">
        <f>LOOKUP(B2,欠席者データ!$C$2:$GA$2,欠席者データ!$C$52:$GA$52)</f>
        <v>0</v>
      </c>
      <c r="C5" s="56">
        <f>LOOKUP(C2,欠席者データ!$C$2:$GA$2,欠席者データ!$C$52:$GA$52)</f>
        <v>66</v>
      </c>
      <c r="D5" s="56">
        <f>LOOKUP(D2,欠席者データ!$C$2:$GA$2,欠席者データ!$C$52:$GA$52)</f>
        <v>86</v>
      </c>
      <c r="E5" s="56">
        <f>LOOKUP(E2,欠席者データ!$C$2:$GA$2,欠席者データ!$C$52:$GA$52)</f>
        <v>0</v>
      </c>
      <c r="F5" s="56">
        <f>LOOKUP(F2,欠席者データ!$C$2:$GA$2,欠席者データ!$C$52:$GA$52)</f>
        <v>0</v>
      </c>
      <c r="G5" s="56">
        <f>LOOKUP(G2,欠席者データ!$C$2:$GA$2,欠席者データ!$C$52:$GA$52)</f>
        <v>104</v>
      </c>
      <c r="H5" s="56">
        <f>LOOKUP(H2,欠席者データ!$C$2:$GA$2,欠席者データ!$C$52:$GA$52)</f>
        <v>158</v>
      </c>
      <c r="I5" s="56">
        <f>LOOKUP(I2,欠席者データ!$C$2:$GA$2,欠席者データ!$C$52:$GA$52)</f>
        <v>184</v>
      </c>
      <c r="J5" s="56">
        <f>LOOKUP(J2,欠席者データ!$C$2:$GA$2,欠席者データ!$C$52:$GA$52)</f>
        <v>176</v>
      </c>
      <c r="K5" s="56">
        <f>LOOKUP(K2,欠席者データ!$C$2:$GA$2,欠席者データ!$C$52:$GA$52)</f>
        <v>185</v>
      </c>
      <c r="L5" s="56">
        <f>LOOKUP(L2,欠席者データ!$C$2:$GA$2,欠席者データ!$C$52:$GA$52)</f>
        <v>0</v>
      </c>
      <c r="M5" s="56">
        <f>LOOKUP(M2,欠席者データ!$C$2:$GA$2,欠席者データ!$C$52:$GA$52)</f>
        <v>0</v>
      </c>
      <c r="N5" s="56">
        <f>LOOKUP(N2,欠席者データ!$C$2:$GA$2,欠席者データ!$C$52:$GA$52)</f>
        <v>0</v>
      </c>
      <c r="O5" s="56">
        <f>LOOKUP(O2,欠席者データ!$C$2:$GA$2,欠席者データ!$C$52:$GA$52)</f>
        <v>143</v>
      </c>
      <c r="P5" s="56">
        <f>LOOKUP(P2,欠席者データ!$C$2:$GA$2,欠席者データ!$C$52:$GA$52)</f>
        <v>210</v>
      </c>
      <c r="Q5" s="56">
        <f>LOOKUP(Q2,欠席者データ!$C$2:$GA$2,欠席者データ!$C$52:$GA$52)</f>
        <v>281</v>
      </c>
      <c r="R5" s="56">
        <f>LOOKUP(R2,欠席者データ!$C$2:$GA$2,欠席者データ!$C$52:$GA$52)</f>
        <v>288</v>
      </c>
      <c r="S5" s="56">
        <f>LOOKUP(S2,欠席者データ!$C$2:$GA$2,欠席者データ!$C$52:$GA$52)</f>
        <v>0</v>
      </c>
      <c r="T5" s="56">
        <f>LOOKUP(T2,欠席者データ!$C$2:$GA$2,欠席者データ!$C$52:$GA$52)</f>
        <v>0</v>
      </c>
      <c r="U5" s="56">
        <f>LOOKUP(U2,欠席者データ!$C$2:$GA$2,欠席者データ!$C$52:$GA$52)</f>
        <v>154</v>
      </c>
      <c r="V5" s="206">
        <f>LOOKUP(V2,欠席者データ!$C$2:$GA$2,欠席者データ!$C$52:$GA$52)</f>
        <v>201</v>
      </c>
      <c r="W5" s="206">
        <f>LOOKUP(W2,欠席者データ!$C$2:$GA$2,欠席者データ!$C$52:$GA$52)</f>
        <v>205</v>
      </c>
      <c r="X5" s="56">
        <f>LOOKUP(X2,欠席者データ!$C$2:$GA$2,欠席者データ!$C$52:$GA$52)</f>
        <v>256</v>
      </c>
      <c r="Y5" s="56">
        <f>LOOKUP(Y2,欠席者データ!$C$2:$GA$2,欠席者データ!$C$52:$GA$52)</f>
        <v>259</v>
      </c>
      <c r="Z5" s="56">
        <f>LOOKUP(Z2,欠席者データ!$C$2:$GA$2,欠席者データ!$C$52:$GA$52)</f>
        <v>0</v>
      </c>
      <c r="AA5" s="56">
        <f>LOOKUP(AA2,欠席者データ!$C$2:$GA$2,欠席者データ!$C$52:$GA$52)</f>
        <v>0</v>
      </c>
      <c r="AB5" s="56">
        <f>LOOKUP(AB2,欠席者データ!$C$2:$GA$2,欠席者データ!$C$52:$GA$52)</f>
        <v>240</v>
      </c>
      <c r="AC5" s="206">
        <f>LOOKUP(AC2,欠席者データ!$C$2:$GA$2,欠席者データ!$C$52:$GA$52)</f>
        <v>323</v>
      </c>
      <c r="AD5" s="206">
        <f>LOOKUP(AD2,欠席者データ!$C$2:$GA$2,欠席者データ!$C$52:$GA$52)</f>
        <v>354</v>
      </c>
      <c r="AE5" s="206">
        <f>LOOKUP(AE2,欠席者データ!$C$2:$GA$2,欠席者データ!$C$52:$GA$52)</f>
        <v>367</v>
      </c>
    </row>
    <row r="6" spans="1:32" s="57" customFormat="1" ht="20.149999999999999" customHeight="1" x14ac:dyDescent="0.2">
      <c r="A6" s="56" t="s">
        <v>131</v>
      </c>
      <c r="B6" s="56">
        <f>LOOKUP(B$2,欠席者データ!$C$2:$GA$2,欠席者データ!$C$74:$GA$74)</f>
        <v>0</v>
      </c>
      <c r="C6" s="56">
        <f>LOOKUP(C$2,欠席者データ!$C$2:$GA$2,欠席者データ!$C$74:$GA$74)</f>
        <v>23</v>
      </c>
      <c r="D6" s="56">
        <f>LOOKUP(D$2,欠席者データ!$C$2:$GA$2,欠席者データ!$C$74:$GA$74)</f>
        <v>20</v>
      </c>
      <c r="E6" s="56">
        <f>LOOKUP(E$2,欠席者データ!$C$2:$GA$2,欠席者データ!$C$74:$GA$74)</f>
        <v>0</v>
      </c>
      <c r="F6" s="56">
        <f>LOOKUP(F$2,欠席者データ!$C$2:$GA$2,欠席者データ!$C$74:$GA$74)</f>
        <v>0</v>
      </c>
      <c r="G6" s="56">
        <f>LOOKUP(G$2,欠席者データ!$C$2:$GA$2,欠席者データ!$C$74:$GA$74)</f>
        <v>26</v>
      </c>
      <c r="H6" s="56">
        <f>LOOKUP(H$2,欠席者データ!$C$2:$GA$2,欠席者データ!$C$74:$GA$74)</f>
        <v>30</v>
      </c>
      <c r="I6" s="56">
        <f>LOOKUP(I$2,欠席者データ!$C$2:$GA$2,欠席者データ!$C$74:$GA$74)</f>
        <v>30</v>
      </c>
      <c r="J6" s="56">
        <f>LOOKUP(J$2,欠席者データ!$C$2:$GA$2,欠席者データ!$C$74:$GA$74)</f>
        <v>53</v>
      </c>
      <c r="K6" s="56">
        <f>LOOKUP(K$2,欠席者データ!$C$2:$GA$2,欠席者データ!$C$74:$GA$74)</f>
        <v>60</v>
      </c>
      <c r="L6" s="56">
        <f>LOOKUP(L$2,欠席者データ!$C$2:$GA$2,欠席者データ!$C$74:$GA$74)</f>
        <v>0</v>
      </c>
      <c r="M6" s="56">
        <f>LOOKUP(M$2,欠席者データ!$C$2:$GA$2,欠席者データ!$C$74:$GA$74)</f>
        <v>0</v>
      </c>
      <c r="N6" s="56">
        <f>LOOKUP(N$2,欠席者データ!$C$2:$GA$2,欠席者データ!$C$74:$GA$74)</f>
        <v>0</v>
      </c>
      <c r="O6" s="56">
        <f>LOOKUP(O$2,欠席者データ!$C$2:$GA$2,欠席者データ!$C$74:$GA$74)</f>
        <v>62</v>
      </c>
      <c r="P6" s="56">
        <f>LOOKUP(P$2,欠席者データ!$C$2:$GA$2,欠席者データ!$C$74:$GA$74)</f>
        <v>65</v>
      </c>
      <c r="Q6" s="56">
        <f>LOOKUP(Q$2,欠席者データ!$C$2:$GA$2,欠席者データ!$C$74:$GA$74)</f>
        <v>62</v>
      </c>
      <c r="R6" s="56">
        <f>LOOKUP(R$2,欠席者データ!$C$2:$GA$2,欠席者データ!$C$74:$GA$74)</f>
        <v>71</v>
      </c>
      <c r="S6" s="56">
        <f>LOOKUP(S$2,欠席者データ!$C$2:$GA$2,欠席者データ!$C$74:$GA$74)</f>
        <v>0</v>
      </c>
      <c r="T6" s="56">
        <f>LOOKUP(T$2,欠席者データ!$C$2:$GA$2,欠席者データ!$C$74:$GA$74)</f>
        <v>0</v>
      </c>
      <c r="U6" s="56">
        <f>LOOKUP(U$2,欠席者データ!$C$2:$GA$2,欠席者データ!$C$74:$GA$74)</f>
        <v>47</v>
      </c>
      <c r="V6" s="56">
        <f>LOOKUP(V$2,欠席者データ!$C$2:$GA$2,欠席者データ!$C$74:$GA$74)</f>
        <v>51</v>
      </c>
      <c r="W6" s="56">
        <f>LOOKUP(W$2,欠席者データ!$C$2:$GA$2,欠席者データ!$C$74:$GA$74)</f>
        <v>54</v>
      </c>
      <c r="X6" s="56">
        <f>LOOKUP(X$2,欠席者データ!$C$2:$GA$2,欠席者データ!$C$74:$GA$74)</f>
        <v>46</v>
      </c>
      <c r="Y6" s="56">
        <f>LOOKUP(Y$2,欠席者データ!$C$2:$GA$2,欠席者データ!$C$74:$GA$74)</f>
        <v>47</v>
      </c>
      <c r="Z6" s="56">
        <f>LOOKUP(Z$2,欠席者データ!$C$2:$GA$2,欠席者データ!$C$74:$GA$74)</f>
        <v>0</v>
      </c>
      <c r="AA6" s="56">
        <f>LOOKUP(AA$2,欠席者データ!$C$2:$GA$2,欠席者データ!$C$74:$GA$74)</f>
        <v>0</v>
      </c>
      <c r="AB6" s="56">
        <f>LOOKUP(AB$2,欠席者データ!$C$2:$GA$2,欠席者データ!$C$74:$GA$74)</f>
        <v>24</v>
      </c>
      <c r="AC6" s="56">
        <f>LOOKUP(AC$2,欠席者データ!$C$2:$GA$2,欠席者データ!$C$74:$GA$74)</f>
        <v>36</v>
      </c>
      <c r="AD6" s="56">
        <f>LOOKUP(AD$2,欠席者データ!$C$2:$GA$2,欠席者データ!$C$74:$GA$74)</f>
        <v>43</v>
      </c>
      <c r="AE6" s="56">
        <f>LOOKUP(AE$2,欠席者データ!$C$2:$GA$2,欠席者データ!$C$74:$GA$74)</f>
        <v>50</v>
      </c>
    </row>
    <row r="7" spans="1:32" s="256" customFormat="1" ht="20.149999999999999" customHeight="1" x14ac:dyDescent="0.2">
      <c r="A7" s="255" t="s">
        <v>122</v>
      </c>
      <c r="B7" s="255">
        <f t="shared" ref="B7:E7" si="5">IF(AND(B5="",B6=""),"",SUM(B5:B6))</f>
        <v>0</v>
      </c>
      <c r="C7" s="255">
        <f t="shared" si="5"/>
        <v>89</v>
      </c>
      <c r="D7" s="255">
        <f t="shared" si="5"/>
        <v>106</v>
      </c>
      <c r="E7" s="255">
        <f t="shared" si="5"/>
        <v>0</v>
      </c>
      <c r="F7" s="255">
        <f t="shared" ref="F7" si="6">IF(AND(F5="",F6=""),"",SUM(F5:F6))</f>
        <v>0</v>
      </c>
      <c r="G7" s="255">
        <f t="shared" ref="G7:R7" si="7">IF(AND(G5="",G6=""),"",SUM(G5:G6))</f>
        <v>130</v>
      </c>
      <c r="H7" s="255">
        <f t="shared" si="7"/>
        <v>188</v>
      </c>
      <c r="I7" s="255">
        <f t="shared" si="7"/>
        <v>214</v>
      </c>
      <c r="J7" s="255">
        <f t="shared" si="7"/>
        <v>229</v>
      </c>
      <c r="K7" s="255">
        <f t="shared" si="7"/>
        <v>245</v>
      </c>
      <c r="L7" s="255">
        <f t="shared" si="7"/>
        <v>0</v>
      </c>
      <c r="M7" s="255">
        <f t="shared" si="7"/>
        <v>0</v>
      </c>
      <c r="N7" s="255">
        <f t="shared" si="7"/>
        <v>0</v>
      </c>
      <c r="O7" s="255">
        <f t="shared" si="7"/>
        <v>205</v>
      </c>
      <c r="P7" s="255">
        <f t="shared" si="7"/>
        <v>275</v>
      </c>
      <c r="Q7" s="255">
        <f t="shared" si="7"/>
        <v>343</v>
      </c>
      <c r="R7" s="255">
        <f t="shared" si="7"/>
        <v>359</v>
      </c>
      <c r="S7" s="255">
        <f t="shared" ref="S7:AE7" si="8">IF(AND(S5="",S6=""),"",SUM(S5:S6))</f>
        <v>0</v>
      </c>
      <c r="T7" s="255">
        <f t="shared" si="8"/>
        <v>0</v>
      </c>
      <c r="U7" s="255">
        <f t="shared" si="8"/>
        <v>201</v>
      </c>
      <c r="V7" s="255">
        <f t="shared" si="8"/>
        <v>252</v>
      </c>
      <c r="W7" s="255">
        <f t="shared" si="8"/>
        <v>259</v>
      </c>
      <c r="X7" s="255">
        <f t="shared" si="8"/>
        <v>302</v>
      </c>
      <c r="Y7" s="255">
        <f t="shared" si="8"/>
        <v>306</v>
      </c>
      <c r="Z7" s="255">
        <f t="shared" si="8"/>
        <v>0</v>
      </c>
      <c r="AA7" s="255">
        <f t="shared" si="8"/>
        <v>0</v>
      </c>
      <c r="AB7" s="255">
        <f t="shared" si="8"/>
        <v>264</v>
      </c>
      <c r="AC7" s="255">
        <f t="shared" si="8"/>
        <v>359</v>
      </c>
      <c r="AD7" s="255">
        <f t="shared" si="8"/>
        <v>397</v>
      </c>
      <c r="AE7" s="255">
        <f t="shared" si="8"/>
        <v>417</v>
      </c>
    </row>
    <row r="8" spans="1:32" x14ac:dyDescent="0.2">
      <c r="A8" s="29"/>
      <c r="B8" s="58"/>
      <c r="C8" s="59"/>
      <c r="D8" s="59"/>
      <c r="E8" s="59"/>
      <c r="F8" s="59"/>
      <c r="G8" s="59"/>
      <c r="H8" s="59"/>
      <c r="I8" s="59"/>
      <c r="J8" s="59"/>
      <c r="K8" s="59"/>
      <c r="L8" s="59"/>
      <c r="M8" s="59"/>
      <c r="N8" s="59"/>
      <c r="O8" s="59"/>
      <c r="P8" s="59"/>
    </row>
    <row r="9" spans="1:32" x14ac:dyDescent="0.2">
      <c r="A9" s="29"/>
      <c r="B9" s="29"/>
    </row>
    <row r="10" spans="1:32" x14ac:dyDescent="0.2">
      <c r="A10" s="29"/>
      <c r="B10" s="29"/>
    </row>
    <row r="11" spans="1:32" x14ac:dyDescent="0.2">
      <c r="A11" s="29"/>
      <c r="B11" s="29"/>
    </row>
    <row r="12" spans="1:32" x14ac:dyDescent="0.2">
      <c r="A12" s="29"/>
      <c r="B12" s="29"/>
    </row>
    <row r="13" spans="1:32" x14ac:dyDescent="0.2">
      <c r="A13" s="29"/>
      <c r="B13" s="29"/>
    </row>
    <row r="14" spans="1:32" x14ac:dyDescent="0.2">
      <c r="A14" s="29"/>
      <c r="B14" s="29"/>
    </row>
    <row r="15" spans="1:32" x14ac:dyDescent="0.2">
      <c r="A15" s="29"/>
      <c r="B15" s="29"/>
    </row>
    <row r="16" spans="1:32" x14ac:dyDescent="0.2">
      <c r="A16" s="29"/>
      <c r="B16" s="29"/>
    </row>
    <row r="17" spans="1:2" x14ac:dyDescent="0.2">
      <c r="A17" s="29"/>
      <c r="B17" s="29"/>
    </row>
    <row r="18" spans="1:2" x14ac:dyDescent="0.2">
      <c r="A18" s="29"/>
      <c r="B18" s="29"/>
    </row>
    <row r="19" spans="1:2" x14ac:dyDescent="0.2">
      <c r="A19" s="29"/>
      <c r="B19" s="29"/>
    </row>
    <row r="20" spans="1:2" x14ac:dyDescent="0.2">
      <c r="A20" s="29"/>
      <c r="B20" s="29"/>
    </row>
    <row r="21" spans="1:2" x14ac:dyDescent="0.2">
      <c r="A21" s="29"/>
      <c r="B21" s="29"/>
    </row>
    <row r="22" spans="1:2" x14ac:dyDescent="0.2">
      <c r="A22" s="29"/>
      <c r="B22" s="29"/>
    </row>
    <row r="23" spans="1:2" x14ac:dyDescent="0.2">
      <c r="A23" s="29"/>
      <c r="B23" s="29"/>
    </row>
    <row r="24" spans="1:2" x14ac:dyDescent="0.2">
      <c r="A24" s="29"/>
      <c r="B24" s="29"/>
    </row>
    <row r="25" spans="1:2" x14ac:dyDescent="0.2">
      <c r="A25" s="29"/>
      <c r="B25" s="29"/>
    </row>
    <row r="26" spans="1:2" x14ac:dyDescent="0.2">
      <c r="A26" s="29"/>
      <c r="B26" s="29"/>
    </row>
    <row r="27" spans="1:2" x14ac:dyDescent="0.2">
      <c r="A27" s="29"/>
      <c r="B27" s="29"/>
    </row>
    <row r="28" spans="1:2" x14ac:dyDescent="0.2">
      <c r="A28" s="29"/>
      <c r="B28" s="29"/>
    </row>
    <row r="29" spans="1:2" x14ac:dyDescent="0.2">
      <c r="A29" s="29"/>
      <c r="B29" s="29"/>
    </row>
    <row r="30" spans="1:2" x14ac:dyDescent="0.2">
      <c r="A30" s="29"/>
      <c r="B30" s="29"/>
    </row>
    <row r="31" spans="1:2" x14ac:dyDescent="0.2">
      <c r="A31" s="29"/>
      <c r="B31" s="29"/>
    </row>
    <row r="32" spans="1:2" x14ac:dyDescent="0.2">
      <c r="A32" s="29"/>
      <c r="B32" s="29"/>
    </row>
    <row r="33" spans="1:2" x14ac:dyDescent="0.2">
      <c r="A33" s="29"/>
      <c r="B33" s="29"/>
    </row>
    <row r="34" spans="1:2" x14ac:dyDescent="0.2">
      <c r="A34" s="29"/>
      <c r="B34" s="29"/>
    </row>
    <row r="35" spans="1:2" x14ac:dyDescent="0.2">
      <c r="A35" s="29"/>
      <c r="B35" s="29"/>
    </row>
    <row r="36" spans="1:2" x14ac:dyDescent="0.2">
      <c r="A36" s="29"/>
      <c r="B36" s="29"/>
    </row>
    <row r="37" spans="1:2" x14ac:dyDescent="0.2">
      <c r="A37" s="29"/>
      <c r="B37" s="29"/>
    </row>
    <row r="38" spans="1:2" x14ac:dyDescent="0.2">
      <c r="A38" s="29"/>
      <c r="B38" s="29"/>
    </row>
    <row r="39" spans="1:2" x14ac:dyDescent="0.2">
      <c r="A39" s="29"/>
      <c r="B39" s="29"/>
    </row>
    <row r="40" spans="1:2" x14ac:dyDescent="0.2">
      <c r="A40" s="29"/>
      <c r="B40" s="29"/>
    </row>
    <row r="41" spans="1:2" x14ac:dyDescent="0.2">
      <c r="A41" s="29"/>
      <c r="B41" s="29"/>
    </row>
    <row r="42" spans="1:2" x14ac:dyDescent="0.2">
      <c r="A42" s="29"/>
      <c r="B42" s="29"/>
    </row>
    <row r="43" spans="1:2" x14ac:dyDescent="0.2">
      <c r="A43" s="29"/>
      <c r="B43" s="29"/>
    </row>
    <row r="44" spans="1:2" x14ac:dyDescent="0.2">
      <c r="A44" s="29"/>
      <c r="B44" s="29"/>
    </row>
    <row r="45" spans="1:2" x14ac:dyDescent="0.2">
      <c r="A45" s="29"/>
      <c r="B45" s="29"/>
    </row>
    <row r="46" spans="1:2" x14ac:dyDescent="0.2">
      <c r="A46" s="29"/>
      <c r="B46" s="29"/>
    </row>
    <row r="47" spans="1:2" x14ac:dyDescent="0.2">
      <c r="A47" s="29"/>
      <c r="B47" s="29"/>
    </row>
    <row r="48" spans="1:2" x14ac:dyDescent="0.2">
      <c r="A48" s="29"/>
      <c r="B48" s="29"/>
    </row>
    <row r="49" spans="1:2" x14ac:dyDescent="0.2">
      <c r="A49" s="29"/>
      <c r="B49" s="29"/>
    </row>
    <row r="50" spans="1:2" x14ac:dyDescent="0.2">
      <c r="A50" s="29"/>
      <c r="B50" s="29"/>
    </row>
    <row r="51" spans="1:2" x14ac:dyDescent="0.2">
      <c r="A51" s="29"/>
      <c r="B51" s="29"/>
    </row>
    <row r="52" spans="1:2" x14ac:dyDescent="0.2">
      <c r="A52" s="29"/>
      <c r="B52" s="29"/>
    </row>
    <row r="53" spans="1:2" x14ac:dyDescent="0.2">
      <c r="A53" s="29"/>
      <c r="B53" s="29"/>
    </row>
    <row r="54" spans="1:2" x14ac:dyDescent="0.2">
      <c r="A54" s="29"/>
      <c r="B54" s="29"/>
    </row>
    <row r="55" spans="1:2" x14ac:dyDescent="0.2">
      <c r="A55" s="29"/>
      <c r="B55" s="29"/>
    </row>
    <row r="56" spans="1:2" x14ac:dyDescent="0.2">
      <c r="A56" s="29"/>
      <c r="B56" s="29"/>
    </row>
    <row r="57" spans="1:2" x14ac:dyDescent="0.2">
      <c r="A57" s="29"/>
      <c r="B57" s="29"/>
    </row>
    <row r="58" spans="1:2" x14ac:dyDescent="0.2">
      <c r="A58" s="29"/>
      <c r="B58" s="29"/>
    </row>
    <row r="59" spans="1:2" x14ac:dyDescent="0.2">
      <c r="A59" s="29"/>
      <c r="B59" s="29"/>
    </row>
    <row r="60" spans="1:2" x14ac:dyDescent="0.2">
      <c r="A60" s="29"/>
      <c r="B60" s="29"/>
    </row>
    <row r="61" spans="1:2" x14ac:dyDescent="0.2">
      <c r="A61" s="29"/>
      <c r="B61" s="29"/>
    </row>
    <row r="62" spans="1:2" x14ac:dyDescent="0.2">
      <c r="A62" s="29"/>
      <c r="B62" s="29"/>
    </row>
    <row r="63" spans="1:2" x14ac:dyDescent="0.2">
      <c r="A63" s="29"/>
      <c r="B63" s="29"/>
    </row>
    <row r="64" spans="1:2" x14ac:dyDescent="0.2">
      <c r="A64" s="29"/>
      <c r="B64" s="29"/>
    </row>
    <row r="65" spans="1:2" x14ac:dyDescent="0.2">
      <c r="A65" s="29"/>
      <c r="B65" s="29"/>
    </row>
    <row r="66" spans="1:2" x14ac:dyDescent="0.2">
      <c r="A66" s="29"/>
      <c r="B66" s="29"/>
    </row>
    <row r="67" spans="1:2" x14ac:dyDescent="0.2">
      <c r="A67" s="29"/>
      <c r="B67" s="29"/>
    </row>
    <row r="68" spans="1:2" hidden="1" x14ac:dyDescent="0.2">
      <c r="A68" s="55">
        <f>欠席状況!AT7</f>
        <v>46093</v>
      </c>
    </row>
    <row r="69" spans="1:2" hidden="1" x14ac:dyDescent="0.2">
      <c r="A69" s="55" t="e">
        <f>DATE(#REF!,#REF!,#REF!)</f>
        <v>#REF!</v>
      </c>
    </row>
    <row r="70" spans="1:2" hidden="1" x14ac:dyDescent="0.2"/>
    <row r="71" spans="1:2" hidden="1" x14ac:dyDescent="0.2">
      <c r="A71" s="51">
        <f>A68</f>
        <v>46093</v>
      </c>
    </row>
    <row r="72" spans="1:2" hidden="1" x14ac:dyDescent="0.2">
      <c r="A72" s="1">
        <f>MONTH(A71)</f>
        <v>3</v>
      </c>
    </row>
    <row r="73" spans="1:2" hidden="1" x14ac:dyDescent="0.2">
      <c r="A73" s="1">
        <f>YEAR(A71)</f>
        <v>2026</v>
      </c>
    </row>
  </sheetData>
  <sheetProtection algorithmName="SHA-512" hashValue="YjjY39d2/Vj+SmFr7HbzS429mWiVe33DlsSq8pvWwFPRi5O2uJqB3eu80OlxeMHw9NBX914mvdkA9c1LtVs7eA==" saltValue="TrufhSA01TBgh2eN7b/aWg==" spinCount="100000" sheet="1" objects="1" scenarios="1"/>
  <phoneticPr fontId="2"/>
  <conditionalFormatting sqref="B3:AE3">
    <cfRule type="cellIs" dxfId="3" priority="1" stopIfTrue="1" operator="equal">
      <formula>"土"</formula>
    </cfRule>
    <cfRule type="cellIs" dxfId="2" priority="2" stopIfTrue="1" operator="equal">
      <formula>"日"</formula>
    </cfRule>
  </conditionalFormatting>
  <conditionalFormatting sqref="B4:AE4">
    <cfRule type="cellIs" dxfId="1" priority="3" stopIfTrue="1" operator="equal">
      <formula>"土"</formula>
    </cfRule>
    <cfRule type="cellIs" dxfId="0" priority="4" stopIfTrue="1" operator="equal">
      <formula>"日"</formula>
    </cfRule>
  </conditionalFormatting>
  <pageMargins left="0.78740157480314965" right="0.78740157480314965" top="0.78740157480314965" bottom="0.78740157480314965" header="0.51181102362204722" footer="0.51181102362204722"/>
  <pageSetup paperSize="9" scale="86" orientation="landscape" r:id="rId1"/>
  <headerFooter alignWithMargins="0"/>
  <ignoredErrors>
    <ignoredError sqref="F7"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I152"/>
  <sheetViews>
    <sheetView view="pageBreakPreview" topLeftCell="B1" zoomScaleNormal="100" zoomScaleSheetLayoutView="100" workbookViewId="0">
      <pane ySplit="6" topLeftCell="A142" activePane="bottomLeft" state="frozen"/>
      <selection activeCell="H4" sqref="H4"/>
      <selection pane="bottomLeft" activeCell="H4" sqref="H4"/>
    </sheetView>
  </sheetViews>
  <sheetFormatPr defaultColWidth="9" defaultRowHeight="13" x14ac:dyDescent="0.2"/>
  <cols>
    <col min="1" max="1" width="7.36328125" style="10" hidden="1" customWidth="1"/>
    <col min="2" max="2" width="16.08984375" style="4" bestFit="1" customWidth="1"/>
    <col min="3" max="3" width="9.453125" style="4" bestFit="1" customWidth="1"/>
    <col min="4" max="4" width="19.26953125" style="10" bestFit="1" customWidth="1"/>
    <col min="5" max="5" width="9.453125" style="88" bestFit="1" customWidth="1"/>
    <col min="6" max="6" width="3.453125" style="79" bestFit="1" customWidth="1"/>
    <col min="7" max="7" width="3.453125" style="10" bestFit="1" customWidth="1"/>
    <col min="8" max="8" width="9.453125" style="88" bestFit="1" customWidth="1"/>
    <col min="9" max="9" width="3.453125" style="10" bestFit="1" customWidth="1"/>
    <col min="10" max="16384" width="9" style="10"/>
  </cols>
  <sheetData>
    <row r="1" spans="1:9" ht="25" customHeight="1" x14ac:dyDescent="0.2">
      <c r="A1" s="278" t="s">
        <v>288</v>
      </c>
      <c r="B1" s="278"/>
      <c r="C1" s="278"/>
      <c r="D1" s="278"/>
      <c r="E1" s="278"/>
      <c r="F1" s="278"/>
      <c r="G1" s="278"/>
      <c r="H1" s="278"/>
      <c r="I1" s="278"/>
    </row>
    <row r="2" spans="1:9" ht="5.15" customHeight="1" x14ac:dyDescent="0.2">
      <c r="A2" s="177"/>
      <c r="B2" s="215"/>
      <c r="C2" s="248"/>
      <c r="D2" s="177"/>
      <c r="E2" s="177"/>
      <c r="F2" s="177"/>
      <c r="G2" s="177"/>
      <c r="H2" s="177"/>
      <c r="I2" s="177"/>
    </row>
    <row r="3" spans="1:9" ht="15" customHeight="1" x14ac:dyDescent="0.2">
      <c r="A3" s="218"/>
      <c r="B3" s="218"/>
      <c r="C3" s="248"/>
      <c r="D3" s="218"/>
      <c r="E3" s="218"/>
      <c r="F3" s="218"/>
      <c r="G3" s="218"/>
      <c r="H3" s="218"/>
      <c r="I3" s="218"/>
    </row>
    <row r="5" spans="1:9" ht="5.15" customHeight="1" x14ac:dyDescent="0.2">
      <c r="C5" s="249"/>
    </row>
    <row r="6" spans="1:9" ht="24.65" customHeight="1" x14ac:dyDescent="0.2">
      <c r="A6" s="5" t="s">
        <v>250</v>
      </c>
      <c r="B6" s="216" t="s">
        <v>19</v>
      </c>
      <c r="C6" s="250" t="s">
        <v>251</v>
      </c>
      <c r="D6" s="5" t="s">
        <v>252</v>
      </c>
      <c r="E6" s="261" t="s">
        <v>253</v>
      </c>
      <c r="F6" s="349"/>
      <c r="G6" s="349"/>
      <c r="H6" s="349"/>
      <c r="I6" s="262"/>
    </row>
    <row r="7" spans="1:9" ht="23.25" hidden="1" customHeight="1" x14ac:dyDescent="0.2">
      <c r="B7" s="238" t="str">
        <f>措置状況!B13</f>
        <v>筒井南小学校</v>
      </c>
      <c r="C7" s="238" t="str">
        <f>措置状況!C13</f>
        <v>学級閉鎖</v>
      </c>
      <c r="D7" s="243" t="str">
        <f>措置状況!D13</f>
        <v>５年１組</v>
      </c>
      <c r="E7" s="244">
        <f>措置状況!E13</f>
        <v>45959</v>
      </c>
      <c r="F7" s="245" t="str">
        <f>措置状況!F13</f>
        <v>水</v>
      </c>
      <c r="G7" s="245" t="s">
        <v>297</v>
      </c>
      <c r="H7" s="246">
        <f>措置状況!H13</f>
        <v>45960</v>
      </c>
      <c r="I7" s="241" t="str">
        <f>措置状況!I13</f>
        <v>木</v>
      </c>
    </row>
    <row r="8" spans="1:9" ht="23.25" hidden="1" customHeight="1" x14ac:dyDescent="0.2">
      <c r="B8" s="238" t="str">
        <f>措置状況!B14</f>
        <v>大野小学校</v>
      </c>
      <c r="C8" s="238" t="str">
        <f>措置状況!C14</f>
        <v>学年閉鎖</v>
      </c>
      <c r="D8" s="243" t="str">
        <f>措置状況!D14</f>
        <v>３学年</v>
      </c>
      <c r="E8" s="244">
        <f>措置状況!E14</f>
        <v>45966</v>
      </c>
      <c r="F8" s="245" t="str">
        <f>措置状況!F14</f>
        <v>水</v>
      </c>
      <c r="G8" s="245" t="s">
        <v>297</v>
      </c>
      <c r="H8" s="246">
        <f>措置状況!H14</f>
        <v>45967</v>
      </c>
      <c r="I8" s="241" t="str">
        <f>措置状況!I14</f>
        <v>木</v>
      </c>
    </row>
    <row r="9" spans="1:9" ht="23.25" hidden="1" customHeight="1" x14ac:dyDescent="0.2">
      <c r="B9" s="238" t="str">
        <f>措置状況!B15</f>
        <v>沖館中学校</v>
      </c>
      <c r="C9" s="238" t="str">
        <f>措置状況!C15</f>
        <v>休校</v>
      </c>
      <c r="D9" s="243" t="str">
        <f>措置状況!D15</f>
        <v>全学年</v>
      </c>
      <c r="E9" s="244">
        <f>措置状況!E15</f>
        <v>45966</v>
      </c>
      <c r="F9" s="245" t="str">
        <f>措置状況!F15</f>
        <v>水</v>
      </c>
      <c r="G9" s="245" t="s">
        <v>297</v>
      </c>
      <c r="H9" s="246">
        <f>措置状況!H15</f>
        <v>45968</v>
      </c>
      <c r="I9" s="241" t="str">
        <f>措置状況!I15</f>
        <v>金</v>
      </c>
    </row>
    <row r="10" spans="1:9" ht="23.25" hidden="1" customHeight="1" x14ac:dyDescent="0.2">
      <c r="B10" s="238" t="str">
        <f>措置状況!B16</f>
        <v>造道小学校</v>
      </c>
      <c r="C10" s="238" t="str">
        <f>措置状況!C16</f>
        <v>学級閉鎖</v>
      </c>
      <c r="D10" s="243" t="str">
        <f>措置状況!D16</f>
        <v>３年１組</v>
      </c>
      <c r="E10" s="244">
        <f>措置状況!E16</f>
        <v>45972</v>
      </c>
      <c r="F10" s="245" t="str">
        <f>措置状況!F16</f>
        <v>火</v>
      </c>
      <c r="G10" s="245" t="s">
        <v>297</v>
      </c>
      <c r="H10" s="246">
        <f>措置状況!H16</f>
        <v>45974</v>
      </c>
      <c r="I10" s="241" t="str">
        <f>措置状況!I16</f>
        <v>木</v>
      </c>
    </row>
    <row r="11" spans="1:9" ht="23.25" hidden="1" customHeight="1" x14ac:dyDescent="0.2">
      <c r="B11" s="238" t="str">
        <f>措置状況!B17</f>
        <v>沖館小学校</v>
      </c>
      <c r="C11" s="238" t="str">
        <f>措置状況!C17</f>
        <v>学級閉鎖</v>
      </c>
      <c r="D11" s="243" t="str">
        <f>措置状況!D17</f>
        <v>２年１組</v>
      </c>
      <c r="E11" s="244">
        <f>措置状況!E17</f>
        <v>45972</v>
      </c>
      <c r="F11" s="245" t="str">
        <f>措置状況!F17</f>
        <v>火</v>
      </c>
      <c r="G11" s="245" t="s">
        <v>297</v>
      </c>
      <c r="H11" s="246">
        <f>措置状況!H17</f>
        <v>45973</v>
      </c>
      <c r="I11" s="241" t="str">
        <f>措置状況!I17</f>
        <v>水</v>
      </c>
    </row>
    <row r="12" spans="1:9" ht="23.25" hidden="1" customHeight="1" x14ac:dyDescent="0.2">
      <c r="B12" s="238" t="str">
        <f>措置状況!B18</f>
        <v>沖館小学校</v>
      </c>
      <c r="C12" s="238" t="str">
        <f>措置状況!C18</f>
        <v>学級閉鎖</v>
      </c>
      <c r="D12" s="243" t="str">
        <f>措置状況!D18</f>
        <v>６年２組</v>
      </c>
      <c r="E12" s="244">
        <f>措置状況!E18</f>
        <v>45972</v>
      </c>
      <c r="F12" s="245" t="str">
        <f>措置状況!F18</f>
        <v>火</v>
      </c>
      <c r="G12" s="245" t="s">
        <v>297</v>
      </c>
      <c r="H12" s="246">
        <f>措置状況!H18</f>
        <v>45973</v>
      </c>
      <c r="I12" s="241" t="str">
        <f>措置状況!I18</f>
        <v>水</v>
      </c>
    </row>
    <row r="13" spans="1:9" ht="23.25" hidden="1" customHeight="1" x14ac:dyDescent="0.2">
      <c r="B13" s="238" t="str">
        <f>措置状況!B19</f>
        <v>沖館小学校</v>
      </c>
      <c r="C13" s="238" t="str">
        <f>措置状況!C19</f>
        <v>学級閉鎖</v>
      </c>
      <c r="D13" s="243" t="str">
        <f>措置状況!D19</f>
        <v>６年３組</v>
      </c>
      <c r="E13" s="244">
        <f>措置状況!E19</f>
        <v>45972</v>
      </c>
      <c r="F13" s="245" t="str">
        <f>措置状況!F19</f>
        <v>火</v>
      </c>
      <c r="G13" s="245" t="s">
        <v>297</v>
      </c>
      <c r="H13" s="246">
        <f>措置状況!H19</f>
        <v>45973</v>
      </c>
      <c r="I13" s="241" t="str">
        <f>措置状況!I19</f>
        <v>水</v>
      </c>
    </row>
    <row r="14" spans="1:9" ht="23.25" hidden="1" customHeight="1" x14ac:dyDescent="0.2">
      <c r="B14" s="238" t="str">
        <f>措置状況!B20</f>
        <v>筒井小学校</v>
      </c>
      <c r="C14" s="238" t="str">
        <f>措置状況!C20</f>
        <v>学年閉鎖</v>
      </c>
      <c r="D14" s="243" t="str">
        <f>措置状況!D20</f>
        <v>５学年</v>
      </c>
      <c r="E14" s="244">
        <f>措置状況!E20</f>
        <v>45972</v>
      </c>
      <c r="F14" s="245" t="str">
        <f>措置状況!F20</f>
        <v>火</v>
      </c>
      <c r="G14" s="245" t="s">
        <v>297</v>
      </c>
      <c r="H14" s="246">
        <f>措置状況!H20</f>
        <v>45973</v>
      </c>
      <c r="I14" s="241" t="str">
        <f>措置状況!I20</f>
        <v>水</v>
      </c>
    </row>
    <row r="15" spans="1:9" ht="23.25" hidden="1" customHeight="1" x14ac:dyDescent="0.2">
      <c r="B15" s="238" t="str">
        <f>措置状況!B21</f>
        <v>原別小学校</v>
      </c>
      <c r="C15" s="238" t="str">
        <f>措置状況!C21</f>
        <v>学年閉鎖</v>
      </c>
      <c r="D15" s="243" t="str">
        <f>措置状況!D21</f>
        <v>３学年</v>
      </c>
      <c r="E15" s="244">
        <f>措置状況!E21</f>
        <v>45972</v>
      </c>
      <c r="F15" s="245" t="str">
        <f>措置状況!F21</f>
        <v>火</v>
      </c>
      <c r="G15" s="245" t="s">
        <v>297</v>
      </c>
      <c r="H15" s="246">
        <f>措置状況!H21</f>
        <v>45975</v>
      </c>
      <c r="I15" s="241" t="str">
        <f>措置状況!I21</f>
        <v>金</v>
      </c>
    </row>
    <row r="16" spans="1:9" ht="23.25" hidden="1" customHeight="1" x14ac:dyDescent="0.2">
      <c r="B16" s="238" t="str">
        <f>措置状況!B22</f>
        <v>造道小学校</v>
      </c>
      <c r="C16" s="238" t="str">
        <f>措置状況!C22</f>
        <v>学級閉鎖</v>
      </c>
      <c r="D16" s="243" t="str">
        <f>措置状況!D22</f>
        <v>３年２組</v>
      </c>
      <c r="E16" s="244">
        <f>措置状況!E22</f>
        <v>45973</v>
      </c>
      <c r="F16" s="245" t="str">
        <f>措置状況!F22</f>
        <v>水</v>
      </c>
      <c r="G16" s="245" t="s">
        <v>297</v>
      </c>
      <c r="H16" s="246">
        <f>措置状況!H22</f>
        <v>45975</v>
      </c>
      <c r="I16" s="241" t="str">
        <f>措置状況!I22</f>
        <v>金</v>
      </c>
    </row>
    <row r="17" spans="2:9" ht="23.25" hidden="1" customHeight="1" x14ac:dyDescent="0.2">
      <c r="B17" s="238" t="str">
        <f>措置状況!B23</f>
        <v>造道小学校</v>
      </c>
      <c r="C17" s="238" t="str">
        <f>措置状況!C23</f>
        <v>学級閉鎖</v>
      </c>
      <c r="D17" s="243" t="str">
        <f>措置状況!D23</f>
        <v>５年１組</v>
      </c>
      <c r="E17" s="244">
        <f>措置状況!E23</f>
        <v>45975</v>
      </c>
      <c r="F17" s="245" t="str">
        <f>措置状況!F23</f>
        <v>金</v>
      </c>
      <c r="G17" s="245" t="s">
        <v>297</v>
      </c>
      <c r="H17" s="246">
        <f>措置状況!H23</f>
        <v>45975</v>
      </c>
      <c r="I17" s="241" t="str">
        <f>措置状況!I23</f>
        <v>金</v>
      </c>
    </row>
    <row r="18" spans="2:9" ht="23.25" hidden="1" customHeight="1" x14ac:dyDescent="0.2">
      <c r="B18" s="238" t="str">
        <f>措置状況!B24</f>
        <v>幸畑小学校</v>
      </c>
      <c r="C18" s="238" t="str">
        <f>措置状況!C24</f>
        <v>学級閉鎖</v>
      </c>
      <c r="D18" s="243" t="str">
        <f>措置状況!D24</f>
        <v>１年１組</v>
      </c>
      <c r="E18" s="244">
        <f>措置状況!E24</f>
        <v>45975</v>
      </c>
      <c r="F18" s="245" t="str">
        <f>措置状況!F24</f>
        <v>金</v>
      </c>
      <c r="G18" s="245" t="s">
        <v>297</v>
      </c>
      <c r="H18" s="246">
        <f>措置状況!H24</f>
        <v>45975</v>
      </c>
      <c r="I18" s="241" t="str">
        <f>措置状況!I24</f>
        <v>金</v>
      </c>
    </row>
    <row r="19" spans="2:9" ht="23.25" hidden="1" customHeight="1" x14ac:dyDescent="0.2">
      <c r="B19" s="238" t="str">
        <f>措置状況!B25</f>
        <v>荒川小学校</v>
      </c>
      <c r="C19" s="238" t="str">
        <f>措置状況!C25</f>
        <v>学年閉鎖</v>
      </c>
      <c r="D19" s="243" t="str">
        <f>措置状況!D25</f>
        <v>１学年</v>
      </c>
      <c r="E19" s="244">
        <f>措置状況!E25</f>
        <v>45979</v>
      </c>
      <c r="F19" s="245" t="str">
        <f>措置状況!F25</f>
        <v>火</v>
      </c>
      <c r="G19" s="245" t="s">
        <v>297</v>
      </c>
      <c r="H19" s="246">
        <f>措置状況!H25</f>
        <v>45981</v>
      </c>
      <c r="I19" s="241" t="str">
        <f>措置状況!I25</f>
        <v>木</v>
      </c>
    </row>
    <row r="20" spans="2:9" ht="23.25" hidden="1" customHeight="1" x14ac:dyDescent="0.2">
      <c r="B20" s="238" t="str">
        <f>措置状況!B26</f>
        <v>筒井南小学校</v>
      </c>
      <c r="C20" s="238" t="str">
        <f>措置状況!C26</f>
        <v>学級閉鎖</v>
      </c>
      <c r="D20" s="243" t="str">
        <f>措置状況!D26</f>
        <v>６年１組</v>
      </c>
      <c r="E20" s="244">
        <f>措置状況!E26</f>
        <v>45979</v>
      </c>
      <c r="F20" s="245" t="str">
        <f>措置状況!F26</f>
        <v>火</v>
      </c>
      <c r="G20" s="245" t="s">
        <v>297</v>
      </c>
      <c r="H20" s="246">
        <f>措置状況!H26</f>
        <v>45981</v>
      </c>
      <c r="I20" s="241" t="str">
        <f>措置状況!I26</f>
        <v>木</v>
      </c>
    </row>
    <row r="21" spans="2:9" ht="23.25" hidden="1" customHeight="1" x14ac:dyDescent="0.2">
      <c r="B21" s="238" t="str">
        <f>措置状況!B27</f>
        <v>原別小学校</v>
      </c>
      <c r="C21" s="238" t="str">
        <f>措置状況!C27</f>
        <v>学級閉鎖</v>
      </c>
      <c r="D21" s="243" t="str">
        <f>措置状況!D27</f>
        <v>２年２組</v>
      </c>
      <c r="E21" s="244">
        <f>措置状況!E27</f>
        <v>45979</v>
      </c>
      <c r="F21" s="245" t="str">
        <f>措置状況!F27</f>
        <v>火</v>
      </c>
      <c r="G21" s="245" t="s">
        <v>297</v>
      </c>
      <c r="H21" s="246">
        <f>措置状況!H27</f>
        <v>45981</v>
      </c>
      <c r="I21" s="241" t="str">
        <f>措置状況!I27</f>
        <v>木</v>
      </c>
    </row>
    <row r="22" spans="2:9" ht="23.25" hidden="1" customHeight="1" x14ac:dyDescent="0.2">
      <c r="B22" s="238" t="str">
        <f>措置状況!B28</f>
        <v>原別小学校</v>
      </c>
      <c r="C22" s="238" t="str">
        <f>措置状況!C28</f>
        <v>学級閉鎖</v>
      </c>
      <c r="D22" s="243" t="str">
        <f>措置状況!D28</f>
        <v>６年２組</v>
      </c>
      <c r="E22" s="244">
        <f>措置状況!E28</f>
        <v>45979</v>
      </c>
      <c r="F22" s="245" t="str">
        <f>措置状況!F28</f>
        <v>火</v>
      </c>
      <c r="G22" s="245" t="s">
        <v>297</v>
      </c>
      <c r="H22" s="246">
        <f>措置状況!H28</f>
        <v>45981</v>
      </c>
      <c r="I22" s="241" t="str">
        <f>措置状況!I28</f>
        <v>木</v>
      </c>
    </row>
    <row r="23" spans="2:9" ht="23.25" hidden="1" customHeight="1" x14ac:dyDescent="0.2">
      <c r="B23" s="238" t="str">
        <f>措置状況!B29</f>
        <v>浪岡中学校</v>
      </c>
      <c r="C23" s="238" t="str">
        <f>措置状況!C29</f>
        <v>休校</v>
      </c>
      <c r="D23" s="243" t="str">
        <f>措置状況!D29</f>
        <v>全学年</v>
      </c>
      <c r="E23" s="244">
        <f>措置状況!E29</f>
        <v>45979</v>
      </c>
      <c r="F23" s="245" t="str">
        <f>措置状況!F29</f>
        <v>火</v>
      </c>
      <c r="G23" s="245" t="s">
        <v>297</v>
      </c>
      <c r="H23" s="246">
        <f>措置状況!H29</f>
        <v>45981</v>
      </c>
      <c r="I23" s="241" t="str">
        <f>措置状況!I29</f>
        <v>木</v>
      </c>
    </row>
    <row r="24" spans="2:9" ht="23.25" hidden="1" customHeight="1" x14ac:dyDescent="0.2">
      <c r="B24" s="238" t="str">
        <f>措置状況!B30</f>
        <v>大野小学校</v>
      </c>
      <c r="C24" s="238" t="str">
        <f>措置状況!C30</f>
        <v>学年閉鎖</v>
      </c>
      <c r="D24" s="243" t="str">
        <f>措置状況!D30</f>
        <v>２学年</v>
      </c>
      <c r="E24" s="244">
        <f>措置状況!E30</f>
        <v>45980</v>
      </c>
      <c r="F24" s="245" t="str">
        <f>措置状況!F30</f>
        <v>水</v>
      </c>
      <c r="G24" s="245" t="s">
        <v>297</v>
      </c>
      <c r="H24" s="246">
        <f>措置状況!H30</f>
        <v>45981</v>
      </c>
      <c r="I24" s="241" t="str">
        <f>措置状況!I30</f>
        <v>木</v>
      </c>
    </row>
    <row r="25" spans="2:9" ht="23.25" hidden="1" customHeight="1" x14ac:dyDescent="0.2">
      <c r="B25" s="238" t="str">
        <f>措置状況!B31</f>
        <v>油川小学校</v>
      </c>
      <c r="C25" s="238" t="str">
        <f>措置状況!C31</f>
        <v>学級閉鎖</v>
      </c>
      <c r="D25" s="243" t="str">
        <f>措置状況!D31</f>
        <v>３年２組</v>
      </c>
      <c r="E25" s="244">
        <f>措置状況!E31</f>
        <v>45980</v>
      </c>
      <c r="F25" s="245" t="str">
        <f>措置状況!F31</f>
        <v>水</v>
      </c>
      <c r="G25" s="245" t="s">
        <v>297</v>
      </c>
      <c r="H25" s="246">
        <f>措置状況!H31</f>
        <v>45982</v>
      </c>
      <c r="I25" s="241" t="str">
        <f>措置状況!I31</f>
        <v>金</v>
      </c>
    </row>
    <row r="26" spans="2:9" ht="23.25" hidden="1" customHeight="1" x14ac:dyDescent="0.2">
      <c r="B26" s="238" t="str">
        <f>措置状況!B32</f>
        <v>北中学校</v>
      </c>
      <c r="C26" s="238" t="str">
        <f>措置状況!C32</f>
        <v>学年閉鎖</v>
      </c>
      <c r="D26" s="243" t="str">
        <f>措置状況!D32</f>
        <v>３学年</v>
      </c>
      <c r="E26" s="244">
        <f>措置状況!E32</f>
        <v>45980</v>
      </c>
      <c r="F26" s="245" t="str">
        <f>措置状況!F32</f>
        <v>水</v>
      </c>
      <c r="G26" s="245" t="s">
        <v>297</v>
      </c>
      <c r="H26" s="246">
        <f>措置状況!H32</f>
        <v>45982</v>
      </c>
      <c r="I26" s="241" t="str">
        <f>措置状況!I32</f>
        <v>金</v>
      </c>
    </row>
    <row r="27" spans="2:9" ht="23.25" hidden="1" customHeight="1" x14ac:dyDescent="0.2">
      <c r="B27" s="238" t="str">
        <f>措置状況!B33</f>
        <v>千刈小学校</v>
      </c>
      <c r="C27" s="238" t="str">
        <f>措置状況!C33</f>
        <v>学年閉鎖</v>
      </c>
      <c r="D27" s="243" t="str">
        <f>措置状況!D33</f>
        <v>１学年</v>
      </c>
      <c r="E27" s="244">
        <f>措置状況!E33</f>
        <v>45981</v>
      </c>
      <c r="F27" s="245" t="str">
        <f>措置状況!F33</f>
        <v>木</v>
      </c>
      <c r="G27" s="245" t="s">
        <v>297</v>
      </c>
      <c r="H27" s="246">
        <f>措置状況!H33</f>
        <v>45982</v>
      </c>
      <c r="I27" s="241" t="str">
        <f>措置状況!I33</f>
        <v>金</v>
      </c>
    </row>
    <row r="28" spans="2:9" ht="23.25" hidden="1" customHeight="1" x14ac:dyDescent="0.2">
      <c r="B28" s="238" t="str">
        <f>措置状況!B34</f>
        <v>東中学校</v>
      </c>
      <c r="C28" s="238" t="str">
        <f>措置状況!C34</f>
        <v>学年閉鎖</v>
      </c>
      <c r="D28" s="243" t="str">
        <f>措置状況!D34</f>
        <v>３学年</v>
      </c>
      <c r="E28" s="244">
        <f>措置状況!E34</f>
        <v>45981</v>
      </c>
      <c r="F28" s="245" t="str">
        <f>措置状況!F34</f>
        <v>木</v>
      </c>
      <c r="G28" s="245" t="s">
        <v>297</v>
      </c>
      <c r="H28" s="246">
        <f>措置状況!H34</f>
        <v>45982</v>
      </c>
      <c r="I28" s="241" t="str">
        <f>措置状況!I34</f>
        <v>金</v>
      </c>
    </row>
    <row r="29" spans="2:9" ht="23.25" hidden="1" customHeight="1" x14ac:dyDescent="0.2">
      <c r="B29" s="238" t="str">
        <f>措置状況!B35</f>
        <v>金沢小学校</v>
      </c>
      <c r="C29" s="238" t="str">
        <f>措置状況!C35</f>
        <v>学級閉鎖</v>
      </c>
      <c r="D29" s="243" t="str">
        <f>措置状況!D35</f>
        <v>３年１組</v>
      </c>
      <c r="E29" s="244">
        <f>措置状況!E35</f>
        <v>45981</v>
      </c>
      <c r="F29" s="245" t="str">
        <f>措置状況!F35</f>
        <v>木</v>
      </c>
      <c r="G29" s="245" t="s">
        <v>297</v>
      </c>
      <c r="H29" s="246">
        <f>措置状況!H35</f>
        <v>45982</v>
      </c>
      <c r="I29" s="241" t="str">
        <f>措置状況!I35</f>
        <v>金</v>
      </c>
    </row>
    <row r="30" spans="2:9" ht="23.25" hidden="1" customHeight="1" x14ac:dyDescent="0.2">
      <c r="B30" s="238" t="str">
        <f>措置状況!B36</f>
        <v>荒川小学校</v>
      </c>
      <c r="C30" s="238" t="str">
        <f>措置状況!C36</f>
        <v>学年閉鎖</v>
      </c>
      <c r="D30" s="243" t="str">
        <f>措置状況!D36</f>
        <v>４学年</v>
      </c>
      <c r="E30" s="244">
        <f>措置状況!E36</f>
        <v>45981</v>
      </c>
      <c r="F30" s="245" t="str">
        <f>措置状況!F36</f>
        <v>木</v>
      </c>
      <c r="G30" s="245" t="s">
        <v>297</v>
      </c>
      <c r="H30" s="246">
        <f>措置状況!H36</f>
        <v>45982</v>
      </c>
      <c r="I30" s="241" t="str">
        <f>措置状況!I36</f>
        <v>金</v>
      </c>
    </row>
    <row r="31" spans="2:9" ht="23.25" hidden="1" customHeight="1" x14ac:dyDescent="0.2">
      <c r="B31" s="238" t="str">
        <f>措置状況!B37</f>
        <v>荒川小学校</v>
      </c>
      <c r="C31" s="238" t="str">
        <f>措置状況!C37</f>
        <v>学年閉鎖</v>
      </c>
      <c r="D31" s="243" t="str">
        <f>措置状況!D37</f>
        <v>５学年</v>
      </c>
      <c r="E31" s="244">
        <f>措置状況!E37</f>
        <v>45981</v>
      </c>
      <c r="F31" s="245" t="str">
        <f>措置状況!F37</f>
        <v>木</v>
      </c>
      <c r="G31" s="245" t="s">
        <v>297</v>
      </c>
      <c r="H31" s="246">
        <f>措置状況!H37</f>
        <v>45982</v>
      </c>
      <c r="I31" s="241" t="str">
        <f>措置状況!I37</f>
        <v>金</v>
      </c>
    </row>
    <row r="32" spans="2:9" ht="23.25" hidden="1" customHeight="1" x14ac:dyDescent="0.2">
      <c r="B32" s="238" t="str">
        <f>措置状況!B38</f>
        <v>荒川小学校</v>
      </c>
      <c r="C32" s="238" t="str">
        <f>措置状況!C38</f>
        <v>学年閉鎖</v>
      </c>
      <c r="D32" s="243" t="str">
        <f>措置状況!D38</f>
        <v>２学年</v>
      </c>
      <c r="E32" s="244">
        <f>措置状況!E38</f>
        <v>45982</v>
      </c>
      <c r="F32" s="245" t="str">
        <f>措置状況!F38</f>
        <v>金</v>
      </c>
      <c r="G32" s="245" t="s">
        <v>297</v>
      </c>
      <c r="H32" s="246">
        <f>措置状況!H38</f>
        <v>45982</v>
      </c>
      <c r="I32" s="241" t="str">
        <f>措置状況!I38</f>
        <v>金</v>
      </c>
    </row>
    <row r="33" spans="2:9" ht="23.25" hidden="1" customHeight="1" x14ac:dyDescent="0.2">
      <c r="B33" s="238" t="str">
        <f>措置状況!B39</f>
        <v>三内小学校</v>
      </c>
      <c r="C33" s="238" t="str">
        <f>措置状況!C39</f>
        <v>学級閉鎖</v>
      </c>
      <c r="D33" s="243" t="str">
        <f>措置状況!D39</f>
        <v>５年２組</v>
      </c>
      <c r="E33" s="244">
        <f>措置状況!E39</f>
        <v>45982</v>
      </c>
      <c r="F33" s="245" t="str">
        <f>措置状況!F39</f>
        <v>金</v>
      </c>
      <c r="G33" s="245" t="s">
        <v>297</v>
      </c>
      <c r="H33" s="246">
        <f>措置状況!H39</f>
        <v>45982</v>
      </c>
      <c r="I33" s="241" t="str">
        <f>措置状況!I39</f>
        <v>金</v>
      </c>
    </row>
    <row r="34" spans="2:9" ht="23.25" hidden="1" customHeight="1" x14ac:dyDescent="0.2">
      <c r="B34" s="238" t="str">
        <f>措置状況!B40</f>
        <v>篠田小学校</v>
      </c>
      <c r="C34" s="238" t="str">
        <f>措置状況!C40</f>
        <v>学級閉鎖</v>
      </c>
      <c r="D34" s="243" t="str">
        <f>措置状況!D40</f>
        <v>１年２組</v>
      </c>
      <c r="E34" s="244">
        <f>措置状況!E40</f>
        <v>45982</v>
      </c>
      <c r="F34" s="245" t="str">
        <f>措置状況!F40</f>
        <v>金</v>
      </c>
      <c r="G34" s="245" t="s">
        <v>297</v>
      </c>
      <c r="H34" s="246">
        <f>措置状況!H40</f>
        <v>45982</v>
      </c>
      <c r="I34" s="241" t="str">
        <f>措置状況!I40</f>
        <v>金</v>
      </c>
    </row>
    <row r="35" spans="2:9" ht="23.25" hidden="1" customHeight="1" x14ac:dyDescent="0.2">
      <c r="B35" s="238" t="str">
        <f>措置状況!B41</f>
        <v>篠田小学校</v>
      </c>
      <c r="C35" s="238" t="str">
        <f>措置状況!C41</f>
        <v>学級閉鎖</v>
      </c>
      <c r="D35" s="243" t="str">
        <f>措置状況!D41</f>
        <v>４年２組</v>
      </c>
      <c r="E35" s="244">
        <f>措置状況!E41</f>
        <v>45982</v>
      </c>
      <c r="F35" s="245" t="str">
        <f>措置状況!F41</f>
        <v>金</v>
      </c>
      <c r="G35" s="245" t="s">
        <v>297</v>
      </c>
      <c r="H35" s="246">
        <f>措置状況!H41</f>
        <v>45982</v>
      </c>
      <c r="I35" s="241" t="str">
        <f>措置状況!I41</f>
        <v>金</v>
      </c>
    </row>
    <row r="36" spans="2:9" ht="23.25" hidden="1" customHeight="1" x14ac:dyDescent="0.2">
      <c r="B36" s="238" t="str">
        <f>措置状況!B42</f>
        <v>大野小学校</v>
      </c>
      <c r="C36" s="238" t="str">
        <f>措置状況!C42</f>
        <v>学級閉鎖</v>
      </c>
      <c r="D36" s="243" t="str">
        <f>措置状況!D42</f>
        <v>４年３組</v>
      </c>
      <c r="E36" s="244">
        <f>措置状況!E42</f>
        <v>45982</v>
      </c>
      <c r="F36" s="245" t="str">
        <f>措置状況!F42</f>
        <v>金</v>
      </c>
      <c r="G36" s="245" t="s">
        <v>297</v>
      </c>
      <c r="H36" s="246">
        <f>措置状況!H42</f>
        <v>45982</v>
      </c>
      <c r="I36" s="241" t="str">
        <f>措置状況!I42</f>
        <v>金</v>
      </c>
    </row>
    <row r="37" spans="2:9" ht="23.25" hidden="1" customHeight="1" x14ac:dyDescent="0.2">
      <c r="B37" s="238" t="str">
        <f>措置状況!B43</f>
        <v>浪岡野沢小学校</v>
      </c>
      <c r="C37" s="238" t="str">
        <f>措置状況!C43</f>
        <v>学年閉鎖</v>
      </c>
      <c r="D37" s="243" t="str">
        <f>措置状況!D43</f>
        <v>２学年</v>
      </c>
      <c r="E37" s="244">
        <f>措置状況!E43</f>
        <v>45982</v>
      </c>
      <c r="F37" s="245" t="str">
        <f>措置状況!F43</f>
        <v>金</v>
      </c>
      <c r="G37" s="245" t="s">
        <v>297</v>
      </c>
      <c r="H37" s="246">
        <f>措置状況!H43</f>
        <v>45982</v>
      </c>
      <c r="I37" s="241" t="str">
        <f>措置状況!I43</f>
        <v>金</v>
      </c>
    </row>
    <row r="38" spans="2:9" ht="23.25" hidden="1" customHeight="1" x14ac:dyDescent="0.2">
      <c r="B38" s="238" t="str">
        <f>措置状況!B44</f>
        <v>造道中学校</v>
      </c>
      <c r="C38" s="238" t="str">
        <f>措置状況!C44</f>
        <v>学級閉鎖</v>
      </c>
      <c r="D38" s="243" t="str">
        <f>措置状況!D44</f>
        <v>３年１組</v>
      </c>
      <c r="E38" s="244">
        <f>措置状況!E44</f>
        <v>45982</v>
      </c>
      <c r="F38" s="245" t="str">
        <f>措置状況!F44</f>
        <v>金</v>
      </c>
      <c r="G38" s="245" t="s">
        <v>297</v>
      </c>
      <c r="H38" s="246">
        <f>措置状況!H44</f>
        <v>45982</v>
      </c>
      <c r="I38" s="241" t="str">
        <f>措置状況!I44</f>
        <v>金</v>
      </c>
    </row>
    <row r="39" spans="2:9" ht="23.25" hidden="1" customHeight="1" x14ac:dyDescent="0.2">
      <c r="B39" s="238" t="str">
        <f>措置状況!B45</f>
        <v>浪岡南小学校</v>
      </c>
      <c r="C39" s="238" t="str">
        <f>措置状況!C45</f>
        <v>学年閉鎖</v>
      </c>
      <c r="D39" s="243" t="str">
        <f>措置状況!D45</f>
        <v>２学年</v>
      </c>
      <c r="E39" s="244">
        <f>措置状況!E45</f>
        <v>45986</v>
      </c>
      <c r="F39" s="245" t="str">
        <f>措置状況!F45</f>
        <v>火</v>
      </c>
      <c r="G39" s="245" t="s">
        <v>297</v>
      </c>
      <c r="H39" s="246">
        <f>措置状況!H45</f>
        <v>45986</v>
      </c>
      <c r="I39" s="241" t="str">
        <f>措置状況!I45</f>
        <v>火</v>
      </c>
    </row>
    <row r="40" spans="2:9" ht="23.25" hidden="1" customHeight="1" x14ac:dyDescent="0.2">
      <c r="B40" s="238" t="str">
        <f>措置状況!B46</f>
        <v>合浦小学校</v>
      </c>
      <c r="C40" s="238" t="str">
        <f>措置状況!C46</f>
        <v>休校</v>
      </c>
      <c r="D40" s="243" t="str">
        <f>措置状況!D46</f>
        <v>全学年</v>
      </c>
      <c r="E40" s="244">
        <f>措置状況!E46</f>
        <v>45987</v>
      </c>
      <c r="F40" s="245" t="str">
        <f>措置状況!F46</f>
        <v>水</v>
      </c>
      <c r="G40" s="245" t="s">
        <v>297</v>
      </c>
      <c r="H40" s="246">
        <f>措置状況!H46</f>
        <v>45989</v>
      </c>
      <c r="I40" s="241" t="str">
        <f>措置状況!I46</f>
        <v>金</v>
      </c>
    </row>
    <row r="41" spans="2:9" ht="23.25" hidden="1" customHeight="1" x14ac:dyDescent="0.2">
      <c r="B41" s="238" t="str">
        <f>措置状況!B47</f>
        <v>長島小学校</v>
      </c>
      <c r="C41" s="238" t="str">
        <f>措置状況!C47</f>
        <v>休校</v>
      </c>
      <c r="D41" s="243" t="str">
        <f>措置状況!D47</f>
        <v>全学年</v>
      </c>
      <c r="E41" s="244">
        <f>措置状況!E47</f>
        <v>45987</v>
      </c>
      <c r="F41" s="245" t="str">
        <f>措置状況!F47</f>
        <v>水</v>
      </c>
      <c r="G41" s="245" t="s">
        <v>297</v>
      </c>
      <c r="H41" s="246">
        <f>措置状況!H47</f>
        <v>45989</v>
      </c>
      <c r="I41" s="241" t="str">
        <f>措置状況!I47</f>
        <v>金</v>
      </c>
    </row>
    <row r="42" spans="2:9" ht="23.25" hidden="1" customHeight="1" x14ac:dyDescent="0.2">
      <c r="B42" s="238" t="str">
        <f>措置状況!B48</f>
        <v>篠田小学校</v>
      </c>
      <c r="C42" s="238" t="str">
        <f>措置状況!C48</f>
        <v>休校</v>
      </c>
      <c r="D42" s="243" t="str">
        <f>措置状況!D48</f>
        <v>全学年</v>
      </c>
      <c r="E42" s="244">
        <f>措置状況!E48</f>
        <v>45987</v>
      </c>
      <c r="F42" s="245" t="str">
        <f>措置状況!F48</f>
        <v>水</v>
      </c>
      <c r="G42" s="245" t="s">
        <v>297</v>
      </c>
      <c r="H42" s="246">
        <f>措置状況!H48</f>
        <v>45989</v>
      </c>
      <c r="I42" s="241" t="str">
        <f>措置状況!I48</f>
        <v>金</v>
      </c>
    </row>
    <row r="43" spans="2:9" ht="23.25" hidden="1" customHeight="1" x14ac:dyDescent="0.2">
      <c r="B43" s="238" t="str">
        <f>措置状況!B49</f>
        <v>浜田小学校</v>
      </c>
      <c r="C43" s="238" t="str">
        <f>措置状況!C49</f>
        <v>学年閉鎖</v>
      </c>
      <c r="D43" s="243" t="str">
        <f>措置状況!D49</f>
        <v>３学年</v>
      </c>
      <c r="E43" s="244">
        <f>措置状況!E49</f>
        <v>45987</v>
      </c>
      <c r="F43" s="245" t="str">
        <f>措置状況!F49</f>
        <v>水</v>
      </c>
      <c r="G43" s="245" t="s">
        <v>297</v>
      </c>
      <c r="H43" s="246">
        <f>措置状況!H49</f>
        <v>45988</v>
      </c>
      <c r="I43" s="241" t="str">
        <f>措置状況!I49</f>
        <v>木</v>
      </c>
    </row>
    <row r="44" spans="2:9" ht="23.25" hidden="1" customHeight="1" x14ac:dyDescent="0.2">
      <c r="B44" s="238" t="str">
        <f>措置状況!B50</f>
        <v>筒井小学校</v>
      </c>
      <c r="C44" s="238" t="str">
        <f>措置状況!C50</f>
        <v>学年閉鎖</v>
      </c>
      <c r="D44" s="243" t="str">
        <f>措置状況!D50</f>
        <v>１学年</v>
      </c>
      <c r="E44" s="244">
        <f>措置状況!E50</f>
        <v>45987</v>
      </c>
      <c r="F44" s="245" t="str">
        <f>措置状況!F50</f>
        <v>水</v>
      </c>
      <c r="G44" s="245" t="s">
        <v>297</v>
      </c>
      <c r="H44" s="246">
        <f>措置状況!H50</f>
        <v>45988</v>
      </c>
      <c r="I44" s="241" t="str">
        <f>措置状況!I50</f>
        <v>木</v>
      </c>
    </row>
    <row r="45" spans="2:9" ht="23.25" hidden="1" customHeight="1" x14ac:dyDescent="0.2">
      <c r="B45" s="238" t="str">
        <f>措置状況!B51</f>
        <v>浪岡野沢小学校</v>
      </c>
      <c r="C45" s="238" t="str">
        <f>措置状況!C51</f>
        <v>学年閉鎖</v>
      </c>
      <c r="D45" s="243" t="str">
        <f>措置状況!D51</f>
        <v>３学年</v>
      </c>
      <c r="E45" s="244">
        <f>措置状況!E51</f>
        <v>45987</v>
      </c>
      <c r="F45" s="245" t="str">
        <f>措置状況!F51</f>
        <v>水</v>
      </c>
      <c r="G45" s="245" t="s">
        <v>297</v>
      </c>
      <c r="H45" s="246">
        <f>措置状況!H51</f>
        <v>45988</v>
      </c>
      <c r="I45" s="241" t="str">
        <f>措置状況!I51</f>
        <v>木</v>
      </c>
    </row>
    <row r="46" spans="2:9" ht="23.25" hidden="1" customHeight="1" x14ac:dyDescent="0.2">
      <c r="B46" s="238" t="str">
        <f>措置状況!B52</f>
        <v>浪岡野沢小学校</v>
      </c>
      <c r="C46" s="238" t="str">
        <f>措置状況!C52</f>
        <v>学年閉鎖</v>
      </c>
      <c r="D46" s="243" t="str">
        <f>措置状況!D52</f>
        <v>４学年</v>
      </c>
      <c r="E46" s="244">
        <f>措置状況!E52</f>
        <v>45987</v>
      </c>
      <c r="F46" s="245" t="str">
        <f>措置状況!F52</f>
        <v>水</v>
      </c>
      <c r="G46" s="245" t="s">
        <v>297</v>
      </c>
      <c r="H46" s="246">
        <f>措置状況!H52</f>
        <v>45988</v>
      </c>
      <c r="I46" s="241" t="str">
        <f>措置状況!I52</f>
        <v>木</v>
      </c>
    </row>
    <row r="47" spans="2:9" ht="23.25" hidden="1" customHeight="1" x14ac:dyDescent="0.2">
      <c r="B47" s="238" t="str">
        <f>措置状況!B53</f>
        <v>浜館小学校</v>
      </c>
      <c r="C47" s="238" t="str">
        <f>措置状況!C53</f>
        <v>学年閉鎖</v>
      </c>
      <c r="D47" s="243" t="str">
        <f>措置状況!D53</f>
        <v>５学年</v>
      </c>
      <c r="E47" s="244">
        <f>措置状況!E53</f>
        <v>45987</v>
      </c>
      <c r="F47" s="245" t="str">
        <f>措置状況!F53</f>
        <v>水</v>
      </c>
      <c r="G47" s="245" t="s">
        <v>297</v>
      </c>
      <c r="H47" s="246">
        <f>措置状況!H53</f>
        <v>45989</v>
      </c>
      <c r="I47" s="241" t="str">
        <f>措置状況!I53</f>
        <v>金</v>
      </c>
    </row>
    <row r="48" spans="2:9" ht="23.25" hidden="1" customHeight="1" x14ac:dyDescent="0.2">
      <c r="B48" s="238" t="str">
        <f>措置状況!B54</f>
        <v>金沢小学校</v>
      </c>
      <c r="C48" s="238" t="str">
        <f>措置状況!C54</f>
        <v>学年閉鎖</v>
      </c>
      <c r="D48" s="243" t="str">
        <f>措置状況!D54</f>
        <v>５学年</v>
      </c>
      <c r="E48" s="244">
        <f>措置状況!E54</f>
        <v>45987</v>
      </c>
      <c r="F48" s="245" t="str">
        <f>措置状況!F54</f>
        <v>水</v>
      </c>
      <c r="G48" s="245" t="s">
        <v>297</v>
      </c>
      <c r="H48" s="246">
        <f>措置状況!H54</f>
        <v>45989</v>
      </c>
      <c r="I48" s="241" t="str">
        <f>措置状況!I54</f>
        <v>金</v>
      </c>
    </row>
    <row r="49" spans="2:9" ht="23.25" hidden="1" customHeight="1" x14ac:dyDescent="0.2">
      <c r="B49" s="238" t="str">
        <f>措置状況!B55</f>
        <v>新城中央小学校</v>
      </c>
      <c r="C49" s="238" t="str">
        <f>措置状況!C55</f>
        <v>学年閉鎖</v>
      </c>
      <c r="D49" s="243" t="str">
        <f>措置状況!D55</f>
        <v>１学年</v>
      </c>
      <c r="E49" s="244">
        <f>措置状況!E55</f>
        <v>45987</v>
      </c>
      <c r="F49" s="245" t="str">
        <f>措置状況!F55</f>
        <v>水</v>
      </c>
      <c r="G49" s="245" t="s">
        <v>297</v>
      </c>
      <c r="H49" s="246">
        <f>措置状況!H55</f>
        <v>45989</v>
      </c>
      <c r="I49" s="241" t="str">
        <f>措置状況!I55</f>
        <v>金</v>
      </c>
    </row>
    <row r="50" spans="2:9" ht="23.25" hidden="1" customHeight="1" x14ac:dyDescent="0.2">
      <c r="B50" s="238" t="str">
        <f>措置状況!B56</f>
        <v>新城中央小学校</v>
      </c>
      <c r="C50" s="238" t="str">
        <f>措置状況!C56</f>
        <v>学年閉鎖</v>
      </c>
      <c r="D50" s="243" t="str">
        <f>措置状況!D56</f>
        <v>２学年</v>
      </c>
      <c r="E50" s="244">
        <f>措置状況!E56</f>
        <v>45987</v>
      </c>
      <c r="F50" s="245" t="str">
        <f>措置状況!F56</f>
        <v>水</v>
      </c>
      <c r="G50" s="245" t="s">
        <v>297</v>
      </c>
      <c r="H50" s="246">
        <f>措置状況!H56</f>
        <v>45989</v>
      </c>
      <c r="I50" s="241" t="str">
        <f>措置状況!I56</f>
        <v>金</v>
      </c>
    </row>
    <row r="51" spans="2:9" ht="23.25" hidden="1" customHeight="1" x14ac:dyDescent="0.2">
      <c r="B51" s="238" t="str">
        <f>措置状況!B57</f>
        <v>甲田小学校</v>
      </c>
      <c r="C51" s="238" t="str">
        <f>措置状況!C57</f>
        <v>学年閉鎖</v>
      </c>
      <c r="D51" s="243" t="str">
        <f>措置状況!D57</f>
        <v>５学年</v>
      </c>
      <c r="E51" s="244">
        <f>措置状況!E57</f>
        <v>45987</v>
      </c>
      <c r="F51" s="245" t="str">
        <f>措置状況!F57</f>
        <v>水</v>
      </c>
      <c r="G51" s="245" t="s">
        <v>297</v>
      </c>
      <c r="H51" s="246">
        <f>措置状況!H57</f>
        <v>45989</v>
      </c>
      <c r="I51" s="241" t="str">
        <f>措置状況!I57</f>
        <v>金</v>
      </c>
    </row>
    <row r="52" spans="2:9" ht="23.25" hidden="1" customHeight="1" x14ac:dyDescent="0.2">
      <c r="B52" s="238" t="str">
        <f>措置状況!B58</f>
        <v>南中学校</v>
      </c>
      <c r="C52" s="238" t="str">
        <f>措置状況!C58</f>
        <v>学年閉鎖</v>
      </c>
      <c r="D52" s="243" t="str">
        <f>措置状況!D58</f>
        <v>１学年</v>
      </c>
      <c r="E52" s="244">
        <f>措置状況!E58</f>
        <v>45987</v>
      </c>
      <c r="F52" s="245" t="str">
        <f>措置状況!F58</f>
        <v>水</v>
      </c>
      <c r="G52" s="245" t="s">
        <v>297</v>
      </c>
      <c r="H52" s="246">
        <f>措置状況!H58</f>
        <v>45988</v>
      </c>
      <c r="I52" s="241" t="str">
        <f>措置状況!I58</f>
        <v>木</v>
      </c>
    </row>
    <row r="53" spans="2:9" ht="23.25" hidden="1" customHeight="1" x14ac:dyDescent="0.2">
      <c r="B53" s="238" t="str">
        <f>措置状況!B59</f>
        <v>東中学校</v>
      </c>
      <c r="C53" s="238" t="str">
        <f>措置状況!C59</f>
        <v>学年閉鎖</v>
      </c>
      <c r="D53" s="243" t="str">
        <f>措置状況!D59</f>
        <v>１学年</v>
      </c>
      <c r="E53" s="244">
        <f>措置状況!E59</f>
        <v>45987</v>
      </c>
      <c r="F53" s="245" t="str">
        <f>措置状況!F59</f>
        <v>水</v>
      </c>
      <c r="G53" s="245" t="s">
        <v>297</v>
      </c>
      <c r="H53" s="246">
        <f>措置状況!H59</f>
        <v>45988</v>
      </c>
      <c r="I53" s="241" t="str">
        <f>措置状況!I59</f>
        <v>木</v>
      </c>
    </row>
    <row r="54" spans="2:9" ht="23.25" hidden="1" customHeight="1" x14ac:dyDescent="0.2">
      <c r="B54" s="238" t="str">
        <f>措置状況!B60</f>
        <v>筒井南小学校</v>
      </c>
      <c r="C54" s="238" t="str">
        <f>措置状況!C60</f>
        <v>学級閉鎖</v>
      </c>
      <c r="D54" s="243" t="str">
        <f>措置状況!D60</f>
        <v>１年１組</v>
      </c>
      <c r="E54" s="244">
        <f>措置状況!E60</f>
        <v>45987</v>
      </c>
      <c r="F54" s="245" t="str">
        <f>措置状況!F60</f>
        <v>水</v>
      </c>
      <c r="G54" s="245" t="s">
        <v>297</v>
      </c>
      <c r="H54" s="246">
        <f>措置状況!H60</f>
        <v>45987</v>
      </c>
      <c r="I54" s="241" t="str">
        <f>措置状況!I60</f>
        <v>水</v>
      </c>
    </row>
    <row r="55" spans="2:9" ht="23.25" hidden="1" customHeight="1" x14ac:dyDescent="0.2">
      <c r="B55" s="238" t="str">
        <f>措置状況!B61</f>
        <v>筒井南小学校</v>
      </c>
      <c r="C55" s="238" t="str">
        <f>措置状況!C61</f>
        <v>学級閉鎖</v>
      </c>
      <c r="D55" s="243" t="str">
        <f>措置状況!D61</f>
        <v>２年１組</v>
      </c>
      <c r="E55" s="244">
        <f>措置状況!E61</f>
        <v>45987</v>
      </c>
      <c r="F55" s="245" t="str">
        <f>措置状況!F61</f>
        <v>水</v>
      </c>
      <c r="G55" s="245" t="s">
        <v>297</v>
      </c>
      <c r="H55" s="246">
        <f>措置状況!H61</f>
        <v>45987</v>
      </c>
      <c r="I55" s="241" t="str">
        <f>措置状況!I61</f>
        <v>水</v>
      </c>
    </row>
    <row r="56" spans="2:9" ht="23.25" hidden="1" customHeight="1" x14ac:dyDescent="0.2">
      <c r="B56" s="238" t="str">
        <f>措置状況!B62</f>
        <v>筒井南小学校</v>
      </c>
      <c r="C56" s="238" t="str">
        <f>措置状況!C62</f>
        <v>学級閉鎖</v>
      </c>
      <c r="D56" s="243" t="str">
        <f>措置状況!D62</f>
        <v>２年２組</v>
      </c>
      <c r="E56" s="244">
        <f>措置状況!E62</f>
        <v>45987</v>
      </c>
      <c r="F56" s="245" t="str">
        <f>措置状況!F62</f>
        <v>水</v>
      </c>
      <c r="G56" s="245" t="s">
        <v>297</v>
      </c>
      <c r="H56" s="246">
        <f>措置状況!H62</f>
        <v>45987</v>
      </c>
      <c r="I56" s="241" t="str">
        <f>措置状況!I62</f>
        <v>水</v>
      </c>
    </row>
    <row r="57" spans="2:9" ht="23.25" hidden="1" customHeight="1" x14ac:dyDescent="0.2">
      <c r="B57" s="238" t="str">
        <f>措置状況!B63</f>
        <v>筒井南小学校</v>
      </c>
      <c r="C57" s="238" t="str">
        <f>措置状況!C63</f>
        <v>学級閉鎖</v>
      </c>
      <c r="D57" s="243" t="str">
        <f>措置状況!D63</f>
        <v>３年１組</v>
      </c>
      <c r="E57" s="244">
        <f>措置状況!E63</f>
        <v>45987</v>
      </c>
      <c r="F57" s="245" t="str">
        <f>措置状況!F63</f>
        <v>水</v>
      </c>
      <c r="G57" s="245" t="s">
        <v>297</v>
      </c>
      <c r="H57" s="246">
        <f>措置状況!H63</f>
        <v>45987</v>
      </c>
      <c r="I57" s="241" t="str">
        <f>措置状況!I63</f>
        <v>水</v>
      </c>
    </row>
    <row r="58" spans="2:9" ht="23.25" hidden="1" customHeight="1" x14ac:dyDescent="0.2">
      <c r="B58" s="238" t="str">
        <f>措置状況!B64</f>
        <v>筒井南小学校</v>
      </c>
      <c r="C58" s="238" t="str">
        <f>措置状況!C64</f>
        <v>学級閉鎖</v>
      </c>
      <c r="D58" s="243" t="str">
        <f>措置状況!D64</f>
        <v>５年２組</v>
      </c>
      <c r="E58" s="244">
        <f>措置状況!E64</f>
        <v>45987</v>
      </c>
      <c r="F58" s="245" t="str">
        <f>措置状況!F64</f>
        <v>水</v>
      </c>
      <c r="G58" s="245" t="s">
        <v>297</v>
      </c>
      <c r="H58" s="246">
        <f>措置状況!H64</f>
        <v>45987</v>
      </c>
      <c r="I58" s="241" t="str">
        <f>措置状況!I64</f>
        <v>水</v>
      </c>
    </row>
    <row r="59" spans="2:9" ht="23.25" hidden="1" customHeight="1" x14ac:dyDescent="0.2">
      <c r="B59" s="238" t="str">
        <f>措置状況!B65</f>
        <v>三内小学校</v>
      </c>
      <c r="C59" s="238" t="str">
        <f>措置状況!C65</f>
        <v>学級閉鎖</v>
      </c>
      <c r="D59" s="243" t="str">
        <f>措置状況!D65</f>
        <v>５年２組</v>
      </c>
      <c r="E59" s="244">
        <f>措置状況!E65</f>
        <v>45987</v>
      </c>
      <c r="F59" s="245" t="str">
        <f>措置状況!F65</f>
        <v>水</v>
      </c>
      <c r="G59" s="245" t="s">
        <v>297</v>
      </c>
      <c r="H59" s="246">
        <f>措置状況!H65</f>
        <v>45987</v>
      </c>
      <c r="I59" s="241" t="str">
        <f>措置状況!I65</f>
        <v>水</v>
      </c>
    </row>
    <row r="60" spans="2:9" ht="23.25" hidden="1" customHeight="1" x14ac:dyDescent="0.2">
      <c r="B60" s="238" t="str">
        <f>措置状況!B66</f>
        <v>三内小学校</v>
      </c>
      <c r="C60" s="238" t="str">
        <f>措置状況!C66</f>
        <v>学級閉鎖</v>
      </c>
      <c r="D60" s="243" t="str">
        <f>措置状況!D66</f>
        <v>５年１組</v>
      </c>
      <c r="E60" s="244">
        <f>措置状況!E66</f>
        <v>45987</v>
      </c>
      <c r="F60" s="245" t="str">
        <f>措置状況!F66</f>
        <v>水</v>
      </c>
      <c r="G60" s="245" t="s">
        <v>297</v>
      </c>
      <c r="H60" s="246">
        <f>措置状況!H66</f>
        <v>45988</v>
      </c>
      <c r="I60" s="241" t="str">
        <f>措置状況!I66</f>
        <v>木</v>
      </c>
    </row>
    <row r="61" spans="2:9" ht="23.25" hidden="1" customHeight="1" x14ac:dyDescent="0.2">
      <c r="B61" s="238" t="str">
        <f>措置状況!B67</f>
        <v>大野小学校</v>
      </c>
      <c r="C61" s="238" t="str">
        <f>措置状況!C67</f>
        <v>学級閉鎖</v>
      </c>
      <c r="D61" s="243" t="str">
        <f>措置状況!D67</f>
        <v>１年１組</v>
      </c>
      <c r="E61" s="244">
        <f>措置状況!E67</f>
        <v>45987</v>
      </c>
      <c r="F61" s="245" t="str">
        <f>措置状況!F67</f>
        <v>水</v>
      </c>
      <c r="G61" s="245" t="s">
        <v>297</v>
      </c>
      <c r="H61" s="246">
        <f>措置状況!H67</f>
        <v>45988</v>
      </c>
      <c r="I61" s="241" t="str">
        <f>措置状況!I67</f>
        <v>木</v>
      </c>
    </row>
    <row r="62" spans="2:9" ht="23.25" hidden="1" customHeight="1" x14ac:dyDescent="0.2">
      <c r="B62" s="238" t="str">
        <f>措置状況!B68</f>
        <v>大野小学校</v>
      </c>
      <c r="C62" s="238" t="str">
        <f>措置状況!C68</f>
        <v>学級閉鎖</v>
      </c>
      <c r="D62" s="243" t="str">
        <f>措置状況!D68</f>
        <v>１年２組</v>
      </c>
      <c r="E62" s="244">
        <f>措置状況!E68</f>
        <v>45987</v>
      </c>
      <c r="F62" s="245" t="str">
        <f>措置状況!F68</f>
        <v>水</v>
      </c>
      <c r="G62" s="245" t="s">
        <v>297</v>
      </c>
      <c r="H62" s="246">
        <f>措置状況!H68</f>
        <v>45988</v>
      </c>
      <c r="I62" s="241" t="str">
        <f>措置状況!I68</f>
        <v>木</v>
      </c>
    </row>
    <row r="63" spans="2:9" ht="23.25" hidden="1" customHeight="1" x14ac:dyDescent="0.2">
      <c r="B63" s="238" t="str">
        <f>措置状況!B69</f>
        <v>大野小学校</v>
      </c>
      <c r="C63" s="238" t="str">
        <f>措置状況!C69</f>
        <v>学級閉鎖</v>
      </c>
      <c r="D63" s="243" t="str">
        <f>措置状況!D69</f>
        <v>１年３組</v>
      </c>
      <c r="E63" s="244">
        <f>措置状況!E69</f>
        <v>45987</v>
      </c>
      <c r="F63" s="245" t="str">
        <f>措置状況!F69</f>
        <v>水</v>
      </c>
      <c r="G63" s="245" t="s">
        <v>297</v>
      </c>
      <c r="H63" s="246">
        <f>措置状況!H69</f>
        <v>45988</v>
      </c>
      <c r="I63" s="241" t="str">
        <f>措置状況!I69</f>
        <v>木</v>
      </c>
    </row>
    <row r="64" spans="2:9" ht="23.25" hidden="1" customHeight="1" x14ac:dyDescent="0.2">
      <c r="B64" s="238" t="str">
        <f>措置状況!B70</f>
        <v>大野小学校</v>
      </c>
      <c r="C64" s="238" t="str">
        <f>措置状況!C70</f>
        <v>学級閉鎖</v>
      </c>
      <c r="D64" s="243" t="str">
        <f>措置状況!D70</f>
        <v>１年５組</v>
      </c>
      <c r="E64" s="244">
        <f>措置状況!E70</f>
        <v>45987</v>
      </c>
      <c r="F64" s="245" t="str">
        <f>措置状況!F70</f>
        <v>水</v>
      </c>
      <c r="G64" s="245" t="s">
        <v>297</v>
      </c>
      <c r="H64" s="246">
        <f>措置状況!H70</f>
        <v>45988</v>
      </c>
      <c r="I64" s="241" t="str">
        <f>措置状況!I70</f>
        <v>木</v>
      </c>
    </row>
    <row r="65" spans="2:9" ht="23.25" hidden="1" customHeight="1" x14ac:dyDescent="0.2">
      <c r="B65" s="238" t="str">
        <f>措置状況!B71</f>
        <v>小柳小学校</v>
      </c>
      <c r="C65" s="238" t="str">
        <f>措置状況!C71</f>
        <v>学級閉鎖</v>
      </c>
      <c r="D65" s="243" t="str">
        <f>措置状況!D71</f>
        <v>１年１組</v>
      </c>
      <c r="E65" s="244">
        <f>措置状況!E71</f>
        <v>45987</v>
      </c>
      <c r="F65" s="245" t="str">
        <f>措置状況!F71</f>
        <v>水</v>
      </c>
      <c r="G65" s="245" t="s">
        <v>297</v>
      </c>
      <c r="H65" s="246">
        <f>措置状況!H71</f>
        <v>45989</v>
      </c>
      <c r="I65" s="241" t="str">
        <f>措置状況!I71</f>
        <v>金</v>
      </c>
    </row>
    <row r="66" spans="2:9" ht="23.25" hidden="1" customHeight="1" x14ac:dyDescent="0.2">
      <c r="B66" s="238" t="str">
        <f>措置状況!B72</f>
        <v>小柳小学校</v>
      </c>
      <c r="C66" s="238" t="str">
        <f>措置状況!C72</f>
        <v>学級閉鎖</v>
      </c>
      <c r="D66" s="243" t="str">
        <f>措置状況!D72</f>
        <v>１年２組</v>
      </c>
      <c r="E66" s="244">
        <f>措置状況!E72</f>
        <v>45987</v>
      </c>
      <c r="F66" s="245" t="str">
        <f>措置状況!F72</f>
        <v>水</v>
      </c>
      <c r="G66" s="245" t="s">
        <v>297</v>
      </c>
      <c r="H66" s="246">
        <f>措置状況!H72</f>
        <v>45989</v>
      </c>
      <c r="I66" s="241" t="str">
        <f>措置状況!I72</f>
        <v>金</v>
      </c>
    </row>
    <row r="67" spans="2:9" ht="23.25" hidden="1" customHeight="1" x14ac:dyDescent="0.2">
      <c r="B67" s="238" t="str">
        <f>措置状況!B73</f>
        <v>小柳小学校</v>
      </c>
      <c r="C67" s="238" t="str">
        <f>措置状況!C73</f>
        <v>学級閉鎖</v>
      </c>
      <c r="D67" s="243" t="str">
        <f>措置状況!D73</f>
        <v>２年３組</v>
      </c>
      <c r="E67" s="244">
        <f>措置状況!E73</f>
        <v>45987</v>
      </c>
      <c r="F67" s="245" t="str">
        <f>措置状況!F73</f>
        <v>水</v>
      </c>
      <c r="G67" s="245" t="s">
        <v>297</v>
      </c>
      <c r="H67" s="246">
        <f>措置状況!H73</f>
        <v>45989</v>
      </c>
      <c r="I67" s="241" t="str">
        <f>措置状況!I73</f>
        <v>金</v>
      </c>
    </row>
    <row r="68" spans="2:9" ht="23.25" hidden="1" customHeight="1" x14ac:dyDescent="0.2">
      <c r="B68" s="238" t="str">
        <f>措置状況!B74</f>
        <v>甲田小学校</v>
      </c>
      <c r="C68" s="238" t="str">
        <f>措置状況!C74</f>
        <v>学年閉鎖</v>
      </c>
      <c r="D68" s="243" t="str">
        <f>措置状況!D74</f>
        <v>４学年</v>
      </c>
      <c r="E68" s="244">
        <f>措置状況!E74</f>
        <v>45988</v>
      </c>
      <c r="F68" s="245" t="str">
        <f>措置状況!F74</f>
        <v>木</v>
      </c>
      <c r="G68" s="245" t="s">
        <v>297</v>
      </c>
      <c r="H68" s="246">
        <f>措置状況!H74</f>
        <v>45989</v>
      </c>
      <c r="I68" s="241" t="str">
        <f>措置状況!I74</f>
        <v>金</v>
      </c>
    </row>
    <row r="69" spans="2:9" ht="23.25" hidden="1" customHeight="1" x14ac:dyDescent="0.2">
      <c r="B69" s="238" t="str">
        <f>措置状況!B75</f>
        <v>浜田小学校</v>
      </c>
      <c r="C69" s="238" t="str">
        <f>措置状況!C75</f>
        <v>学級閉鎖</v>
      </c>
      <c r="D69" s="243" t="str">
        <f>措置状況!D75</f>
        <v>５年３組</v>
      </c>
      <c r="E69" s="244">
        <f>措置状況!E75</f>
        <v>45988</v>
      </c>
      <c r="F69" s="245" t="str">
        <f>措置状況!F75</f>
        <v>木</v>
      </c>
      <c r="G69" s="245" t="s">
        <v>297</v>
      </c>
      <c r="H69" s="246">
        <f>措置状況!H75</f>
        <v>45989</v>
      </c>
      <c r="I69" s="241" t="str">
        <f>措置状況!I75</f>
        <v>金</v>
      </c>
    </row>
    <row r="70" spans="2:9" ht="23.25" hidden="1" customHeight="1" x14ac:dyDescent="0.2">
      <c r="B70" s="238" t="str">
        <f>措置状況!B76</f>
        <v>新城中学校</v>
      </c>
      <c r="C70" s="238" t="str">
        <f>措置状況!C76</f>
        <v>学級閉鎖</v>
      </c>
      <c r="D70" s="243" t="str">
        <f>措置状況!D76</f>
        <v>１年１組</v>
      </c>
      <c r="E70" s="244">
        <f>措置状況!E76</f>
        <v>45988</v>
      </c>
      <c r="F70" s="245" t="str">
        <f>措置状況!F76</f>
        <v>木</v>
      </c>
      <c r="G70" s="245" t="s">
        <v>297</v>
      </c>
      <c r="H70" s="246">
        <f>措置状況!H76</f>
        <v>45989</v>
      </c>
      <c r="I70" s="241" t="str">
        <f>措置状況!I76</f>
        <v>金</v>
      </c>
    </row>
    <row r="71" spans="2:9" ht="23.25" hidden="1" customHeight="1" x14ac:dyDescent="0.2">
      <c r="B71" s="238" t="str">
        <f>措置状況!B77</f>
        <v>新城中学校</v>
      </c>
      <c r="C71" s="238" t="str">
        <f>措置状況!C77</f>
        <v>学級閉鎖</v>
      </c>
      <c r="D71" s="243" t="str">
        <f>措置状況!D77</f>
        <v>１年３組</v>
      </c>
      <c r="E71" s="244">
        <f>措置状況!E77</f>
        <v>45988</v>
      </c>
      <c r="F71" s="245" t="str">
        <f>措置状況!F77</f>
        <v>木</v>
      </c>
      <c r="G71" s="245" t="s">
        <v>297</v>
      </c>
      <c r="H71" s="246">
        <f>措置状況!H77</f>
        <v>45989</v>
      </c>
      <c r="I71" s="241" t="str">
        <f>措置状況!I77</f>
        <v>金</v>
      </c>
    </row>
    <row r="72" spans="2:9" ht="23.25" hidden="1" customHeight="1" x14ac:dyDescent="0.2">
      <c r="B72" s="238" t="str">
        <f>措置状況!B78</f>
        <v>新城中学校</v>
      </c>
      <c r="C72" s="238" t="str">
        <f>措置状況!C78</f>
        <v>学年閉鎖</v>
      </c>
      <c r="D72" s="243" t="str">
        <f>措置状況!D78</f>
        <v>２学年</v>
      </c>
      <c r="E72" s="244">
        <f>措置状況!E78</f>
        <v>45988</v>
      </c>
      <c r="F72" s="245" t="str">
        <f>措置状況!F78</f>
        <v>木</v>
      </c>
      <c r="G72" s="245" t="s">
        <v>297</v>
      </c>
      <c r="H72" s="246">
        <f>措置状況!H78</f>
        <v>45989</v>
      </c>
      <c r="I72" s="241" t="str">
        <f>措置状況!I78</f>
        <v>金</v>
      </c>
    </row>
    <row r="73" spans="2:9" ht="23.25" hidden="1" customHeight="1" x14ac:dyDescent="0.2">
      <c r="B73" s="238" t="str">
        <f>措置状況!B79</f>
        <v>新城中央小学校</v>
      </c>
      <c r="C73" s="238" t="str">
        <f>措置状況!C79</f>
        <v>学年閉鎖</v>
      </c>
      <c r="D73" s="243" t="str">
        <f>措置状況!D79</f>
        <v>５学年</v>
      </c>
      <c r="E73" s="244">
        <f>措置状況!E79</f>
        <v>45989</v>
      </c>
      <c r="F73" s="245" t="str">
        <f>措置状況!F79</f>
        <v>金</v>
      </c>
      <c r="G73" s="245" t="s">
        <v>297</v>
      </c>
      <c r="H73" s="246">
        <f>措置状況!H79</f>
        <v>45989</v>
      </c>
      <c r="I73" s="241" t="str">
        <f>措置状況!I79</f>
        <v>金</v>
      </c>
    </row>
    <row r="74" spans="2:9" ht="23.25" hidden="1" customHeight="1" x14ac:dyDescent="0.2">
      <c r="B74" s="238" t="str">
        <f>措置状況!B80</f>
        <v>造道小学校</v>
      </c>
      <c r="C74" s="238" t="str">
        <f>措置状況!C80</f>
        <v>学級閉鎖</v>
      </c>
      <c r="D74" s="243" t="str">
        <f>措置状況!D80</f>
        <v>１年１組</v>
      </c>
      <c r="E74" s="244">
        <f>措置状況!E80</f>
        <v>45989</v>
      </c>
      <c r="F74" s="245" t="str">
        <f>措置状況!F80</f>
        <v>金</v>
      </c>
      <c r="G74" s="245" t="s">
        <v>297</v>
      </c>
      <c r="H74" s="246">
        <f>措置状況!H80</f>
        <v>45989</v>
      </c>
      <c r="I74" s="241" t="str">
        <f>措置状況!I80</f>
        <v>金</v>
      </c>
    </row>
    <row r="75" spans="2:9" ht="23.25" hidden="1" customHeight="1" x14ac:dyDescent="0.2">
      <c r="B75" s="238" t="str">
        <f>措置状況!B81</f>
        <v>堤小学校</v>
      </c>
      <c r="C75" s="238" t="str">
        <f>措置状況!C81</f>
        <v>学級閉鎖</v>
      </c>
      <c r="D75" s="243" t="str">
        <f>措置状況!D81</f>
        <v>５年１組</v>
      </c>
      <c r="E75" s="244">
        <f>措置状況!E81</f>
        <v>45992</v>
      </c>
      <c r="F75" s="245" t="str">
        <f>措置状況!F81</f>
        <v>月</v>
      </c>
      <c r="G75" s="245" t="s">
        <v>297</v>
      </c>
      <c r="H75" s="246">
        <f>措置状況!H81</f>
        <v>45993</v>
      </c>
      <c r="I75" s="241" t="str">
        <f>措置状況!I81</f>
        <v>火</v>
      </c>
    </row>
    <row r="76" spans="2:9" ht="23.25" hidden="1" customHeight="1" x14ac:dyDescent="0.2">
      <c r="B76" s="238" t="str">
        <f>措置状況!B82</f>
        <v>浪打小学校</v>
      </c>
      <c r="C76" s="238" t="str">
        <f>措置状況!C82</f>
        <v>学級閉鎖</v>
      </c>
      <c r="D76" s="243" t="str">
        <f>措置状況!D82</f>
        <v>１年２組</v>
      </c>
      <c r="E76" s="244">
        <f>措置状況!E82</f>
        <v>45993</v>
      </c>
      <c r="F76" s="245" t="str">
        <f>措置状況!F82</f>
        <v>火</v>
      </c>
      <c r="G76" s="245" t="s">
        <v>297</v>
      </c>
      <c r="H76" s="246">
        <f>措置状況!H82</f>
        <v>45995</v>
      </c>
      <c r="I76" s="241" t="str">
        <f>措置状況!I82</f>
        <v>木</v>
      </c>
    </row>
    <row r="77" spans="2:9" ht="23.25" hidden="1" customHeight="1" x14ac:dyDescent="0.2">
      <c r="B77" s="238" t="str">
        <f>措置状況!B83</f>
        <v>造道小学校</v>
      </c>
      <c r="C77" s="238" t="str">
        <f>措置状況!C83</f>
        <v>学級閉鎖</v>
      </c>
      <c r="D77" s="243" t="str">
        <f>措置状況!D83</f>
        <v>１年２組</v>
      </c>
      <c r="E77" s="244">
        <f>措置状況!E83</f>
        <v>45993</v>
      </c>
      <c r="F77" s="245" t="str">
        <f>措置状況!F83</f>
        <v>火</v>
      </c>
      <c r="G77" s="245" t="s">
        <v>297</v>
      </c>
      <c r="H77" s="246">
        <f>措置状況!H83</f>
        <v>45994</v>
      </c>
      <c r="I77" s="241" t="str">
        <f>措置状況!I83</f>
        <v>水</v>
      </c>
    </row>
    <row r="78" spans="2:9" ht="23.25" hidden="1" customHeight="1" x14ac:dyDescent="0.2">
      <c r="B78" s="238" t="str">
        <f>措置状況!B84</f>
        <v>金沢小学校</v>
      </c>
      <c r="C78" s="238" t="str">
        <f>措置状況!C84</f>
        <v>学年閉鎖</v>
      </c>
      <c r="D78" s="243" t="str">
        <f>措置状況!D84</f>
        <v>１学年</v>
      </c>
      <c r="E78" s="244">
        <f>措置状況!E84</f>
        <v>45993</v>
      </c>
      <c r="F78" s="245" t="str">
        <f>措置状況!F84</f>
        <v>火</v>
      </c>
      <c r="G78" s="245" t="s">
        <v>297</v>
      </c>
      <c r="H78" s="246">
        <f>措置状況!H84</f>
        <v>45994</v>
      </c>
      <c r="I78" s="241" t="str">
        <f>措置状況!I84</f>
        <v>水</v>
      </c>
    </row>
    <row r="79" spans="2:9" ht="23.25" hidden="1" customHeight="1" x14ac:dyDescent="0.2">
      <c r="B79" s="238" t="str">
        <f>措置状況!B85</f>
        <v>金沢小学校</v>
      </c>
      <c r="C79" s="238" t="str">
        <f>措置状況!C85</f>
        <v>学級閉鎖</v>
      </c>
      <c r="D79" s="243" t="str">
        <f>措置状況!D85</f>
        <v>２年１組</v>
      </c>
      <c r="E79" s="244">
        <f>措置状況!E85</f>
        <v>45993</v>
      </c>
      <c r="F79" s="245" t="str">
        <f>措置状況!F85</f>
        <v>火</v>
      </c>
      <c r="G79" s="245" t="s">
        <v>297</v>
      </c>
      <c r="H79" s="246">
        <f>措置状況!H85</f>
        <v>45994</v>
      </c>
      <c r="I79" s="241" t="str">
        <f>措置状況!I85</f>
        <v>水</v>
      </c>
    </row>
    <row r="80" spans="2:9" ht="23.25" hidden="1" customHeight="1" x14ac:dyDescent="0.2">
      <c r="B80" s="238" t="str">
        <f>措置状況!B86</f>
        <v>三内中学校</v>
      </c>
      <c r="C80" s="238" t="str">
        <f>措置状況!C86</f>
        <v>学年閉鎖</v>
      </c>
      <c r="D80" s="243" t="str">
        <f>措置状況!D86</f>
        <v>１学年</v>
      </c>
      <c r="E80" s="244">
        <f>措置状況!E86</f>
        <v>45993</v>
      </c>
      <c r="F80" s="245" t="str">
        <f>措置状況!F86</f>
        <v>火</v>
      </c>
      <c r="G80" s="245" t="s">
        <v>297</v>
      </c>
      <c r="H80" s="246">
        <f>措置状況!H86</f>
        <v>45995</v>
      </c>
      <c r="I80" s="241" t="str">
        <f>措置状況!I86</f>
        <v>木</v>
      </c>
    </row>
    <row r="81" spans="2:9" ht="23.25" hidden="1" customHeight="1" x14ac:dyDescent="0.2">
      <c r="B81" s="238" t="str">
        <f>措置状況!B87</f>
        <v>幸畑小学校</v>
      </c>
      <c r="C81" s="238" t="str">
        <f>措置状況!C87</f>
        <v>学年閉鎖</v>
      </c>
      <c r="D81" s="243" t="str">
        <f>措置状況!D87</f>
        <v>５学年</v>
      </c>
      <c r="E81" s="244">
        <f>措置状況!E87</f>
        <v>45996</v>
      </c>
      <c r="F81" s="245" t="str">
        <f>措置状況!F87</f>
        <v>金</v>
      </c>
      <c r="G81" s="245" t="s">
        <v>297</v>
      </c>
      <c r="H81" s="246">
        <f>措置状況!H87</f>
        <v>45999</v>
      </c>
      <c r="I81" s="241" t="str">
        <f>措置状況!I87</f>
        <v>月</v>
      </c>
    </row>
    <row r="82" spans="2:9" ht="23.25" hidden="1" customHeight="1" x14ac:dyDescent="0.2">
      <c r="B82" s="238" t="str">
        <f>措置状況!B88</f>
        <v>佃小学校</v>
      </c>
      <c r="C82" s="238" t="str">
        <f>措置状況!C88</f>
        <v>学級閉鎖</v>
      </c>
      <c r="D82" s="243" t="str">
        <f>措置状況!D88</f>
        <v>１年１組</v>
      </c>
      <c r="E82" s="244">
        <f>措置状況!E88</f>
        <v>46000</v>
      </c>
      <c r="F82" s="245" t="str">
        <f>措置状況!F88</f>
        <v>火</v>
      </c>
      <c r="G82" s="245" t="s">
        <v>297</v>
      </c>
      <c r="H82" s="246">
        <f>措置状況!H88</f>
        <v>46002</v>
      </c>
      <c r="I82" s="241" t="str">
        <f>措置状況!I88</f>
        <v>木</v>
      </c>
    </row>
    <row r="83" spans="2:9" ht="23.25" hidden="1" customHeight="1" x14ac:dyDescent="0.2">
      <c r="B83" s="238" t="str">
        <f>措置状況!B89</f>
        <v>荒川小学校</v>
      </c>
      <c r="C83" s="238" t="str">
        <f>措置状況!C89</f>
        <v>学級閉鎖</v>
      </c>
      <c r="D83" s="243" t="str">
        <f>措置状況!D89</f>
        <v>分教室</v>
      </c>
      <c r="E83" s="244">
        <f>措置状況!E89</f>
        <v>46000</v>
      </c>
      <c r="F83" s="245" t="str">
        <f>措置状況!F89</f>
        <v>火</v>
      </c>
      <c r="G83" s="245" t="s">
        <v>297</v>
      </c>
      <c r="H83" s="246">
        <f>措置状況!H89</f>
        <v>46003</v>
      </c>
      <c r="I83" s="241" t="str">
        <f>措置状況!I89</f>
        <v>金</v>
      </c>
    </row>
    <row r="84" spans="2:9" ht="23.25" hidden="1" customHeight="1" x14ac:dyDescent="0.2">
      <c r="B84" s="238" t="str">
        <f>措置状況!B90</f>
        <v>荒川中学校</v>
      </c>
      <c r="C84" s="238" t="str">
        <f>措置状況!C90</f>
        <v>学級閉鎖</v>
      </c>
      <c r="D84" s="243" t="str">
        <f>措置状況!D90</f>
        <v>分教室</v>
      </c>
      <c r="E84" s="244">
        <f>措置状況!E90</f>
        <v>46000</v>
      </c>
      <c r="F84" s="245" t="str">
        <f>措置状況!F90</f>
        <v>火</v>
      </c>
      <c r="G84" s="245" t="s">
        <v>297</v>
      </c>
      <c r="H84" s="246">
        <f>措置状況!H90</f>
        <v>46003</v>
      </c>
      <c r="I84" s="241" t="str">
        <f>措置状況!I90</f>
        <v>金</v>
      </c>
    </row>
    <row r="85" spans="2:9" ht="23.25" hidden="1" customHeight="1" x14ac:dyDescent="0.2">
      <c r="B85" s="238" t="str">
        <f>措置状況!B91</f>
        <v>泉川小学校</v>
      </c>
      <c r="C85" s="238" t="str">
        <f>措置状況!C91</f>
        <v>学級閉鎖</v>
      </c>
      <c r="D85" s="243" t="str">
        <f>措置状況!D91</f>
        <v>５年３組</v>
      </c>
      <c r="E85" s="244">
        <f>措置状況!E91</f>
        <v>46002</v>
      </c>
      <c r="F85" s="245" t="str">
        <f>措置状況!F91</f>
        <v>木</v>
      </c>
      <c r="G85" s="245" t="s">
        <v>297</v>
      </c>
      <c r="H85" s="246">
        <f>措置状況!H91</f>
        <v>46003</v>
      </c>
      <c r="I85" s="241" t="str">
        <f>措置状況!I91</f>
        <v>金</v>
      </c>
    </row>
    <row r="86" spans="2:9" ht="23.25" hidden="1" customHeight="1" x14ac:dyDescent="0.2">
      <c r="B86" s="238" t="str">
        <f>措置状況!B92</f>
        <v>佃小学校</v>
      </c>
      <c r="C86" s="238" t="str">
        <f>措置状況!C92</f>
        <v>学級閉鎖</v>
      </c>
      <c r="D86" s="243" t="str">
        <f>措置状況!D92</f>
        <v>４年２組</v>
      </c>
      <c r="E86" s="244">
        <f>措置状況!E92</f>
        <v>46003</v>
      </c>
      <c r="F86" s="245" t="str">
        <f>措置状況!F92</f>
        <v>金</v>
      </c>
      <c r="G86" s="245" t="s">
        <v>297</v>
      </c>
      <c r="H86" s="246">
        <f>措置状況!H92</f>
        <v>46003</v>
      </c>
      <c r="I86" s="241" t="str">
        <f>措置状況!I92</f>
        <v>金</v>
      </c>
    </row>
    <row r="87" spans="2:9" ht="23.25" hidden="1" customHeight="1" x14ac:dyDescent="0.2">
      <c r="B87" s="238" t="str">
        <f>措置状況!B93</f>
        <v>新城小学校</v>
      </c>
      <c r="C87" s="238" t="str">
        <f>措置状況!C93</f>
        <v>学年閉鎖</v>
      </c>
      <c r="D87" s="243" t="str">
        <f>措置状況!D93</f>
        <v>５学年</v>
      </c>
      <c r="E87" s="244">
        <f>措置状況!E93</f>
        <v>46007</v>
      </c>
      <c r="F87" s="245" t="str">
        <f>措置状況!F93</f>
        <v>火</v>
      </c>
      <c r="G87" s="245" t="s">
        <v>297</v>
      </c>
      <c r="H87" s="246">
        <f>措置状況!H93</f>
        <v>46009</v>
      </c>
      <c r="I87" s="241" t="str">
        <f>措置状況!I93</f>
        <v>木</v>
      </c>
    </row>
    <row r="88" spans="2:9" ht="23.25" hidden="1" customHeight="1" x14ac:dyDescent="0.2">
      <c r="B88" s="238" t="str">
        <f>措置状況!B94</f>
        <v>戸山西小学校</v>
      </c>
      <c r="C88" s="238" t="str">
        <f>措置状況!C94</f>
        <v>学年閉鎖</v>
      </c>
      <c r="D88" s="243" t="str">
        <f>措置状況!D94</f>
        <v>１学年</v>
      </c>
      <c r="E88" s="244">
        <f>措置状況!E94</f>
        <v>46007</v>
      </c>
      <c r="F88" s="245" t="str">
        <f>措置状況!F94</f>
        <v>火</v>
      </c>
      <c r="G88" s="245" t="s">
        <v>297</v>
      </c>
      <c r="H88" s="246">
        <f>措置状況!H94</f>
        <v>46008</v>
      </c>
      <c r="I88" s="241" t="str">
        <f>措置状況!I94</f>
        <v>水</v>
      </c>
    </row>
    <row r="89" spans="2:9" ht="23.25" hidden="1" customHeight="1" x14ac:dyDescent="0.2">
      <c r="B89" s="238" t="str">
        <f>措置状況!B95</f>
        <v>北小学校</v>
      </c>
      <c r="C89" s="238" t="str">
        <f>措置状況!C95</f>
        <v>学年閉鎖</v>
      </c>
      <c r="D89" s="243" t="str">
        <f>措置状況!D95</f>
        <v>１学年</v>
      </c>
      <c r="E89" s="244">
        <f>措置状況!E95</f>
        <v>46008</v>
      </c>
      <c r="F89" s="245" t="str">
        <f>措置状況!F95</f>
        <v>水</v>
      </c>
      <c r="G89" s="245" t="s">
        <v>297</v>
      </c>
      <c r="H89" s="246">
        <f>措置状況!H95</f>
        <v>46010</v>
      </c>
      <c r="I89" s="241" t="str">
        <f>措置状況!I95</f>
        <v>金</v>
      </c>
    </row>
    <row r="90" spans="2:9" ht="23.25" hidden="1" customHeight="1" x14ac:dyDescent="0.2">
      <c r="B90" s="238" t="str">
        <f>措置状況!B96</f>
        <v>甲田中学校</v>
      </c>
      <c r="C90" s="238" t="str">
        <f>措置状況!C96</f>
        <v>学級閉鎖</v>
      </c>
      <c r="D90" s="243" t="str">
        <f>措置状況!D96</f>
        <v>２年１組</v>
      </c>
      <c r="E90" s="244">
        <f>措置状況!E96</f>
        <v>46008</v>
      </c>
      <c r="F90" s="245" t="str">
        <f>措置状況!F96</f>
        <v>水</v>
      </c>
      <c r="G90" s="245" t="s">
        <v>297</v>
      </c>
      <c r="H90" s="246">
        <f>措置状況!H96</f>
        <v>46009</v>
      </c>
      <c r="I90" s="241" t="str">
        <f>措置状況!I96</f>
        <v>木</v>
      </c>
    </row>
    <row r="91" spans="2:9" ht="23.25" hidden="1" customHeight="1" x14ac:dyDescent="0.2">
      <c r="B91" s="238" t="str">
        <f>措置状況!B97</f>
        <v>甲田中学校</v>
      </c>
      <c r="C91" s="238" t="str">
        <f>措置状況!C97</f>
        <v>学級閉鎖</v>
      </c>
      <c r="D91" s="243" t="str">
        <f>措置状況!D97</f>
        <v>２年２組</v>
      </c>
      <c r="E91" s="244">
        <f>措置状況!E97</f>
        <v>46008</v>
      </c>
      <c r="F91" s="245" t="str">
        <f>措置状況!F97</f>
        <v>水</v>
      </c>
      <c r="G91" s="245" t="s">
        <v>297</v>
      </c>
      <c r="H91" s="246">
        <f>措置状況!H97</f>
        <v>46009</v>
      </c>
      <c r="I91" s="241" t="str">
        <f>措置状況!I97</f>
        <v>木</v>
      </c>
    </row>
    <row r="92" spans="2:9" ht="23.25" hidden="1" customHeight="1" x14ac:dyDescent="0.2">
      <c r="B92" s="238" t="str">
        <f>措置状況!B98</f>
        <v>合浦小学校</v>
      </c>
      <c r="C92" s="238" t="str">
        <f>措置状況!C98</f>
        <v>学年閉鎖</v>
      </c>
      <c r="D92" s="243" t="str">
        <f>措置状況!D98</f>
        <v>２学年</v>
      </c>
      <c r="E92" s="244">
        <f>措置状況!E98</f>
        <v>46042</v>
      </c>
      <c r="F92" s="245" t="str">
        <f>措置状況!F98</f>
        <v>火</v>
      </c>
      <c r="G92" s="245" t="s">
        <v>297</v>
      </c>
      <c r="H92" s="246">
        <f>措置状況!H98</f>
        <v>46043</v>
      </c>
      <c r="I92" s="241" t="str">
        <f>措置状況!I98</f>
        <v>水</v>
      </c>
    </row>
    <row r="93" spans="2:9" ht="23.25" hidden="1" customHeight="1" x14ac:dyDescent="0.2">
      <c r="B93" s="238" t="str">
        <f>措置状況!B99</f>
        <v>浪岡北小学校</v>
      </c>
      <c r="C93" s="238" t="str">
        <f>措置状況!C99</f>
        <v>学級閉鎖</v>
      </c>
      <c r="D93" s="243" t="str">
        <f>措置状況!D99</f>
        <v>１年２組</v>
      </c>
      <c r="E93" s="244">
        <f>措置状況!E99</f>
        <v>46043</v>
      </c>
      <c r="F93" s="245" t="str">
        <f>措置状況!F99</f>
        <v>水</v>
      </c>
      <c r="G93" s="245" t="s">
        <v>297</v>
      </c>
      <c r="H93" s="246">
        <f>措置状況!H99</f>
        <v>46045</v>
      </c>
      <c r="I93" s="241" t="str">
        <f>措置状況!I99</f>
        <v>金</v>
      </c>
    </row>
    <row r="94" spans="2:9" ht="23.25" hidden="1" customHeight="1" x14ac:dyDescent="0.2">
      <c r="B94" s="238" t="str">
        <f>措置状況!B100</f>
        <v>西中学校</v>
      </c>
      <c r="C94" s="238" t="str">
        <f>措置状況!C100</f>
        <v>学年閉鎖</v>
      </c>
      <c r="D94" s="243" t="str">
        <f>措置状況!D100</f>
        <v>２学年</v>
      </c>
      <c r="E94" s="244">
        <f>措置状況!E100</f>
        <v>46049</v>
      </c>
      <c r="F94" s="245" t="str">
        <f>措置状況!F100</f>
        <v>火</v>
      </c>
      <c r="G94" s="245" t="s">
        <v>297</v>
      </c>
      <c r="H94" s="246">
        <f>措置状況!H100</f>
        <v>46050</v>
      </c>
      <c r="I94" s="241" t="str">
        <f>措置状況!I100</f>
        <v>水</v>
      </c>
    </row>
    <row r="95" spans="2:9" ht="23.25" hidden="1" customHeight="1" x14ac:dyDescent="0.2">
      <c r="B95" s="238" t="str">
        <f>措置状況!B101</f>
        <v>油川小学校</v>
      </c>
      <c r="C95" s="238" t="str">
        <f>措置状況!C101</f>
        <v>学級閉鎖</v>
      </c>
      <c r="D95" s="243" t="str">
        <f>措置状況!D101</f>
        <v>２年１組</v>
      </c>
      <c r="E95" s="244">
        <f>措置状況!E101</f>
        <v>46050</v>
      </c>
      <c r="F95" s="245" t="str">
        <f>措置状況!F101</f>
        <v>水</v>
      </c>
      <c r="G95" s="245" t="s">
        <v>297</v>
      </c>
      <c r="H95" s="246">
        <f>措置状況!H101</f>
        <v>46052</v>
      </c>
      <c r="I95" s="241" t="str">
        <f>措置状況!I101</f>
        <v>金</v>
      </c>
    </row>
    <row r="96" spans="2:9" ht="23.25" hidden="1" customHeight="1" x14ac:dyDescent="0.2">
      <c r="B96" s="238" t="str">
        <f>措置状況!B102</f>
        <v>油川小学校</v>
      </c>
      <c r="C96" s="238" t="str">
        <f>措置状況!C102</f>
        <v>学級閉鎖</v>
      </c>
      <c r="D96" s="243" t="str">
        <f>措置状況!D102</f>
        <v>２年３組</v>
      </c>
      <c r="E96" s="244">
        <f>措置状況!E102</f>
        <v>46050</v>
      </c>
      <c r="F96" s="245" t="str">
        <f>措置状況!F102</f>
        <v>水</v>
      </c>
      <c r="G96" s="245" t="s">
        <v>297</v>
      </c>
      <c r="H96" s="246">
        <f>措置状況!H102</f>
        <v>46052</v>
      </c>
      <c r="I96" s="241" t="str">
        <f>措置状況!I102</f>
        <v>金</v>
      </c>
    </row>
    <row r="97" spans="2:9" ht="23.25" hidden="1" customHeight="1" x14ac:dyDescent="0.2">
      <c r="B97" s="238" t="str">
        <f>措置状況!B103</f>
        <v>油川小学校</v>
      </c>
      <c r="C97" s="238" t="str">
        <f>措置状況!C103</f>
        <v>学級閉鎖</v>
      </c>
      <c r="D97" s="243" t="str">
        <f>措置状況!D103</f>
        <v>３年１組</v>
      </c>
      <c r="E97" s="244">
        <f>措置状況!E103</f>
        <v>46050</v>
      </c>
      <c r="F97" s="245" t="str">
        <f>措置状況!F103</f>
        <v>水</v>
      </c>
      <c r="G97" s="245" t="s">
        <v>297</v>
      </c>
      <c r="H97" s="246">
        <f>措置状況!H103</f>
        <v>46052</v>
      </c>
      <c r="I97" s="241" t="str">
        <f>措置状況!I103</f>
        <v>金</v>
      </c>
    </row>
    <row r="98" spans="2:9" ht="23.25" hidden="1" customHeight="1" x14ac:dyDescent="0.2">
      <c r="B98" s="238" t="str">
        <f>措置状況!B104</f>
        <v>油川中学校</v>
      </c>
      <c r="C98" s="238" t="str">
        <f>措置状況!C104</f>
        <v>学級閉鎖</v>
      </c>
      <c r="D98" s="243" t="str">
        <f>措置状況!D104</f>
        <v>１年２組</v>
      </c>
      <c r="E98" s="244">
        <f>措置状況!E104</f>
        <v>46050</v>
      </c>
      <c r="F98" s="245" t="str">
        <f>措置状況!F104</f>
        <v>水</v>
      </c>
      <c r="G98" s="245" t="s">
        <v>297</v>
      </c>
      <c r="H98" s="246">
        <f>措置状況!H104</f>
        <v>46052</v>
      </c>
      <c r="I98" s="241" t="str">
        <f>措置状況!I104</f>
        <v>金</v>
      </c>
    </row>
    <row r="99" spans="2:9" ht="23.25" hidden="1" customHeight="1" x14ac:dyDescent="0.2">
      <c r="B99" s="238" t="str">
        <f>措置状況!B105</f>
        <v>西中学校</v>
      </c>
      <c r="C99" s="238" t="str">
        <f>措置状況!C105</f>
        <v>学年閉鎖</v>
      </c>
      <c r="D99" s="243" t="str">
        <f>措置状況!D105</f>
        <v>２学年</v>
      </c>
      <c r="E99" s="244">
        <f>措置状況!E105</f>
        <v>46052</v>
      </c>
      <c r="F99" s="245" t="str">
        <f>措置状況!F105</f>
        <v>金</v>
      </c>
      <c r="G99" s="245" t="s">
        <v>297</v>
      </c>
      <c r="H99" s="246">
        <f>措置状況!H105</f>
        <v>46052</v>
      </c>
      <c r="I99" s="241" t="str">
        <f>措置状況!I105</f>
        <v>金</v>
      </c>
    </row>
    <row r="100" spans="2:9" ht="23.25" hidden="1" customHeight="1" x14ac:dyDescent="0.2">
      <c r="B100" s="238" t="str">
        <f>措置状況!B106</f>
        <v>浪岡中学校</v>
      </c>
      <c r="C100" s="238" t="str">
        <f>措置状況!C106</f>
        <v>学年閉鎖</v>
      </c>
      <c r="D100" s="243" t="str">
        <f>措置状況!D106</f>
        <v>２学年</v>
      </c>
      <c r="E100" s="244">
        <f>措置状況!E106</f>
        <v>46056</v>
      </c>
      <c r="F100" s="245" t="str">
        <f>措置状況!F106</f>
        <v>火</v>
      </c>
      <c r="G100" s="245" t="s">
        <v>297</v>
      </c>
      <c r="H100" s="246">
        <f>措置状況!H106</f>
        <v>46056</v>
      </c>
      <c r="I100" s="241" t="str">
        <f>措置状況!I106</f>
        <v>火</v>
      </c>
    </row>
    <row r="101" spans="2:9" ht="23.25" hidden="1" customHeight="1" x14ac:dyDescent="0.2">
      <c r="B101" s="238" t="str">
        <f>措置状況!B107</f>
        <v>浪岡野沢小学校</v>
      </c>
      <c r="C101" s="238" t="str">
        <f>措置状況!C107</f>
        <v>学年閉鎖</v>
      </c>
      <c r="D101" s="243" t="str">
        <f>措置状況!D107</f>
        <v>５学年</v>
      </c>
      <c r="E101" s="244">
        <f>措置状況!E107</f>
        <v>46066</v>
      </c>
      <c r="F101" s="245" t="str">
        <f>措置状況!F107</f>
        <v>金</v>
      </c>
      <c r="G101" s="245" t="s">
        <v>297</v>
      </c>
      <c r="H101" s="246">
        <f>措置状況!H107</f>
        <v>46066</v>
      </c>
      <c r="I101" s="241" t="str">
        <f>措置状況!I107</f>
        <v>金</v>
      </c>
    </row>
    <row r="102" spans="2:9" ht="23.25" hidden="1" customHeight="1" x14ac:dyDescent="0.2">
      <c r="B102" s="238" t="str">
        <f>措置状況!B108</f>
        <v>浪岡野沢小学校</v>
      </c>
      <c r="C102" s="238" t="str">
        <f>措置状況!C108</f>
        <v>学年閉鎖</v>
      </c>
      <c r="D102" s="243" t="str">
        <f>措置状況!D108</f>
        <v>６学年</v>
      </c>
      <c r="E102" s="244">
        <f>措置状況!E108</f>
        <v>46066</v>
      </c>
      <c r="F102" s="245" t="str">
        <f>措置状況!F108</f>
        <v>金</v>
      </c>
      <c r="G102" s="245" t="s">
        <v>297</v>
      </c>
      <c r="H102" s="246">
        <f>措置状況!H108</f>
        <v>46066</v>
      </c>
      <c r="I102" s="241" t="str">
        <f>措置状況!I108</f>
        <v>金</v>
      </c>
    </row>
    <row r="103" spans="2:9" ht="23.25" hidden="1" customHeight="1" x14ac:dyDescent="0.2">
      <c r="B103" s="238" t="str">
        <f>措置状況!B109</f>
        <v>浜田小学校</v>
      </c>
      <c r="C103" s="238" t="str">
        <f>措置状況!C109</f>
        <v>学級閉鎖</v>
      </c>
      <c r="D103" s="243" t="str">
        <f>措置状況!D109</f>
        <v>６年３組</v>
      </c>
      <c r="E103" s="244">
        <f>措置状況!E109</f>
        <v>46070</v>
      </c>
      <c r="F103" s="245" t="str">
        <f>措置状況!F109</f>
        <v>火</v>
      </c>
      <c r="G103" s="245" t="s">
        <v>297</v>
      </c>
      <c r="H103" s="246">
        <f>措置状況!H109</f>
        <v>46071</v>
      </c>
      <c r="I103" s="241" t="str">
        <f>措置状況!I109</f>
        <v>水</v>
      </c>
    </row>
    <row r="104" spans="2:9" ht="23.25" hidden="1" customHeight="1" x14ac:dyDescent="0.2">
      <c r="B104" s="238" t="str">
        <f>措置状況!B110</f>
        <v>浪岡北小学校</v>
      </c>
      <c r="C104" s="238" t="str">
        <f>措置状況!C110</f>
        <v>学級閉鎖</v>
      </c>
      <c r="D104" s="243" t="str">
        <f>措置状況!D110</f>
        <v>４年１組</v>
      </c>
      <c r="E104" s="244">
        <f>措置状況!E110</f>
        <v>46070</v>
      </c>
      <c r="F104" s="245" t="str">
        <f>措置状況!F110</f>
        <v>火</v>
      </c>
      <c r="G104" s="245" t="s">
        <v>297</v>
      </c>
      <c r="H104" s="246">
        <f>措置状況!H110</f>
        <v>46071</v>
      </c>
      <c r="I104" s="241" t="str">
        <f>措置状況!I110</f>
        <v>水</v>
      </c>
    </row>
    <row r="105" spans="2:9" ht="23.25" hidden="1" customHeight="1" x14ac:dyDescent="0.2">
      <c r="B105" s="238" t="str">
        <f>措置状況!B111</f>
        <v>小柳小学校</v>
      </c>
      <c r="C105" s="238" t="str">
        <f>措置状況!C111</f>
        <v>学級閉鎖</v>
      </c>
      <c r="D105" s="243" t="str">
        <f>措置状況!D111</f>
        <v>１年１組</v>
      </c>
      <c r="E105" s="244">
        <f>措置状況!E111</f>
        <v>46071</v>
      </c>
      <c r="F105" s="245" t="str">
        <f>措置状況!F111</f>
        <v>水</v>
      </c>
      <c r="G105" s="245" t="s">
        <v>297</v>
      </c>
      <c r="H105" s="246">
        <f>措置状況!H111</f>
        <v>46073</v>
      </c>
      <c r="I105" s="241" t="str">
        <f>措置状況!I111</f>
        <v>金</v>
      </c>
    </row>
    <row r="106" spans="2:9" ht="23.25" hidden="1" customHeight="1" x14ac:dyDescent="0.2">
      <c r="B106" s="238" t="str">
        <f>措置状況!B112</f>
        <v>油川小学校</v>
      </c>
      <c r="C106" s="238" t="str">
        <f>措置状況!C112</f>
        <v>学級閉鎖</v>
      </c>
      <c r="D106" s="243" t="str">
        <f>措置状況!D112</f>
        <v>２年２組</v>
      </c>
      <c r="E106" s="244">
        <f>措置状況!E112</f>
        <v>46071</v>
      </c>
      <c r="F106" s="245" t="str">
        <f>措置状況!F112</f>
        <v>水</v>
      </c>
      <c r="G106" s="245" t="s">
        <v>297</v>
      </c>
      <c r="H106" s="246">
        <f>措置状況!H112</f>
        <v>46073</v>
      </c>
      <c r="I106" s="241" t="str">
        <f>措置状況!I112</f>
        <v>金</v>
      </c>
    </row>
    <row r="107" spans="2:9" ht="23.25" hidden="1" customHeight="1" x14ac:dyDescent="0.2">
      <c r="B107" s="238" t="str">
        <f>措置状況!B113</f>
        <v>新城中央小学校</v>
      </c>
      <c r="C107" s="238" t="str">
        <f>措置状況!C113</f>
        <v>学級閉鎖</v>
      </c>
      <c r="D107" s="243" t="str">
        <f>措置状況!D113</f>
        <v>１年２組</v>
      </c>
      <c r="E107" s="244">
        <f>措置状況!E113</f>
        <v>46071</v>
      </c>
      <c r="F107" s="245" t="str">
        <f>措置状況!F113</f>
        <v>水</v>
      </c>
      <c r="G107" s="245" t="s">
        <v>297</v>
      </c>
      <c r="H107" s="246">
        <f>措置状況!H113</f>
        <v>46073</v>
      </c>
      <c r="I107" s="241" t="str">
        <f>措置状況!I113</f>
        <v>金</v>
      </c>
    </row>
    <row r="108" spans="2:9" ht="23.25" hidden="1" customHeight="1" x14ac:dyDescent="0.2">
      <c r="B108" s="238" t="str">
        <f>措置状況!B114</f>
        <v>三内中学校</v>
      </c>
      <c r="C108" s="238" t="str">
        <f>措置状況!C114</f>
        <v>学級閉鎖</v>
      </c>
      <c r="D108" s="243" t="str">
        <f>措置状況!D114</f>
        <v>２年１組</v>
      </c>
      <c r="E108" s="244">
        <f>措置状況!E114</f>
        <v>46072</v>
      </c>
      <c r="F108" s="245" t="str">
        <f>措置状況!F114</f>
        <v>木</v>
      </c>
      <c r="G108" s="245" t="s">
        <v>297</v>
      </c>
      <c r="H108" s="246">
        <f>措置状況!H114</f>
        <v>46073</v>
      </c>
      <c r="I108" s="241" t="str">
        <f>措置状況!I114</f>
        <v>金</v>
      </c>
    </row>
    <row r="109" spans="2:9" ht="23.25" hidden="1" customHeight="1" x14ac:dyDescent="0.2">
      <c r="B109" s="238" t="str">
        <f>措置状況!B115</f>
        <v>三内中学校</v>
      </c>
      <c r="C109" s="238" t="str">
        <f>措置状況!C115</f>
        <v>学級閉鎖</v>
      </c>
      <c r="D109" s="243" t="str">
        <f>措置状況!D115</f>
        <v>２年２組</v>
      </c>
      <c r="E109" s="244">
        <f>措置状況!E115</f>
        <v>46072</v>
      </c>
      <c r="F109" s="245" t="str">
        <f>措置状況!F115</f>
        <v>木</v>
      </c>
      <c r="G109" s="245" t="s">
        <v>297</v>
      </c>
      <c r="H109" s="246">
        <f>措置状況!H115</f>
        <v>46073</v>
      </c>
      <c r="I109" s="241" t="str">
        <f>措置状況!I115</f>
        <v>金</v>
      </c>
    </row>
    <row r="110" spans="2:9" ht="23.25" hidden="1" customHeight="1" x14ac:dyDescent="0.2">
      <c r="B110" s="238" t="str">
        <f>措置状況!B116</f>
        <v>三内中学校</v>
      </c>
      <c r="C110" s="238" t="str">
        <f>措置状況!C116</f>
        <v>学級閉鎖</v>
      </c>
      <c r="D110" s="243" t="str">
        <f>措置状況!D116</f>
        <v>２年３組</v>
      </c>
      <c r="E110" s="244">
        <f>措置状況!E116</f>
        <v>46072</v>
      </c>
      <c r="F110" s="245" t="str">
        <f>措置状況!F116</f>
        <v>木</v>
      </c>
      <c r="G110" s="245" t="s">
        <v>297</v>
      </c>
      <c r="H110" s="246">
        <f>措置状況!H116</f>
        <v>46073</v>
      </c>
      <c r="I110" s="241" t="str">
        <f>措置状況!I116</f>
        <v>金</v>
      </c>
    </row>
    <row r="111" spans="2:9" ht="23.25" hidden="1" customHeight="1" x14ac:dyDescent="0.2">
      <c r="B111" s="238" t="str">
        <f>措置状況!B117</f>
        <v>三内中学校</v>
      </c>
      <c r="C111" s="238" t="str">
        <f>措置状況!C117</f>
        <v>学級閉鎖</v>
      </c>
      <c r="D111" s="243" t="str">
        <f>措置状況!D117</f>
        <v>２年４組</v>
      </c>
      <c r="E111" s="244">
        <f>措置状況!E117</f>
        <v>46072</v>
      </c>
      <c r="F111" s="245" t="str">
        <f>措置状況!F117</f>
        <v>木</v>
      </c>
      <c r="G111" s="245" t="s">
        <v>297</v>
      </c>
      <c r="H111" s="246">
        <f>措置状況!H117</f>
        <v>46073</v>
      </c>
      <c r="I111" s="241" t="str">
        <f>措置状況!I117</f>
        <v>金</v>
      </c>
    </row>
    <row r="112" spans="2:9" ht="23.25" hidden="1" customHeight="1" x14ac:dyDescent="0.2">
      <c r="B112" s="238" t="str">
        <f>措置状況!B118</f>
        <v>浪打中学校</v>
      </c>
      <c r="C112" s="238" t="str">
        <f>措置状況!C118</f>
        <v>学年閉鎖</v>
      </c>
      <c r="D112" s="243" t="str">
        <f>措置状況!D118</f>
        <v>１学年</v>
      </c>
      <c r="E112" s="244">
        <f>措置状況!E118</f>
        <v>46078</v>
      </c>
      <c r="F112" s="245" t="str">
        <f>措置状況!F118</f>
        <v>水</v>
      </c>
      <c r="G112" s="245" t="s">
        <v>297</v>
      </c>
      <c r="H112" s="246">
        <f>措置状況!H118</f>
        <v>46079</v>
      </c>
      <c r="I112" s="241" t="str">
        <f>措置状況!I118</f>
        <v>木</v>
      </c>
    </row>
    <row r="113" spans="2:9" ht="23.25" hidden="1" customHeight="1" x14ac:dyDescent="0.2">
      <c r="B113" s="238" t="str">
        <f>措置状況!B119</f>
        <v>新城中央小学校</v>
      </c>
      <c r="C113" s="238" t="str">
        <f>措置状況!C119</f>
        <v>学級閉鎖</v>
      </c>
      <c r="D113" s="243" t="str">
        <f>措置状況!D119</f>
        <v>２年１組</v>
      </c>
      <c r="E113" s="244">
        <f>措置状況!E119</f>
        <v>46078</v>
      </c>
      <c r="F113" s="245" t="str">
        <f>措置状況!F119</f>
        <v>水</v>
      </c>
      <c r="G113" s="245" t="s">
        <v>297</v>
      </c>
      <c r="H113" s="246">
        <f>措置状況!H119</f>
        <v>46080</v>
      </c>
      <c r="I113" s="241" t="str">
        <f>措置状況!I119</f>
        <v>金</v>
      </c>
    </row>
    <row r="114" spans="2:9" ht="23.25" hidden="1" customHeight="1" x14ac:dyDescent="0.2">
      <c r="B114" s="238" t="str">
        <f>措置状況!B120</f>
        <v>小柳小学校</v>
      </c>
      <c r="C114" s="238" t="str">
        <f>措置状況!C120</f>
        <v>学年閉鎖</v>
      </c>
      <c r="D114" s="243" t="str">
        <f>措置状況!D120</f>
        <v>３学年</v>
      </c>
      <c r="E114" s="244">
        <f>措置状況!E120</f>
        <v>46078</v>
      </c>
      <c r="F114" s="245" t="str">
        <f>措置状況!F120</f>
        <v>水</v>
      </c>
      <c r="G114" s="245" t="s">
        <v>297</v>
      </c>
      <c r="H114" s="246">
        <f>措置状況!H120</f>
        <v>46080</v>
      </c>
      <c r="I114" s="241" t="str">
        <f>措置状況!I120</f>
        <v>金</v>
      </c>
    </row>
    <row r="115" spans="2:9" ht="23.25" hidden="1" customHeight="1" x14ac:dyDescent="0.2">
      <c r="B115" s="238" t="str">
        <f>措置状況!B121</f>
        <v>油川小学校</v>
      </c>
      <c r="C115" s="238" t="str">
        <f>措置状況!C121</f>
        <v>学級閉鎖</v>
      </c>
      <c r="D115" s="243" t="str">
        <f>措置状況!D121</f>
        <v>１年１組</v>
      </c>
      <c r="E115" s="244">
        <f>措置状況!E121</f>
        <v>46079</v>
      </c>
      <c r="F115" s="245" t="str">
        <f>措置状況!F121</f>
        <v>木</v>
      </c>
      <c r="G115" s="245" t="s">
        <v>297</v>
      </c>
      <c r="H115" s="246">
        <f>措置状況!H121</f>
        <v>46080</v>
      </c>
      <c r="I115" s="241" t="str">
        <f>措置状況!I121</f>
        <v>金</v>
      </c>
    </row>
    <row r="116" spans="2:9" ht="23.25" hidden="1" customHeight="1" x14ac:dyDescent="0.2">
      <c r="B116" s="238" t="str">
        <f>措置状況!B122</f>
        <v>油川小学校</v>
      </c>
      <c r="C116" s="238" t="str">
        <f>措置状況!C122</f>
        <v>学級閉鎖</v>
      </c>
      <c r="D116" s="243" t="str">
        <f>措置状況!D122</f>
        <v>１年２組</v>
      </c>
      <c r="E116" s="244">
        <f>措置状況!E122</f>
        <v>46079</v>
      </c>
      <c r="F116" s="245" t="str">
        <f>措置状況!F122</f>
        <v>木</v>
      </c>
      <c r="G116" s="245" t="s">
        <v>297</v>
      </c>
      <c r="H116" s="246">
        <f>措置状況!H122</f>
        <v>46080</v>
      </c>
      <c r="I116" s="241" t="str">
        <f>措置状況!I122</f>
        <v>金</v>
      </c>
    </row>
    <row r="117" spans="2:9" ht="23.25" hidden="1" customHeight="1" x14ac:dyDescent="0.2">
      <c r="B117" s="238" t="str">
        <f>措置状況!B123</f>
        <v>浜田小学校</v>
      </c>
      <c r="C117" s="238" t="str">
        <f>措置状況!C123</f>
        <v>学級閉鎖</v>
      </c>
      <c r="D117" s="243" t="str">
        <f>措置状況!D123</f>
        <v>２年１組</v>
      </c>
      <c r="E117" s="244">
        <f>措置状況!E123</f>
        <v>46079</v>
      </c>
      <c r="F117" s="245" t="str">
        <f>措置状況!F123</f>
        <v>木</v>
      </c>
      <c r="G117" s="245" t="s">
        <v>297</v>
      </c>
      <c r="H117" s="246">
        <f>措置状況!H123</f>
        <v>46080</v>
      </c>
      <c r="I117" s="241" t="str">
        <f>措置状況!I123</f>
        <v>金</v>
      </c>
    </row>
    <row r="118" spans="2:9" ht="23.25" hidden="1" customHeight="1" x14ac:dyDescent="0.2">
      <c r="B118" s="238" t="str">
        <f>措置状況!B124</f>
        <v>浜田小学校</v>
      </c>
      <c r="C118" s="238" t="str">
        <f>措置状況!C124</f>
        <v>学級閉鎖</v>
      </c>
      <c r="D118" s="243" t="str">
        <f>措置状況!D124</f>
        <v>２年２組</v>
      </c>
      <c r="E118" s="244">
        <f>措置状況!E124</f>
        <v>46079</v>
      </c>
      <c r="F118" s="245" t="str">
        <f>措置状況!F124</f>
        <v>木</v>
      </c>
      <c r="G118" s="245" t="s">
        <v>297</v>
      </c>
      <c r="H118" s="246">
        <f>措置状況!H124</f>
        <v>46080</v>
      </c>
      <c r="I118" s="241" t="str">
        <f>措置状況!I124</f>
        <v>金</v>
      </c>
    </row>
    <row r="119" spans="2:9" ht="23.25" hidden="1" customHeight="1" x14ac:dyDescent="0.2">
      <c r="B119" s="238" t="str">
        <f>措置状況!B125</f>
        <v>浜田小学校</v>
      </c>
      <c r="C119" s="238" t="str">
        <f>措置状況!C125</f>
        <v>学級閉鎖</v>
      </c>
      <c r="D119" s="243" t="str">
        <f>措置状況!D125</f>
        <v>５年２組</v>
      </c>
      <c r="E119" s="244">
        <f>措置状況!E125</f>
        <v>46079</v>
      </c>
      <c r="F119" s="245" t="str">
        <f>措置状況!F125</f>
        <v>木</v>
      </c>
      <c r="G119" s="245" t="s">
        <v>297</v>
      </c>
      <c r="H119" s="246">
        <f>措置状況!H125</f>
        <v>46080</v>
      </c>
      <c r="I119" s="241" t="str">
        <f>措置状況!I125</f>
        <v>金</v>
      </c>
    </row>
    <row r="120" spans="2:9" ht="23.25" hidden="1" customHeight="1" x14ac:dyDescent="0.2">
      <c r="B120" s="238" t="str">
        <f>措置状況!B126</f>
        <v>金沢小学校</v>
      </c>
      <c r="C120" s="238" t="str">
        <f>措置状況!C126</f>
        <v>学級閉鎖</v>
      </c>
      <c r="D120" s="243" t="str">
        <f>措置状況!D126</f>
        <v>２年３組</v>
      </c>
      <c r="E120" s="244">
        <f>措置状況!E126</f>
        <v>46080</v>
      </c>
      <c r="F120" s="245" t="str">
        <f>措置状況!F126</f>
        <v>金</v>
      </c>
      <c r="G120" s="245" t="s">
        <v>297</v>
      </c>
      <c r="H120" s="246">
        <f>措置状況!H126</f>
        <v>46080</v>
      </c>
      <c r="I120" s="241" t="str">
        <f>措置状況!I126</f>
        <v>金</v>
      </c>
    </row>
    <row r="121" spans="2:9" ht="23.25" hidden="1" customHeight="1" x14ac:dyDescent="0.2">
      <c r="B121" s="238" t="str">
        <f>措置状況!B127</f>
        <v>野内小学校</v>
      </c>
      <c r="C121" s="238" t="str">
        <f>措置状況!C127</f>
        <v>学年閉鎖</v>
      </c>
      <c r="D121" s="243" t="str">
        <f>措置状況!D127</f>
        <v>５学年</v>
      </c>
      <c r="E121" s="244">
        <f>措置状況!E127</f>
        <v>46084</v>
      </c>
      <c r="F121" s="245" t="str">
        <f>措置状況!F127</f>
        <v>火</v>
      </c>
      <c r="G121" s="245" t="s">
        <v>297</v>
      </c>
      <c r="H121" s="246">
        <f>措置状況!H127</f>
        <v>46085</v>
      </c>
      <c r="I121" s="241" t="str">
        <f>措置状況!I127</f>
        <v>水</v>
      </c>
    </row>
    <row r="122" spans="2:9" ht="23.25" hidden="1" customHeight="1" x14ac:dyDescent="0.2">
      <c r="B122" s="238" t="str">
        <f>措置状況!B128</f>
        <v>横内小学校</v>
      </c>
      <c r="C122" s="238" t="str">
        <f>措置状況!C128</f>
        <v>学年閉鎖</v>
      </c>
      <c r="D122" s="243" t="str">
        <f>措置状況!D128</f>
        <v>６学年</v>
      </c>
      <c r="E122" s="244">
        <f>措置状況!E128</f>
        <v>46084</v>
      </c>
      <c r="F122" s="245" t="str">
        <f>措置状況!F128</f>
        <v>火</v>
      </c>
      <c r="G122" s="245" t="s">
        <v>297</v>
      </c>
      <c r="H122" s="246">
        <f>措置状況!H128</f>
        <v>46086</v>
      </c>
      <c r="I122" s="241" t="str">
        <f>措置状況!I128</f>
        <v>木</v>
      </c>
    </row>
    <row r="123" spans="2:9" ht="23.25" hidden="1" customHeight="1" x14ac:dyDescent="0.2">
      <c r="B123" s="238" t="str">
        <f>措置状況!B129</f>
        <v>金沢小学校</v>
      </c>
      <c r="C123" s="238" t="str">
        <f>措置状況!C129</f>
        <v>学級閉鎖</v>
      </c>
      <c r="D123" s="243" t="str">
        <f>措置状況!D129</f>
        <v>６年３組</v>
      </c>
      <c r="E123" s="244">
        <f>措置状況!E129</f>
        <v>46085</v>
      </c>
      <c r="F123" s="245" t="str">
        <f>措置状況!F129</f>
        <v>水</v>
      </c>
      <c r="G123" s="245" t="s">
        <v>297</v>
      </c>
      <c r="H123" s="246">
        <f>措置状況!H129</f>
        <v>46086</v>
      </c>
      <c r="I123" s="241" t="str">
        <f>措置状況!I129</f>
        <v>木</v>
      </c>
    </row>
    <row r="124" spans="2:9" ht="23.25" hidden="1" customHeight="1" x14ac:dyDescent="0.2">
      <c r="B124" s="238" t="str">
        <f>措置状況!B130</f>
        <v>篠田小学校</v>
      </c>
      <c r="C124" s="238" t="str">
        <f>措置状況!C130</f>
        <v>学級閉鎖</v>
      </c>
      <c r="D124" s="243" t="str">
        <f>措置状況!D130</f>
        <v>１年２組</v>
      </c>
      <c r="E124" s="244">
        <f>措置状況!E130</f>
        <v>46085</v>
      </c>
      <c r="F124" s="245" t="str">
        <f>措置状況!F130</f>
        <v>水</v>
      </c>
      <c r="G124" s="245" t="s">
        <v>297</v>
      </c>
      <c r="H124" s="246">
        <f>措置状況!H130</f>
        <v>46087</v>
      </c>
      <c r="I124" s="241" t="str">
        <f>措置状況!I130</f>
        <v>金</v>
      </c>
    </row>
    <row r="125" spans="2:9" ht="23.25" hidden="1" customHeight="1" x14ac:dyDescent="0.2">
      <c r="B125" s="238" t="str">
        <f>措置状況!B131</f>
        <v>三内小学校</v>
      </c>
      <c r="C125" s="238" t="str">
        <f>措置状況!C131</f>
        <v>学級閉鎖</v>
      </c>
      <c r="D125" s="243" t="str">
        <f>措置状況!D131</f>
        <v>１年２組</v>
      </c>
      <c r="E125" s="244">
        <f>措置状況!E131</f>
        <v>46086</v>
      </c>
      <c r="F125" s="245" t="str">
        <f>措置状況!F131</f>
        <v>木</v>
      </c>
      <c r="G125" s="245" t="s">
        <v>297</v>
      </c>
      <c r="H125" s="246">
        <f>措置状況!H131</f>
        <v>46087</v>
      </c>
      <c r="I125" s="241" t="str">
        <f>措置状況!I131</f>
        <v>金</v>
      </c>
    </row>
    <row r="126" spans="2:9" ht="23.25" hidden="1" customHeight="1" x14ac:dyDescent="0.2">
      <c r="B126" s="238" t="str">
        <f>措置状況!B132</f>
        <v>油川小学校</v>
      </c>
      <c r="C126" s="238" t="str">
        <f>措置状況!C132</f>
        <v>学級閉鎖</v>
      </c>
      <c r="D126" s="243" t="str">
        <f>措置状況!D132</f>
        <v>たんぽぽ学級</v>
      </c>
      <c r="E126" s="244">
        <f>措置状況!E132</f>
        <v>46086</v>
      </c>
      <c r="F126" s="245" t="str">
        <f>措置状況!F132</f>
        <v>木</v>
      </c>
      <c r="G126" s="245" t="s">
        <v>297</v>
      </c>
      <c r="H126" s="246">
        <f>措置状況!H132</f>
        <v>46087</v>
      </c>
      <c r="I126" s="241" t="str">
        <f>措置状況!I132</f>
        <v>金</v>
      </c>
    </row>
    <row r="127" spans="2:9" ht="23.25" hidden="1" customHeight="1" x14ac:dyDescent="0.2">
      <c r="B127" s="238" t="str">
        <f>措置状況!B133</f>
        <v>油川小学校</v>
      </c>
      <c r="C127" s="238" t="str">
        <f>措置状況!C133</f>
        <v>学級閉鎖</v>
      </c>
      <c r="D127" s="243" t="str">
        <f>措置状況!D133</f>
        <v>ひまわり学級１組</v>
      </c>
      <c r="E127" s="244">
        <f>措置状況!E133</f>
        <v>46086</v>
      </c>
      <c r="F127" s="245" t="str">
        <f>措置状況!F133</f>
        <v>木</v>
      </c>
      <c r="G127" s="245" t="s">
        <v>297</v>
      </c>
      <c r="H127" s="246">
        <f>措置状況!H133</f>
        <v>46087</v>
      </c>
      <c r="I127" s="241" t="str">
        <f>措置状況!I133</f>
        <v>金</v>
      </c>
    </row>
    <row r="128" spans="2:9" ht="23.25" hidden="1" customHeight="1" x14ac:dyDescent="0.2">
      <c r="B128" s="238" t="str">
        <f>措置状況!B134</f>
        <v>造道小学校</v>
      </c>
      <c r="C128" s="238" t="str">
        <f>措置状況!C134</f>
        <v>学級閉鎖</v>
      </c>
      <c r="D128" s="243" t="str">
        <f>措置状況!D134</f>
        <v>１年１組</v>
      </c>
      <c r="E128" s="244">
        <f>措置状況!E134</f>
        <v>46090</v>
      </c>
      <c r="F128" s="245" t="str">
        <f>措置状況!F134</f>
        <v>月</v>
      </c>
      <c r="G128" s="245" t="s">
        <v>297</v>
      </c>
      <c r="H128" s="246">
        <f>措置状況!H134</f>
        <v>46091</v>
      </c>
      <c r="I128" s="241" t="str">
        <f>措置状況!I134</f>
        <v>火</v>
      </c>
    </row>
    <row r="129" spans="2:9" ht="23.25" hidden="1" customHeight="1" x14ac:dyDescent="0.2">
      <c r="B129" s="238" t="str">
        <f>措置状況!B135</f>
        <v>造道小学校</v>
      </c>
      <c r="C129" s="238" t="str">
        <f>措置状況!C135</f>
        <v>学級閉鎖</v>
      </c>
      <c r="D129" s="243" t="str">
        <f>措置状況!D135</f>
        <v>３年１組</v>
      </c>
      <c r="E129" s="244">
        <f>措置状況!E135</f>
        <v>46090</v>
      </c>
      <c r="F129" s="245" t="str">
        <f>措置状況!F135</f>
        <v>月</v>
      </c>
      <c r="G129" s="245" t="s">
        <v>297</v>
      </c>
      <c r="H129" s="246">
        <f>措置状況!H135</f>
        <v>46091</v>
      </c>
      <c r="I129" s="241" t="str">
        <f>措置状況!I135</f>
        <v>火</v>
      </c>
    </row>
    <row r="130" spans="2:9" ht="23.25" hidden="1" customHeight="1" x14ac:dyDescent="0.2">
      <c r="B130" s="238" t="str">
        <f>措置状況!B136</f>
        <v>筒井小学校</v>
      </c>
      <c r="C130" s="238" t="str">
        <f>措置状況!C136</f>
        <v>学級閉鎖</v>
      </c>
      <c r="D130" s="243" t="str">
        <f>措置状況!D136</f>
        <v>１年１組</v>
      </c>
      <c r="E130" s="244">
        <f>措置状況!E136</f>
        <v>46091</v>
      </c>
      <c r="F130" s="245" t="str">
        <f>措置状況!F136</f>
        <v>火</v>
      </c>
      <c r="G130" s="245" t="s">
        <v>297</v>
      </c>
      <c r="H130" s="246">
        <f>措置状況!H136</f>
        <v>46092</v>
      </c>
      <c r="I130" s="241" t="str">
        <f>措置状況!I136</f>
        <v>水</v>
      </c>
    </row>
    <row r="131" spans="2:9" ht="23.25" hidden="1" customHeight="1" x14ac:dyDescent="0.2">
      <c r="B131" s="238" t="str">
        <f>措置状況!B137</f>
        <v>筒井小学校</v>
      </c>
      <c r="C131" s="238" t="str">
        <f>措置状況!C137</f>
        <v>学級閉鎖</v>
      </c>
      <c r="D131" s="243" t="str">
        <f>措置状況!D137</f>
        <v>１年３組</v>
      </c>
      <c r="E131" s="244">
        <f>措置状況!E137</f>
        <v>46091</v>
      </c>
      <c r="F131" s="245" t="str">
        <f>措置状況!F137</f>
        <v>火</v>
      </c>
      <c r="G131" s="245" t="s">
        <v>297</v>
      </c>
      <c r="H131" s="246">
        <f>措置状況!H137</f>
        <v>46092</v>
      </c>
      <c r="I131" s="241" t="str">
        <f>措置状況!I137</f>
        <v>水</v>
      </c>
    </row>
    <row r="132" spans="2:9" ht="23.25" hidden="1" customHeight="1" x14ac:dyDescent="0.2">
      <c r="B132" s="238" t="str">
        <f>措置状況!B138</f>
        <v>三内小学校</v>
      </c>
      <c r="C132" s="238" t="str">
        <f>措置状況!C138</f>
        <v>学級閉鎖</v>
      </c>
      <c r="D132" s="243" t="str">
        <f>措置状況!D138</f>
        <v>２年２組</v>
      </c>
      <c r="E132" s="244">
        <f>措置状況!E138</f>
        <v>46091</v>
      </c>
      <c r="F132" s="245" t="str">
        <f>措置状況!F138</f>
        <v>火</v>
      </c>
      <c r="G132" s="245" t="s">
        <v>297</v>
      </c>
      <c r="H132" s="246">
        <f>措置状況!H138</f>
        <v>46092</v>
      </c>
      <c r="I132" s="241" t="str">
        <f>措置状況!I138</f>
        <v>水</v>
      </c>
    </row>
    <row r="133" spans="2:9" ht="23.25" hidden="1" customHeight="1" x14ac:dyDescent="0.2">
      <c r="B133" s="238" t="str">
        <f>措置状況!B139</f>
        <v>女鹿沢小学校</v>
      </c>
      <c r="C133" s="238" t="str">
        <f>措置状況!C139</f>
        <v>学年閉鎖</v>
      </c>
      <c r="D133" s="243" t="str">
        <f>措置状況!D139</f>
        <v>４学年</v>
      </c>
      <c r="E133" s="244">
        <f>措置状況!E139</f>
        <v>46091</v>
      </c>
      <c r="F133" s="245" t="str">
        <f>措置状況!F139</f>
        <v>火</v>
      </c>
      <c r="G133" s="245" t="s">
        <v>297</v>
      </c>
      <c r="H133" s="246">
        <f>措置状況!H139</f>
        <v>46092</v>
      </c>
      <c r="I133" s="241" t="str">
        <f>措置状況!I139</f>
        <v>水</v>
      </c>
    </row>
    <row r="134" spans="2:9" ht="23.25" customHeight="1" x14ac:dyDescent="0.2">
      <c r="B134" s="227" t="str">
        <f>措置状況!B140</f>
        <v>浜館小学校</v>
      </c>
      <c r="C134" s="227" t="str">
        <f>措置状況!C140</f>
        <v>学年閉鎖</v>
      </c>
      <c r="D134" s="230" t="str">
        <f>措置状況!D140</f>
        <v>１学年</v>
      </c>
      <c r="E134" s="228">
        <f>措置状況!E140</f>
        <v>46091</v>
      </c>
      <c r="F134" s="231" t="str">
        <f>措置状況!F140</f>
        <v>火</v>
      </c>
      <c r="G134" s="231" t="s">
        <v>297</v>
      </c>
      <c r="H134" s="232">
        <f>措置状況!H140</f>
        <v>46094</v>
      </c>
      <c r="I134" s="225" t="str">
        <f>措置状況!I140</f>
        <v>金</v>
      </c>
    </row>
    <row r="135" spans="2:9" ht="23.25" customHeight="1" x14ac:dyDescent="0.2">
      <c r="B135" s="227" t="str">
        <f>措置状況!B141</f>
        <v>新城小学校</v>
      </c>
      <c r="C135" s="227" t="str">
        <f>措置状況!C141</f>
        <v>学級閉鎖</v>
      </c>
      <c r="D135" s="230" t="str">
        <f>措置状況!D141</f>
        <v>２年３組</v>
      </c>
      <c r="E135" s="228">
        <f>措置状況!E141</f>
        <v>46092</v>
      </c>
      <c r="F135" s="231" t="str">
        <f>措置状況!F141</f>
        <v>水</v>
      </c>
      <c r="G135" s="231" t="s">
        <v>297</v>
      </c>
      <c r="H135" s="232">
        <f>措置状況!H141</f>
        <v>46094</v>
      </c>
      <c r="I135" s="225" t="str">
        <f>措置状況!I141</f>
        <v>金</v>
      </c>
    </row>
    <row r="136" spans="2:9" ht="23.25" customHeight="1" x14ac:dyDescent="0.2">
      <c r="B136" s="227" t="str">
        <f>措置状況!B142</f>
        <v>筒井小学校</v>
      </c>
      <c r="C136" s="227" t="str">
        <f>措置状況!C142</f>
        <v>学級閉鎖</v>
      </c>
      <c r="D136" s="230" t="str">
        <f>措置状況!D142</f>
        <v>２年１組</v>
      </c>
      <c r="E136" s="228">
        <f>措置状況!E142</f>
        <v>46092</v>
      </c>
      <c r="F136" s="231" t="str">
        <f>措置状況!F142</f>
        <v>水</v>
      </c>
      <c r="G136" s="231" t="s">
        <v>297</v>
      </c>
      <c r="H136" s="232">
        <f>措置状況!H142</f>
        <v>46093</v>
      </c>
      <c r="I136" s="225" t="str">
        <f>措置状況!I142</f>
        <v>木</v>
      </c>
    </row>
    <row r="137" spans="2:9" ht="23.25" customHeight="1" x14ac:dyDescent="0.2">
      <c r="B137" s="227" t="str">
        <f>措置状況!B143</f>
        <v>筒井小学校</v>
      </c>
      <c r="C137" s="227" t="str">
        <f>措置状況!C143</f>
        <v>学級閉鎖</v>
      </c>
      <c r="D137" s="230" t="str">
        <f>措置状況!D143</f>
        <v>２年２組</v>
      </c>
      <c r="E137" s="228">
        <f>措置状況!E143</f>
        <v>46092</v>
      </c>
      <c r="F137" s="231" t="str">
        <f>措置状況!F143</f>
        <v>水</v>
      </c>
      <c r="G137" s="231" t="s">
        <v>297</v>
      </c>
      <c r="H137" s="232">
        <f>措置状況!H143</f>
        <v>46093</v>
      </c>
      <c r="I137" s="225" t="str">
        <f>措置状況!I143</f>
        <v>木</v>
      </c>
    </row>
    <row r="138" spans="2:9" ht="23.25" customHeight="1" x14ac:dyDescent="0.2">
      <c r="B138" s="227" t="str">
        <f>措置状況!B144</f>
        <v>筒井小学校</v>
      </c>
      <c r="C138" s="227" t="str">
        <f>措置状況!C144</f>
        <v>学級閉鎖</v>
      </c>
      <c r="D138" s="230" t="str">
        <f>措置状況!D144</f>
        <v>２年３組</v>
      </c>
      <c r="E138" s="228">
        <f>措置状況!E144</f>
        <v>46092</v>
      </c>
      <c r="F138" s="231" t="str">
        <f>措置状況!F144</f>
        <v>水</v>
      </c>
      <c r="G138" s="231" t="s">
        <v>297</v>
      </c>
      <c r="H138" s="232">
        <f>措置状況!H144</f>
        <v>46093</v>
      </c>
      <c r="I138" s="225" t="str">
        <f>措置状況!I144</f>
        <v>木</v>
      </c>
    </row>
    <row r="139" spans="2:9" ht="23.25" customHeight="1" x14ac:dyDescent="0.2">
      <c r="B139" s="227" t="str">
        <f>措置状況!B145</f>
        <v>造道中学校</v>
      </c>
      <c r="C139" s="227" t="str">
        <f>措置状況!C145</f>
        <v>学級閉鎖</v>
      </c>
      <c r="D139" s="230" t="str">
        <f>措置状況!D145</f>
        <v>１年３組</v>
      </c>
      <c r="E139" s="228">
        <f>措置状況!E145</f>
        <v>46092</v>
      </c>
      <c r="F139" s="231" t="str">
        <f>措置状況!F145</f>
        <v>水</v>
      </c>
      <c r="G139" s="231" t="s">
        <v>297</v>
      </c>
      <c r="H139" s="232">
        <f>措置状況!H145</f>
        <v>46093</v>
      </c>
      <c r="I139" s="225" t="str">
        <f>措置状況!I145</f>
        <v>木</v>
      </c>
    </row>
    <row r="140" spans="2:9" ht="23.25" customHeight="1" x14ac:dyDescent="0.2">
      <c r="B140" s="227" t="str">
        <f>措置状況!B146</f>
        <v>泉川小学校</v>
      </c>
      <c r="C140" s="227" t="str">
        <f>措置状況!C146</f>
        <v>学級閉鎖</v>
      </c>
      <c r="D140" s="230" t="str">
        <f>措置状況!D146</f>
        <v>３年２組</v>
      </c>
      <c r="E140" s="228">
        <f>措置状況!E146</f>
        <v>46093</v>
      </c>
      <c r="F140" s="231" t="str">
        <f>措置状況!F146</f>
        <v>木</v>
      </c>
      <c r="G140" s="231" t="s">
        <v>297</v>
      </c>
      <c r="H140" s="232">
        <f>措置状況!H146</f>
        <v>46094</v>
      </c>
      <c r="I140" s="225" t="str">
        <f>措置状況!I146</f>
        <v>金</v>
      </c>
    </row>
    <row r="141" spans="2:9" ht="23.25" customHeight="1" x14ac:dyDescent="0.2">
      <c r="B141" s="227" t="str">
        <f>措置状況!B147</f>
        <v>浜館小学校</v>
      </c>
      <c r="C141" s="227" t="str">
        <f>措置状況!C147</f>
        <v>学年閉鎖</v>
      </c>
      <c r="D141" s="230" t="str">
        <f>措置状況!D147</f>
        <v>３学年</v>
      </c>
      <c r="E141" s="228">
        <f>措置状況!E147</f>
        <v>46093</v>
      </c>
      <c r="F141" s="231" t="str">
        <f>措置状況!F147</f>
        <v>木</v>
      </c>
      <c r="G141" s="231" t="s">
        <v>297</v>
      </c>
      <c r="H141" s="232">
        <f>措置状況!H147</f>
        <v>46094</v>
      </c>
      <c r="I141" s="225" t="str">
        <f>措置状況!I147</f>
        <v>金</v>
      </c>
    </row>
    <row r="142" spans="2:9" ht="23.25" customHeight="1" x14ac:dyDescent="0.2">
      <c r="B142" s="227" t="str">
        <f>措置状況!B148</f>
        <v>浜館小学校</v>
      </c>
      <c r="C142" s="227" t="str">
        <f>措置状況!C148</f>
        <v>学年閉鎖</v>
      </c>
      <c r="D142" s="230" t="str">
        <f>措置状況!D148</f>
        <v>４学年</v>
      </c>
      <c r="E142" s="228">
        <f>措置状況!E148</f>
        <v>46093</v>
      </c>
      <c r="F142" s="231" t="str">
        <f>措置状況!F148</f>
        <v>木</v>
      </c>
      <c r="G142" s="231" t="s">
        <v>297</v>
      </c>
      <c r="H142" s="232">
        <f>措置状況!H148</f>
        <v>46094</v>
      </c>
      <c r="I142" s="225" t="str">
        <f>措置状況!I148</f>
        <v>金</v>
      </c>
    </row>
    <row r="143" spans="2:9" ht="23.25" hidden="1" customHeight="1" x14ac:dyDescent="0.2">
      <c r="B143" s="227" t="str">
        <f>措置状況!B149</f>
        <v>筒井小学校</v>
      </c>
      <c r="C143" s="227" t="str">
        <f>措置状況!C149</f>
        <v>学級閉鎖</v>
      </c>
      <c r="D143" s="230" t="str">
        <f>措置状況!D149</f>
        <v>４年１組</v>
      </c>
      <c r="E143" s="228">
        <f>措置状況!E149</f>
        <v>46094</v>
      </c>
      <c r="F143" s="231" t="str">
        <f>措置状況!F149</f>
        <v>金</v>
      </c>
      <c r="G143" s="231" t="s">
        <v>297</v>
      </c>
      <c r="H143" s="232">
        <f>措置状況!H149</f>
        <v>46097</v>
      </c>
      <c r="I143" s="225" t="str">
        <f>措置状況!I149</f>
        <v>月</v>
      </c>
    </row>
    <row r="144" spans="2:9" ht="23.25" hidden="1" customHeight="1" x14ac:dyDescent="0.2">
      <c r="B144" s="227" t="str">
        <f>措置状況!B150</f>
        <v>筒井小学校</v>
      </c>
      <c r="C144" s="227" t="str">
        <f>措置状況!C150</f>
        <v>学級閉鎖</v>
      </c>
      <c r="D144" s="230" t="str">
        <f>措置状況!D150</f>
        <v>４年２組</v>
      </c>
      <c r="E144" s="228">
        <f>措置状況!E150</f>
        <v>46094</v>
      </c>
      <c r="F144" s="231" t="str">
        <f>措置状況!F150</f>
        <v>金</v>
      </c>
      <c r="G144" s="231" t="s">
        <v>297</v>
      </c>
      <c r="H144" s="232">
        <f>措置状況!H150</f>
        <v>46097</v>
      </c>
      <c r="I144" s="225" t="str">
        <f>措置状況!I150</f>
        <v>月</v>
      </c>
    </row>
    <row r="145" spans="2:9" ht="23.25" hidden="1" customHeight="1" x14ac:dyDescent="0.2">
      <c r="B145" s="227" t="str">
        <f>措置状況!B151</f>
        <v>筒井小学校</v>
      </c>
      <c r="C145" s="227" t="str">
        <f>措置状況!C151</f>
        <v>学級閉鎖</v>
      </c>
      <c r="D145" s="230" t="str">
        <f>措置状況!D151</f>
        <v>４年３組</v>
      </c>
      <c r="E145" s="228">
        <f>措置状況!E151</f>
        <v>46094</v>
      </c>
      <c r="F145" s="231" t="str">
        <f>措置状況!F151</f>
        <v>金</v>
      </c>
      <c r="G145" s="231" t="s">
        <v>297</v>
      </c>
      <c r="H145" s="232">
        <f>措置状況!H151</f>
        <v>46097</v>
      </c>
      <c r="I145" s="225" t="str">
        <f>措置状況!I151</f>
        <v>月</v>
      </c>
    </row>
    <row r="146" spans="2:9" ht="23.25" hidden="1" customHeight="1" x14ac:dyDescent="0.2">
      <c r="B146" s="227" t="str">
        <f>措置状況!B152</f>
        <v>筒井小学校</v>
      </c>
      <c r="C146" s="227" t="str">
        <f>措置状況!C152</f>
        <v>学級閉鎖</v>
      </c>
      <c r="D146" s="230" t="str">
        <f>措置状況!D152</f>
        <v>５年１組</v>
      </c>
      <c r="E146" s="228">
        <f>措置状況!E152</f>
        <v>46094</v>
      </c>
      <c r="F146" s="231" t="str">
        <f>措置状況!F152</f>
        <v>金</v>
      </c>
      <c r="G146" s="231" t="s">
        <v>297</v>
      </c>
      <c r="H146" s="232">
        <f>措置状況!H152</f>
        <v>46097</v>
      </c>
      <c r="I146" s="225" t="str">
        <f>措置状況!I152</f>
        <v>月</v>
      </c>
    </row>
    <row r="147" spans="2:9" ht="23.25" hidden="1" customHeight="1" x14ac:dyDescent="0.2">
      <c r="B147" s="227" t="str">
        <f>措置状況!B153</f>
        <v>筒井小学校</v>
      </c>
      <c r="C147" s="227" t="str">
        <f>措置状況!C153</f>
        <v>学級閉鎖</v>
      </c>
      <c r="D147" s="230" t="str">
        <f>措置状況!D153</f>
        <v>５年２組</v>
      </c>
      <c r="E147" s="228">
        <f>措置状況!E153</f>
        <v>46094</v>
      </c>
      <c r="F147" s="231" t="str">
        <f>措置状況!F153</f>
        <v>金</v>
      </c>
      <c r="G147" s="231" t="s">
        <v>297</v>
      </c>
      <c r="H147" s="232">
        <f>措置状況!H153</f>
        <v>46097</v>
      </c>
      <c r="I147" s="225" t="str">
        <f>措置状況!I153</f>
        <v>月</v>
      </c>
    </row>
    <row r="148" spans="2:9" ht="23.25" hidden="1" customHeight="1" x14ac:dyDescent="0.2">
      <c r="B148" s="227" t="str">
        <f>措置状況!B154</f>
        <v>筒井小学校</v>
      </c>
      <c r="C148" s="227" t="str">
        <f>措置状況!C154</f>
        <v>学級閉鎖</v>
      </c>
      <c r="D148" s="230" t="str">
        <f>措置状況!D154</f>
        <v>５年３組</v>
      </c>
      <c r="E148" s="228">
        <f>措置状況!E154</f>
        <v>46094</v>
      </c>
      <c r="F148" s="231" t="str">
        <f>措置状況!F154</f>
        <v>金</v>
      </c>
      <c r="G148" s="231" t="s">
        <v>297</v>
      </c>
      <c r="H148" s="232">
        <f>措置状況!H154</f>
        <v>46097</v>
      </c>
      <c r="I148" s="225" t="str">
        <f>措置状況!I154</f>
        <v>月</v>
      </c>
    </row>
    <row r="149" spans="2:9" ht="23.25" hidden="1" customHeight="1" x14ac:dyDescent="0.2">
      <c r="B149" s="227" t="str">
        <f>措置状況!B155</f>
        <v>筒井小学校</v>
      </c>
      <c r="C149" s="227" t="str">
        <f>措置状況!C155</f>
        <v>学級閉鎖</v>
      </c>
      <c r="D149" s="230" t="str">
        <f>措置状況!D155</f>
        <v>６年１組</v>
      </c>
      <c r="E149" s="228">
        <f>措置状況!E155</f>
        <v>46094</v>
      </c>
      <c r="F149" s="231" t="str">
        <f>措置状況!F155</f>
        <v>金</v>
      </c>
      <c r="G149" s="231" t="s">
        <v>297</v>
      </c>
      <c r="H149" s="232">
        <f>措置状況!H155</f>
        <v>46097</v>
      </c>
      <c r="I149" s="225" t="str">
        <f>措置状況!I155</f>
        <v>月</v>
      </c>
    </row>
    <row r="150" spans="2:9" ht="23.25" hidden="1" customHeight="1" x14ac:dyDescent="0.2">
      <c r="B150" s="227" t="str">
        <f>措置状況!B156</f>
        <v>筒井小学校</v>
      </c>
      <c r="C150" s="227" t="str">
        <f>措置状況!C156</f>
        <v>学級閉鎖</v>
      </c>
      <c r="D150" s="230" t="str">
        <f>措置状況!D156</f>
        <v>６年２組</v>
      </c>
      <c r="E150" s="228">
        <f>措置状況!E156</f>
        <v>46094</v>
      </c>
      <c r="F150" s="231" t="str">
        <f>措置状況!F156</f>
        <v>金</v>
      </c>
      <c r="G150" s="231" t="s">
        <v>297</v>
      </c>
      <c r="H150" s="232">
        <f>措置状況!H156</f>
        <v>46097</v>
      </c>
      <c r="I150" s="225" t="str">
        <f>措置状況!I156</f>
        <v>月</v>
      </c>
    </row>
    <row r="151" spans="2:9" ht="23.25" hidden="1" customHeight="1" x14ac:dyDescent="0.2">
      <c r="B151" s="227">
        <f>措置状況!B157</f>
        <v>0</v>
      </c>
      <c r="C151" s="227">
        <f>措置状況!C157</f>
        <v>0</v>
      </c>
      <c r="D151" s="230">
        <f>措置状況!D157</f>
        <v>0</v>
      </c>
      <c r="E151" s="228">
        <f>措置状況!E157</f>
        <v>0</v>
      </c>
      <c r="F151" s="231">
        <f>措置状況!F157</f>
        <v>0</v>
      </c>
      <c r="G151" s="231" t="s">
        <v>297</v>
      </c>
      <c r="H151" s="232">
        <f>措置状況!H157</f>
        <v>0</v>
      </c>
      <c r="I151" s="225">
        <f>措置状況!I157</f>
        <v>0</v>
      </c>
    </row>
    <row r="152" spans="2:9" ht="23.25" hidden="1" customHeight="1" x14ac:dyDescent="0.2">
      <c r="B152" s="227">
        <f>措置状況!B158</f>
        <v>0</v>
      </c>
      <c r="C152" s="227">
        <f>措置状況!C158</f>
        <v>0</v>
      </c>
      <c r="D152" s="230">
        <f>措置状況!D158</f>
        <v>0</v>
      </c>
      <c r="E152" s="228">
        <f>措置状況!E158</f>
        <v>0</v>
      </c>
      <c r="F152" s="231">
        <f>措置状況!F158</f>
        <v>0</v>
      </c>
      <c r="G152" s="231" t="s">
        <v>297</v>
      </c>
      <c r="H152" s="232">
        <f>措置状況!H158</f>
        <v>0</v>
      </c>
      <c r="I152" s="225">
        <f>措置状況!I158</f>
        <v>0</v>
      </c>
    </row>
  </sheetData>
  <sheetProtection algorithmName="SHA-512" hashValue="lxfT2y9VNtzSuirKq9hNDUGOK5o0VZTohKnH8GKEWCC1vP7zuANxVHovFdROu1VFrYmaOu6P+kSmOILYr/6low==" saltValue="5gfIC2VLfVuPtWPlPjmEVg==" spinCount="100000" sheet="1" objects="1" scenarios="1"/>
  <autoFilter ref="A6:I26" xr:uid="{00000000-0009-0000-0000-000007000000}">
    <filterColumn colId="4" showButton="0"/>
    <filterColumn colId="7" showButton="0"/>
  </autoFilter>
  <mergeCells count="2">
    <mergeCell ref="A1:I1"/>
    <mergeCell ref="E6:I6"/>
  </mergeCells>
  <phoneticPr fontId="2"/>
  <printOptions horizontalCentered="1"/>
  <pageMargins left="0.78740157480314965" right="0.78740157480314965" top="0.78740157480314965" bottom="0.59055118110236227" header="0.51181102362204722" footer="0.51181102362204722"/>
  <pageSetup paperSize="9" scale="95"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7</vt:i4>
      </vt:variant>
    </vt:vector>
  </HeadingPairs>
  <TitlesOfParts>
    <vt:vector baseType="lpstr" size="15">
      <vt:lpstr>措置状況</vt:lpstr>
      <vt:lpstr>小学校感染者数</vt:lpstr>
      <vt:lpstr>中学校感染者数</vt:lpstr>
      <vt:lpstr>新規</vt:lpstr>
      <vt:lpstr>欠席者データ</vt:lpstr>
      <vt:lpstr>欠席状況</vt:lpstr>
      <vt:lpstr>欠席状況グラフ</vt:lpstr>
      <vt:lpstr>臨時休業状況</vt:lpstr>
      <vt:lpstr>欠席状況!Print_Area</vt:lpstr>
      <vt:lpstr>欠席状況グラフ!Print_Area</vt:lpstr>
      <vt:lpstr>小学校感染者数!Print_Area</vt:lpstr>
      <vt:lpstr>措置状況!Print_Area</vt:lpstr>
      <vt:lpstr>臨時休業状況!Print_Area</vt:lpstr>
      <vt:lpstr>措置状況!Print_Titles</vt:lpstr>
      <vt:lpstr>臨時休業状況!Print_Titles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2026-03-12T06:35:07Z</cp:lastPrinted>
  <dcterms:created xsi:type="dcterms:W3CDTF">2007-10-23T02:22:04Z</dcterms:created>
  <dcterms:modified xsi:type="dcterms:W3CDTF">2026-03-12T06:35:47Z</dcterms:modified>
</cp:coreProperties>
</file>