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071000___財政課\平成31年度\R1決算統計\01_普通会計\14_その他照会\030303〆_【青森県】財政状況資料集の作成について（１回目）\03_県提出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W39" i="10"/>
  <c r="BW40" i="10" s="1"/>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<sst xmlns="http://schemas.openxmlformats.org/spreadsheetml/2006/main" count="1088" uniqueCount="618">
  <si>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</si>
  <si>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</si>
  <si>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</si>
  <si>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</si>
  <si>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</si>
  <si>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</si>
  <si>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</si>
  <si>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</si>
  <si>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</si>
  <si>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</si>
  <si>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</si>
  <si>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</si>
  <si>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</si>
  <si>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</si>
  <si>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</si>
  <si>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</si>
  <si>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</si>
  <si>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</si>
  <si>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</si>
  <si>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</si>
  <si>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</si>
  <si>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</si>
  <si>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</si>
  <si>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</si>
  <si>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</si>
  <si>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</si>
  <si>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</si>
  <si>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</si>
  <si>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</si>
  <si>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</si>
  <si>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</si>
  <si>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</si>
  <si>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</si>
  <si>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</si>
  <si>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</si>
  <si>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</si>
  <si>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</si>
  <si>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</si>
  <si>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</si>
  <si>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</si>
  <si>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</si>
  <si>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</si>
  <si>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</si>
  <si>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</si>
  <si>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</si>
  <si>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</si>
  <si>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</si>
  <si>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</si>
  <si>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</si>
  <si>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</si>
  <si>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</si>
  <si>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</si>
  <si>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</si>
  <si>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</si>
  <si>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</si>
  <si>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</si>
  <si>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</si>
  <si>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</si>
  <si>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</si>
  <si>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</si>
  <si>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</si>
  <si>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</si>
  <si>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</si>
  <si>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</si>
  <si>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</si>
  <si>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</si>
  <si>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</si>
  <si>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</si>
  <si>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</si>
  <si>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</si>
  <si>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</si>
  <si>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</si>
  <si>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</si>
  <si>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</si>
  <si>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</si>
  <si>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</si>
  <si>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</si>
  <si>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</si>
  <si>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</si>
  <si>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</si>
  <si>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</si>
  <si>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</si>
  <si>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</si>
  <si>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</si>
  <si>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</si>
  <si>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</si>
  <si>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</si>
  <si>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</si>
  <si>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</si>
  <si>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</si>
  <si>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</si>
  <si>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</si>
  <si>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</si>
  <si>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</si>
  <si>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</si>
  <si>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</si>
  <si>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</si>
  <si>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</si>
  <si>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青森市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</si>
  <si>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</si>
  <si>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</si>
  <si>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</si>
  <si>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</si>
  <si>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</si>
  <si>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</si>
  <si>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</si>
  <si>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</si>
  <si>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</si>
  <si>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</si>
  <si>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</si>
  <si>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</si>
  <si>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</si>
  <si>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</si>
  <si>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</si>
  <si>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</si>
  <si>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</si>
  <si>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</si>
  <si>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</si>
  <si>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</si>
  <si>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</si>
  <si>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</si>
  <si>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</si>
  <si>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</si>
  <si>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</si>
  <si>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</si>
  <si>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</si>
  <si>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</si>
  <si>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</si>
  <si>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</si>
  <si>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</si>
  <si>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</si>
  <si>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</si>
  <si>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</si>
  <si>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</si>
  <si>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</si>
  <si>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</si>
  <si>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</si>
  <si>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</si>
  <si>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</si>
  <si>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</si>
  <si>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</si>
  <si>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</si>
  <si>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</si>
  <si>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</si>
  <si>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</si>
  <si>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</si>
  <si>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</si>
  <si>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</si>
  <si>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</si>
  <si>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</si>
  <si>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</si>
  <si>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病院事業会計</t>
    <phoneticPr fontId="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</si>
  <si>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</si>
  <si>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</si>
  <si>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</si>
  <si>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</si>
  <si>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</si>
  <si>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</si>
  <si>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自動車運送事業会計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</si>
  <si>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</si>
  <si>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</si>
  <si>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</si>
  <si>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</si>
  <si>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</si>
  <si>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</si>
  <si>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</si>
  <si>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</si>
  <si>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</si>
  <si>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</si>
  <si>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</si>
  <si>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</si>
  <si>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</si>
  <si>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</si>
  <si>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</si>
  <si>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</si>
  <si>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</si>
  <si>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</si>
  <si>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</si>
  <si>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</si>
  <si>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</si>
  <si>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</si>
  <si>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</si>
  <si>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</si>
  <si>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</si>
  <si>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</si>
  <si>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</si>
  <si>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</si>
  <si>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</si>
  <si>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</si>
  <si>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</si>
  <si>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</si>
  <si>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</si>
  <si>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</si>
  <si>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</si>
  <si>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</si>
  <si>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</si>
  <si>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</si>
  <si>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</si>
  <si>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</si>
  <si>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</si>
  <si>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</si>
  <si>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</si>
  <si>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</si>
  <si>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</si>
  <si>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</si>
  <si>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</si>
  <si>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</si>
  <si>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</si>
  <si>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</si>
  <si>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</si>
  <si>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</si>
  <si>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</si>
  <si>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</si>
  <si>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</si>
  <si>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青森県青森市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</si>
  <si>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</si>
  <si>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</si>
  <si>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</si>
  <si>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</si>
  <si>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</si>
  <si>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</si>
  <si>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</si>
  <si>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</si>
  <si>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</si>
  <si>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</si>
  <si>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</si>
  <si>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</si>
  <si>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</si>
  <si>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</si>
  <si>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</si>
  <si>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</si>
  <si>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</si>
  <si>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</si>
  <si>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</si>
  <si>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</si>
  <si>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</si>
  <si>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</si>
  <si>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</si>
  <si>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</si>
  <si>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</si>
  <si>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</si>
  <si>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</si>
  <si>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</si>
  <si>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</si>
  <si>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</si>
  <si>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</si>
  <si>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</si>
  <si>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</si>
  <si>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</si>
  <si>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</si>
  <si>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</si>
  <si>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</si>
  <si>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</si>
  <si>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</si>
  <si>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</si>
  <si>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</si>
  <si>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</si>
  <si>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</si>
  <si>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</si>
  <si>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</si>
  <si>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</si>
  <si>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</si>
  <si>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</si>
  <si>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</si>
  <si>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</si>
  <si>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</si>
  <si>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</si>
  <si>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</si>
  <si>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</si>
  <si>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</si>
  <si>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</si>
  <si>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</si>
  <si>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</si>
  <si>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</si>
  <si>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</si>
  <si>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</si>
  <si>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</si>
  <si>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</si>
  <si>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</si>
  <si>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</si>
  <si>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</si>
  <si>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</si>
  <si>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</si>
  <si>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</si>
  <si>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</si>
  <si>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</si>
  <si>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</si>
  <si>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</si>
  <si>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</si>
  <si>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</si>
  <si>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</si>
  <si>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</si>
  <si>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</si>
  <si>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</si>
  <si>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</si>
  <si>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</si>
  <si>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</si>
  <si>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</si>
  <si>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</si>
  <si>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</si>
  <si>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</si>
  <si>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</si>
  <si>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</si>
  <si>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</si>
  <si>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</si>
  <si>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</si>
  <si>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</si>
  <si>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</si>
  <si>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</si>
  <si>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</si>
  <si>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</si>
  <si>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</si>
  <si>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</si>
  <si>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</si>
  <si>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</si>
  <si>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</si>
  <si>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</si>
  <si>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</si>
  <si>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</si>
  <si>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</si>
  <si>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</si>
  <si>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</si>
  <si>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</si>
  <si>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</si>
  <si>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</si>
  <si>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</si>
  <si>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</si>
  <si>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</si>
  <si>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</si>
  <si>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</si>
  <si>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</si>
  <si>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</si>
  <si>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</si>
  <si>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</si>
  <si>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</si>
  <si>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</si>
  <si>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</si>
  <si>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</si>
  <si>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</si>
  <si>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</si>
  <si>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</si>
  <si>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</si>
  <si>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</si>
  <si>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</si>
  <si>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</si>
  <si>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</si>
  <si>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</si>
  <si>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</si>
  <si>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</si>
  <si>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</si>
  <si>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</si>
  <si>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</si>
  <si>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</si>
  <si>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</si>
  <si>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</si>
  <si>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</si>
  <si>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</si>
  <si>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</si>
  <si>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</si>
  <si>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</si>
  <si>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</si>
  <si>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</si>
  <si>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</si>
  <si>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</si>
  <si>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</si>
  <si>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</si>
  <si>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</si>
  <si>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</si>
  <si>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</si>
  <si>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青森県青森市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</si>
  <si>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</si>
  <si>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</si>
  <si>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</si>
  <si>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</si>
  <si>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</si>
  <si>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</si>
  <si>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</si>
  <si>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</si>
  <si>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</si>
  <si>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</si>
  <si>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</si>
  <si>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</si>
  <si>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</si>
  <si>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</si>
  <si>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</si>
  <si>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</si>
  <si>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</si>
  <si>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</si>
  <si>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</si>
  <si>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</si>
  <si>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</si>
  <si>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</si>
  <si>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</si>
  <si>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</si>
  <si>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</si>
  <si>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</si>
  <si>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</si>
  <si>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</si>
  <si>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</si>
  <si>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</si>
  <si>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</si>
  <si>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</si>
  <si>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</si>
  <si>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</si>
  <si>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</si>
  <si>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</si>
  <si>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</si>
  <si>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</si>
  <si>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</si>
  <si>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</si>
  <si>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</si>
  <si>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</si>
  <si>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自動車運送事業会計</t>
    <phoneticPr fontId="5"/>
  </si>
  <si>
    <t>法適用企業</t>
    <phoneticPr fontId="5"/>
  </si>
  <si>
    <t>水道事業会計</t>
    <phoneticPr fontId="5"/>
  </si>
  <si>
    <t>卸売市場事業特別会計</t>
    <phoneticPr fontId="5"/>
  </si>
  <si>
    <t>法非適用企業</t>
    <phoneticPr fontId="5"/>
  </si>
  <si>
    <t>下水道事業特別会計</t>
    <phoneticPr fontId="5"/>
  </si>
  <si>
    <t>法非適用企業</t>
    <phoneticPr fontId="5"/>
  </si>
  <si>
    <t>農業集落排水事業特別会計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</si>
  <si>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</si>
  <si>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</si>
  <si>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</si>
  <si>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</si>
  <si>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</si>
  <si>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</si>
  <si>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</si>
  <si>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</si>
  <si>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</si>
  <si>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</si>
  <si>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</si>
  <si>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</si>
  <si>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</si>
  <si>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</si>
  <si>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</si>
  <si>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</si>
  <si>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</si>
  <si>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</si>
  <si>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</si>
  <si>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</si>
  <si>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</si>
  <si>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</si>
  <si>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</si>
  <si>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</si>
  <si>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</si>
  <si>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</si>
  <si>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</si>
  <si>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</si>
  <si>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</si>
  <si>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</si>
  <si>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</si>
  <si>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</si>
  <si>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</si>
  <si>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</si>
  <si>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</si>
  <si>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</si>
  <si>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</si>
  <si>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</si>
  <si>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</si>
  <si>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</si>
  <si>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</si>
  <si>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</si>
  <si>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</si>
  <si>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</si>
  <si>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</si>
  <si>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</si>
  <si>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</si>
  <si>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</si>
  <si>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</si>
  <si>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</si>
  <si>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</si>
  <si>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</si>
  <si>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</si>
  <si>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</si>
  <si>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</si>
  <si>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</si>
  <si>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</si>
  <si>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</si>
  <si>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</si>
  <si>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</si>
  <si>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</si>
  <si>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</si>
  <si>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</si>
  <si>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</si>
  <si>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</si>
  <si>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</si>
  <si>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</si>
  <si>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</si>
  <si>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</si>
  <si>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</si>
  <si>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</si>
  <si>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</si>
  <si>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</si>
  <si>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</si>
  <si>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</si>
  <si>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</si>
  <si>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</si>
  <si>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</si>
  <si>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</si>
  <si>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</si>
  <si>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</si>
  <si>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</si>
  <si>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</si>
  <si>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</si>
  <si>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</si>
  <si>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</si>
  <si>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</si>
  <si>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</si>
  <si>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</si>
  <si>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</si>
  <si>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</si>
  <si>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</si>
  <si>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</si>
  <si>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</si>
  <si>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</si>
  <si>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</si>
  <si>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</si>
  <si>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</si>
  <si>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</si>
  <si>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</si>
  <si>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</si>
  <si>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</si>
  <si>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</si>
  <si>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</si>
  <si>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</si>
  <si>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</si>
  <si>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</si>
  <si>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</si>
  <si>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</si>
  <si>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</si>
  <si>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</si>
  <si>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</si>
  <si>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</si>
  <si>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</si>
  <si>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</si>
  <si>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</si>
  <si>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</si>
  <si>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</si>
  <si>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</si>
  <si>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</si>
  <si>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</si>
  <si>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</si>
  <si>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</si>
  <si>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</si>
  <si>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</si>
  <si>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</si>
  <si>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</si>
  <si>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</si>
  <si>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</si>
  <si>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</si>
  <si>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</si>
  <si>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</si>
  <si>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</si>
  <si>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</si>
  <si>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</si>
  <si>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</si>
  <si>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</si>
  <si>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</si>
  <si>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</si>
  <si>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</si>
  <si>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</si>
  <si>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</si>
  <si>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</si>
  <si>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</si>
  <si>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</si>
  <si>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2.16</t>
  </si>
  <si>
    <t>▲ 5.09</t>
  </si>
  <si>
    <t>▲ 3.18</t>
  </si>
  <si>
    <t>病院事業会計</t>
  </si>
  <si>
    <t>▲ 0.69</t>
  </si>
  <si>
    <t>▲ 1.18</t>
  </si>
  <si>
    <t>▲ 2.28</t>
  </si>
  <si>
    <t>▲ 2.72</t>
  </si>
  <si>
    <t>▲ 2.50</t>
  </si>
  <si>
    <t>自動車運送事業会計</t>
  </si>
  <si>
    <t>▲ 0.23</t>
  </si>
  <si>
    <t>▲ 0.10</t>
  </si>
  <si>
    <t>▲ 0.07</t>
  </si>
  <si>
    <t>▲ 0.26</t>
  </si>
  <si>
    <t>水道事業会計</t>
  </si>
  <si>
    <t>一般会計</t>
  </si>
  <si>
    <t>下水道事業特別会計</t>
  </si>
  <si>
    <t>競輪事業特別会計</t>
  </si>
  <si>
    <t>介護保険事業特別会計</t>
  </si>
  <si>
    <t>後期高齢者医療特別会計</t>
  </si>
  <si>
    <t>その他会計（赤字）</t>
  </si>
  <si>
    <t>▲ 0.32</t>
  </si>
  <si>
    <t>▲ 0.09</t>
  </si>
  <si>
    <t>▲ 0.02</t>
  </si>
  <si>
    <t>その他会計（黒字）</t>
  </si>
  <si>
    <t>（百万円）</t>
    <phoneticPr fontId="5"/>
  </si>
  <si>
    <t>H26末</t>
    <phoneticPr fontId="5"/>
  </si>
  <si>
    <t>H27末</t>
    <phoneticPr fontId="5"/>
  </si>
  <si>
    <t>H28末</t>
    <phoneticPr fontId="5"/>
  </si>
  <si>
    <t>H29末</t>
    <phoneticPr fontId="5"/>
  </si>
  <si>
    <t>H30末</t>
    <phoneticPr fontId="5"/>
  </si>
  <si>
    <t>青森地域広域事務組合</t>
    <rPh sb="0" eb="2">
      <t>アオモリ</t>
    </rPh>
    <rPh sb="2" eb="4">
      <t>チイキ</t>
    </rPh>
    <rPh sb="4" eb="6">
      <t>コウイキ</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</si>
  <si>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</si>
  <si>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黒石地区清掃施設組合</t>
    <rPh sb="0" eb="2">
      <t>クロイシ</t>
    </rPh>
    <rPh sb="2" eb="4">
      <t>チク</t>
    </rPh>
    <rPh sb="4" eb="6">
      <t>セイソウ</t>
    </rPh>
    <rPh sb="6" eb="8">
      <t>シセツ</t>
    </rPh>
    <rPh sb="8" eb="10">
      <t>クミアイ</t>
    </rPh>
    <phoneticPr fontId="2"/>
  </si>
  <si>
    <t>青森県後期高齢者広域連合（一般会計）</t>
    <rPh sb="0" eb="3">
      <t>アオモリケン</t>
    </rPh>
    <rPh sb="3" eb="5">
      <t>コウキ</t>
    </rPh>
    <rPh sb="5" eb="8">
      <t>コウレイシャ</t>
    </rPh>
    <rPh sb="8" eb="10">
      <t>コウイキ</t>
    </rPh>
    <rPh sb="10" eb="12">
      <t>レンゴウ</t>
    </rPh>
    <rPh sb="13" eb="15">
      <t>イッパン</t>
    </rPh>
    <rPh sb="15" eb="17">
      <t>カイケイ</t>
    </rPh>
    <phoneticPr fontId="2"/>
  </si>
  <si>
    <t>青森県後期高齢者医療連合（特別会計）</t>
    <rPh sb="0" eb="3">
      <t>アオモリケン</t>
    </rPh>
    <rPh sb="3" eb="5">
      <t>コウキ</t>
    </rPh>
    <rPh sb="5" eb="8">
      <t>コウレイシャ</t>
    </rPh>
    <rPh sb="8" eb="10">
      <t>イリョウ</t>
    </rPh>
    <rPh sb="10" eb="12">
      <t>レンゴウ</t>
    </rPh>
    <rPh sb="13" eb="15">
      <t>トクベツ</t>
    </rPh>
    <rPh sb="15" eb="17">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</si>
  <si>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</si>
  <si>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6">
      <t>シチョウカイ</t>
    </rPh>
    <rPh sb="5" eb="7">
      <t>カイカン</t>
    </rPh>
    <rPh sb="7" eb="9">
      <t>カンリ</t>
    </rPh>
    <rPh sb="9" eb="11">
      <t>クミアイ</t>
    </rPh>
    <phoneticPr fontId="2"/>
  </si>
  <si>
    <t>-</t>
    <phoneticPr fontId="2"/>
  </si>
  <si>
    <t>法適用企業</t>
    <rPh sb="0" eb="1">
      <t>ホウ</t>
    </rPh>
    <rPh sb="1" eb="3">
      <t>テキヨウ</t>
    </rPh>
    <rPh sb="3" eb="5">
      <t>キギョウ</t>
    </rPh>
    <phoneticPr fontId="2"/>
  </si>
  <si>
    <t>青森市地域振興基金</t>
    <phoneticPr fontId="5"/>
  </si>
  <si>
    <t>青森市次世代健康・スポーツ振興基金</t>
    <phoneticPr fontId="5"/>
  </si>
  <si>
    <t>元気都市あおもり応援基金</t>
    <phoneticPr fontId="5"/>
  </si>
  <si>
    <t>青森市社会福祉事業基金</t>
    <phoneticPr fontId="5"/>
  </si>
  <si>
    <t>青森市大井青少年育成事業基金</t>
    <phoneticPr fontId="5"/>
  </si>
  <si>
    <t>◯</t>
    <phoneticPr fontId="2"/>
  </si>
  <si>
    <t>青森市土地開発公社</t>
    <rPh sb="0" eb="3">
      <t>アオモリシ</t>
    </rPh>
    <rPh sb="3" eb="5">
      <t>トチ</t>
    </rPh>
    <rPh sb="5" eb="7">
      <t>カイハツ</t>
    </rPh>
    <rPh sb="7" eb="9">
      <t>コウシャ</t>
    </rPh>
    <phoneticPr fontId="2"/>
  </si>
  <si>
    <t>青森市観光レクリエーション振興財団</t>
    <rPh sb="0" eb="3">
      <t>アオモリシ</t>
    </rPh>
    <rPh sb="3" eb="5">
      <t>カンコウ</t>
    </rPh>
    <rPh sb="13" eb="15">
      <t>シンコウ</t>
    </rPh>
    <rPh sb="15" eb="17">
      <t>ザイダン</t>
    </rPh>
    <phoneticPr fontId="2"/>
  </si>
  <si>
    <t>青森市シルバー人材センター</t>
    <rPh sb="0" eb="3">
      <t>アオモリシ</t>
    </rPh>
    <rPh sb="7" eb="9">
      <t>ジンザイ</t>
    </rPh>
    <phoneticPr fontId="2"/>
  </si>
  <si>
    <t>青森市文化スポーツ振興公社</t>
    <rPh sb="0" eb="3">
      <t>アオモリシ</t>
    </rPh>
    <rPh sb="3" eb="5">
      <t>ブンカ</t>
    </rPh>
    <rPh sb="9" eb="11">
      <t>シンコウ</t>
    </rPh>
    <rPh sb="11" eb="13">
      <t>コウシャ</t>
    </rPh>
    <phoneticPr fontId="2"/>
  </si>
  <si>
    <t>アップルヒル</t>
    <phoneticPr fontId="2"/>
  </si>
  <si>
    <t>青森学術文化振興財団</t>
    <rPh sb="0" eb="2">
      <t>アオモリ</t>
    </rPh>
    <rPh sb="2" eb="4">
      <t>ガクジュツ</t>
    </rPh>
    <rPh sb="4" eb="6">
      <t>ブンカ</t>
    </rPh>
    <rPh sb="6" eb="8">
      <t>シンコウ</t>
    </rPh>
    <rPh sb="8" eb="10">
      <t>ザイダン</t>
    </rPh>
    <phoneticPr fontId="2"/>
  </si>
  <si>
    <t>公立大学法人青森公立大学</t>
    <rPh sb="0" eb="2">
      <t>コウリツ</t>
    </rPh>
    <rPh sb="2" eb="4">
      <t>ダイガク</t>
    </rPh>
    <rPh sb="4" eb="6">
      <t>ホウジン</t>
    </rPh>
    <rPh sb="6" eb="8">
      <t>アオモリ</t>
    </rPh>
    <rPh sb="8" eb="10">
      <t>コウリツ</t>
    </rPh>
    <rPh sb="10" eb="12">
      <t>ダイガク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</si>
</sst>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xmlns:c16r2="http://schemas.microsoft.com/office/drawing/2015/06/chart">
            <c:ext xmlns:c16="http://schemas.microsoft.com/office/drawing/2014/chart" uri="{C3380CC4-5D6E-409C-BE32-E72D297353CC}">
              <c16:uniqueId val="{00000000-E00F-4D17-8575-8109CBD277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25040</c:v>
                </c:pt>
                <c:pt idx="1">
                  <c:v>21419</c:v>
                </c:pt>
                <c:pt idx="2">
                  <c:v>28604</c:v>
                </c:pt>
                <c:pt idx="3">
                  <c:v>25092</c:v>
                </c:pt>
                <c:pt idx="4">
                  <c:v>49404</c:v>
                </c:pt>
              </c:numCache>
            </c:numRef>
          </c:val>
          <c:smooth val="0"/>
          <c:extLst xmlns:c16r2="http://schemas.microsoft.com/office/drawing/2015/06/chart">
            <c:ext xmlns:c16="http://schemas.microsoft.com/office/drawing/2014/chart" uri="{C3380CC4-5D6E-409C-BE32-E72D297353CC}">
              <c16:uniqueId val="{00000001-E00F-4D17-8575-8109CBD277E9}"/>
            </c:ext>
          </c:extLst>
        </c:ser>
        <c:dLbls>
          <c:showLegendKey val="0"/>
          <c:showVal val="0"/>
          <c:showCatName val="0"/>
          <c:showSerName val="0"/>
          <c:showPercent val="0"/>
          <c:showBubbleSize val="0"/>
        </c:dLbls>
        <c:marker val="1"/>
        <c:smooth val="0"/>
        <c:axId val="441104816"/>
        <c:axId val="441104424"/>
      </c:lineChart>
      <c:catAx>
        <c:axId val="441104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1104424"/>
        <c:crosses val="autoZero"/>
        <c:auto val="1"/>
        <c:lblAlgn val="ctr"/>
        <c:lblOffset val="100"/>
        <c:tickLblSkip val="1"/>
        <c:tickMarkSkip val="1"/>
        <c:noMultiLvlLbl val="0"/>
      </c:catAx>
      <c:valAx>
        <c:axId val="4411044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1104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3.77</c:v>
                </c:pt>
                <c:pt idx="1">
                  <c:v>3.34</c:v>
                </c:pt>
                <c:pt idx="2">
                  <c:v>3.06</c:v>
                </c:pt>
                <c:pt idx="3">
                  <c:v>1.84</c:v>
                </c:pt>
                <c:pt idx="4">
                  <c:v>3.95</c:v>
                </c:pt>
              </c:numCache>
            </c:numRef>
          </c:val>
          <c:extLst xmlns:c16r2="http://schemas.microsoft.com/office/drawing/2015/06/chart">
            <c:ext xmlns:c16="http://schemas.microsoft.com/office/drawing/2014/chart" uri="{C3380CC4-5D6E-409C-BE32-E72D297353CC}">
              <c16:uniqueId val="{00000000-F510-4A9B-81FF-0D1735902B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6.21</c:v>
                </c:pt>
                <c:pt idx="1">
                  <c:v>6.34</c:v>
                </c:pt>
                <c:pt idx="2">
                  <c:v>3.4</c:v>
                </c:pt>
                <c:pt idx="3">
                  <c:v>3.12</c:v>
                </c:pt>
                <c:pt idx="4">
                  <c:v>4.18</c:v>
                </c:pt>
              </c:numCache>
            </c:numRef>
          </c:val>
          <c:extLst xmlns:c16r2="http://schemas.microsoft.com/office/drawing/2015/06/chart">
            <c:ext xmlns:c16="http://schemas.microsoft.com/office/drawing/2014/chart" uri="{C3380CC4-5D6E-409C-BE32-E72D297353CC}">
              <c16:uniqueId val="{00000001-F510-4A9B-81FF-0D1735902BF2}"/>
            </c:ext>
          </c:extLst>
        </c:ser>
        <c:dLbls>
          <c:showLegendKey val="0"/>
          <c:showVal val="0"/>
          <c:showCatName val="0"/>
          <c:showSerName val="0"/>
          <c:showPercent val="0"/>
          <c:showBubbleSize val="0"/>
        </c:dLbls>
        <c:gapWidth val="250"/>
        <c:overlap val="100"/>
        <c:axId val="794255664"/>
        <c:axId val="794255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0.09</c:v>
                </c:pt>
                <c:pt idx="1">
                  <c:v>-2.16</c:v>
                </c:pt>
                <c:pt idx="2">
                  <c:v>-5.09</c:v>
                </c:pt>
                <c:pt idx="3">
                  <c:v>-3.18</c:v>
                </c:pt>
                <c:pt idx="4">
                  <c:v>2.11</c:v>
                </c:pt>
              </c:numCache>
            </c:numRef>
          </c:val>
          <c:smooth val="0"/>
          <c:extLst xmlns:c16r2="http://schemas.microsoft.com/office/drawing/2015/06/chart">
            <c:ext xmlns:c16="http://schemas.microsoft.com/office/drawing/2014/chart" uri="{C3380CC4-5D6E-409C-BE32-E72D297353CC}">
              <c16:uniqueId val="{00000002-F510-4A9B-81FF-0D1735902BF2}"/>
            </c:ext>
          </c:extLst>
        </c:ser>
        <c:dLbls>
          <c:showLegendKey val="0"/>
          <c:showVal val="0"/>
          <c:showCatName val="0"/>
          <c:showSerName val="0"/>
          <c:showPercent val="0"/>
          <c:showBubbleSize val="0"/>
        </c:dLbls>
        <c:marker val="1"/>
        <c:smooth val="0"/>
        <c:axId val="794255664"/>
        <c:axId val="794255272"/>
      </c:lineChart>
      <c:catAx>
        <c:axId val="79425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4255272"/>
        <c:crosses val="autoZero"/>
        <c:auto val="1"/>
        <c:lblAlgn val="ctr"/>
        <c:lblOffset val="100"/>
        <c:tickLblSkip val="1"/>
        <c:tickMarkSkip val="1"/>
        <c:noMultiLvlLbl val="0"/>
      </c:catAx>
      <c:valAx>
        <c:axId val="794255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425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c:v>
                </c:pt>
                <c:pt idx="2">
                  <c:v>#N/A</c:v>
                </c:pt>
                <c:pt idx="3">
                  <c:v>0.12</c:v>
                </c:pt>
                <c:pt idx="4">
                  <c:v>#N/A</c:v>
                </c:pt>
                <c:pt idx="5">
                  <c:v>0.93</c:v>
                </c:pt>
                <c:pt idx="6">
                  <c:v>#N/A</c:v>
                </c:pt>
                <c:pt idx="7">
                  <c:v>0.57999999999999996</c:v>
                </c:pt>
                <c:pt idx="8">
                  <c:v>#N/A</c:v>
                </c:pt>
                <c:pt idx="9">
                  <c:v>0.12</c:v>
                </c:pt>
              </c:numCache>
            </c:numRef>
          </c:val>
          <c:extLst xmlns:c16r2="http://schemas.microsoft.com/office/drawing/2015/06/chart">
            <c:ext xmlns:c16="http://schemas.microsoft.com/office/drawing/2014/chart" uri="{C3380CC4-5D6E-409C-BE32-E72D297353CC}">
              <c16:uniqueId val="{00000000-6E2D-4B8F-99EB-6D3F962625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0.32</c:v>
                </c:pt>
                <c:pt idx="1">
                  <c:v>#N/A</c:v>
                </c:pt>
                <c:pt idx="2">
                  <c:v>7.0000000000000007E-2</c:v>
                </c:pt>
                <c:pt idx="3">
                  <c:v>#N/A</c:v>
                </c:pt>
                <c:pt idx="4">
                  <c:v>0.09</c:v>
                </c:pt>
                <c:pt idx="5">
                  <c:v>#N/A</c:v>
                </c:pt>
                <c:pt idx="6">
                  <c:v>0.02</c:v>
                </c:pt>
                <c:pt idx="7">
                  <c:v>#N/A</c:v>
                </c:pt>
                <c:pt idx="8">
                  <c:v>0</c:v>
                </c:pt>
                <c:pt idx="9">
                  <c:v>0</c:v>
                </c:pt>
              </c:numCache>
            </c:numRef>
          </c:val>
          <c:extLst xmlns:c16r2="http://schemas.microsoft.com/office/drawing/2015/06/chart">
            <c:ext xmlns:c16="http://schemas.microsoft.com/office/drawing/2014/chart" uri="{C3380CC4-5D6E-409C-BE32-E72D297353CC}">
              <c16:uniqueId val="{00000001-6E2D-4B8F-99EB-6D3F962625B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0.15</c:v>
                </c:pt>
                <c:pt idx="2">
                  <c:v>#N/A</c:v>
                </c:pt>
                <c:pt idx="3">
                  <c:v>0.15</c:v>
                </c:pt>
                <c:pt idx="4">
                  <c:v>#N/A</c:v>
                </c:pt>
                <c:pt idx="5">
                  <c:v>0.16</c:v>
                </c:pt>
                <c:pt idx="6">
                  <c:v>#N/A</c:v>
                </c:pt>
                <c:pt idx="7">
                  <c:v>0.16</c:v>
                </c:pt>
                <c:pt idx="8">
                  <c:v>#N/A</c:v>
                </c:pt>
                <c:pt idx="9">
                  <c:v>0.15</c:v>
                </c:pt>
              </c:numCache>
            </c:numRef>
          </c:val>
          <c:extLst xmlns:c16r2="http://schemas.microsoft.com/office/drawing/2015/06/chart">
            <c:ext xmlns:c16="http://schemas.microsoft.com/office/drawing/2014/chart" uri="{C3380CC4-5D6E-409C-BE32-E72D297353CC}">
              <c16:uniqueId val="{00000002-6E2D-4B8F-99EB-6D3F962625B3}"/>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0.25</c:v>
                </c:pt>
                <c:pt idx="2">
                  <c:v>#N/A</c:v>
                </c:pt>
                <c:pt idx="3">
                  <c:v>1.07</c:v>
                </c:pt>
                <c:pt idx="4">
                  <c:v>#N/A</c:v>
                </c:pt>
                <c:pt idx="5">
                  <c:v>1.84</c:v>
                </c:pt>
                <c:pt idx="6">
                  <c:v>#N/A</c:v>
                </c:pt>
                <c:pt idx="7">
                  <c:v>0.71</c:v>
                </c:pt>
                <c:pt idx="8">
                  <c:v>#N/A</c:v>
                </c:pt>
                <c:pt idx="9">
                  <c:v>0.28000000000000003</c:v>
                </c:pt>
              </c:numCache>
            </c:numRef>
          </c:val>
          <c:extLst xmlns:c16r2="http://schemas.microsoft.com/office/drawing/2015/06/chart">
            <c:ext xmlns:c16="http://schemas.microsoft.com/office/drawing/2014/chart" uri="{C3380CC4-5D6E-409C-BE32-E72D297353CC}">
              <c16:uniqueId val="{00000003-6E2D-4B8F-99EB-6D3F962625B3}"/>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0.56000000000000005</c:v>
                </c:pt>
                <c:pt idx="2">
                  <c:v>#N/A</c:v>
                </c:pt>
                <c:pt idx="3">
                  <c:v>0.56999999999999995</c:v>
                </c:pt>
                <c:pt idx="4">
                  <c:v>#N/A</c:v>
                </c:pt>
                <c:pt idx="5">
                  <c:v>0.57999999999999996</c:v>
                </c:pt>
                <c:pt idx="6">
                  <c:v>#N/A</c:v>
                </c:pt>
                <c:pt idx="7">
                  <c:v>0.57999999999999996</c:v>
                </c:pt>
                <c:pt idx="8">
                  <c:v>#N/A</c:v>
                </c:pt>
                <c:pt idx="9">
                  <c:v>0.56000000000000005</c:v>
                </c:pt>
              </c:numCache>
            </c:numRef>
          </c:val>
          <c:extLst xmlns:c16r2="http://schemas.microsoft.com/office/drawing/2015/06/chart">
            <c:ext xmlns:c16="http://schemas.microsoft.com/office/drawing/2014/chart" uri="{C3380CC4-5D6E-409C-BE32-E72D297353CC}">
              <c16:uniqueId val="{00000004-6E2D-4B8F-99EB-6D3F962625B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0.21</c:v>
                </c:pt>
                <c:pt idx="2">
                  <c:v>#N/A</c:v>
                </c:pt>
                <c:pt idx="3">
                  <c:v>0.19</c:v>
                </c:pt>
                <c:pt idx="4">
                  <c:v>#N/A</c:v>
                </c:pt>
                <c:pt idx="5">
                  <c:v>0.22</c:v>
                </c:pt>
                <c:pt idx="6">
                  <c:v>#N/A</c:v>
                </c:pt>
                <c:pt idx="7">
                  <c:v>0.17</c:v>
                </c:pt>
                <c:pt idx="8">
                  <c:v>#N/A</c:v>
                </c:pt>
                <c:pt idx="9">
                  <c:v>0.59</c:v>
                </c:pt>
              </c:numCache>
            </c:numRef>
          </c:val>
          <c:extLst xmlns:c16r2="http://schemas.microsoft.com/office/drawing/2015/06/chart">
            <c:ext xmlns:c16="http://schemas.microsoft.com/office/drawing/2014/chart" uri="{C3380CC4-5D6E-409C-BE32-E72D297353CC}">
              <c16:uniqueId val="{00000005-6E2D-4B8F-99EB-6D3F962625B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3.8</c:v>
                </c:pt>
                <c:pt idx="2">
                  <c:v>#N/A</c:v>
                </c:pt>
                <c:pt idx="3">
                  <c:v>3.41</c:v>
                </c:pt>
                <c:pt idx="4">
                  <c:v>#N/A</c:v>
                </c:pt>
                <c:pt idx="5">
                  <c:v>3.14</c:v>
                </c:pt>
                <c:pt idx="6">
                  <c:v>#N/A</c:v>
                </c:pt>
                <c:pt idx="7">
                  <c:v>1.85</c:v>
                </c:pt>
                <c:pt idx="8">
                  <c:v>#N/A</c:v>
                </c:pt>
                <c:pt idx="9">
                  <c:v>3.94</c:v>
                </c:pt>
              </c:numCache>
            </c:numRef>
          </c:val>
          <c:extLst xmlns:c16r2="http://schemas.microsoft.com/office/drawing/2015/06/chart">
            <c:ext xmlns:c16="http://schemas.microsoft.com/office/drawing/2014/chart" uri="{C3380CC4-5D6E-409C-BE32-E72D297353CC}">
              <c16:uniqueId val="{00000006-6E2D-4B8F-99EB-6D3F962625B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11.07</c:v>
                </c:pt>
                <c:pt idx="2">
                  <c:v>#N/A</c:v>
                </c:pt>
                <c:pt idx="3">
                  <c:v>11.73</c:v>
                </c:pt>
                <c:pt idx="4">
                  <c:v>#N/A</c:v>
                </c:pt>
                <c:pt idx="5">
                  <c:v>11.65</c:v>
                </c:pt>
                <c:pt idx="6">
                  <c:v>#N/A</c:v>
                </c:pt>
                <c:pt idx="7">
                  <c:v>11.61</c:v>
                </c:pt>
                <c:pt idx="8">
                  <c:v>#N/A</c:v>
                </c:pt>
                <c:pt idx="9">
                  <c:v>11.66</c:v>
                </c:pt>
              </c:numCache>
            </c:numRef>
          </c:val>
          <c:extLst xmlns:c16r2="http://schemas.microsoft.com/office/drawing/2015/06/chart">
            <c:ext xmlns:c16="http://schemas.microsoft.com/office/drawing/2014/chart" uri="{C3380CC4-5D6E-409C-BE32-E72D297353CC}">
              <c16:uniqueId val="{00000007-6E2D-4B8F-99EB-6D3F962625B3}"/>
            </c:ext>
          </c:extLst>
        </c:ser>
        <c:ser>
          <c:idx val="8"/>
          <c:order val="8"/>
          <c:tx>
            <c:strRef>
              <c:f>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0.23</c:v>
                </c:pt>
                <c:pt idx="1">
                  <c:v>#N/A</c:v>
                </c:pt>
                <c:pt idx="2">
                  <c:v>0.1</c:v>
                </c:pt>
                <c:pt idx="3">
                  <c:v>#N/A</c:v>
                </c:pt>
                <c:pt idx="4">
                  <c:v>#N/A</c:v>
                </c:pt>
                <c:pt idx="5">
                  <c:v>0</c:v>
                </c:pt>
                <c:pt idx="6">
                  <c:v>7.0000000000000007E-2</c:v>
                </c:pt>
                <c:pt idx="7">
                  <c:v>#N/A</c:v>
                </c:pt>
                <c:pt idx="8">
                  <c:v>0.26</c:v>
                </c:pt>
                <c:pt idx="9">
                  <c:v>#N/A</c:v>
                </c:pt>
              </c:numCache>
            </c:numRef>
          </c:val>
          <c:extLst xmlns:c16r2="http://schemas.microsoft.com/office/drawing/2015/06/chart">
            <c:ext xmlns:c16="http://schemas.microsoft.com/office/drawing/2014/chart" uri="{C3380CC4-5D6E-409C-BE32-E72D297353CC}">
              <c16:uniqueId val="{00000008-6E2D-4B8F-99EB-6D3F962625B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0.69</c:v>
                </c:pt>
                <c:pt idx="1">
                  <c:v>#N/A</c:v>
                </c:pt>
                <c:pt idx="2">
                  <c:v>1.18</c:v>
                </c:pt>
                <c:pt idx="3">
                  <c:v>#N/A</c:v>
                </c:pt>
                <c:pt idx="4">
                  <c:v>2.2799999999999998</c:v>
                </c:pt>
                <c:pt idx="5">
                  <c:v>#N/A</c:v>
                </c:pt>
                <c:pt idx="6">
                  <c:v>2.72</c:v>
                </c:pt>
                <c:pt idx="7">
                  <c:v>#N/A</c:v>
                </c:pt>
                <c:pt idx="8">
                  <c:v>2.5</c:v>
                </c:pt>
                <c:pt idx="9">
                  <c:v>#N/A</c:v>
                </c:pt>
              </c:numCache>
            </c:numRef>
          </c:val>
          <c:extLst xmlns:c16r2="http://schemas.microsoft.com/office/drawing/2015/06/chart">
            <c:ext xmlns:c16="http://schemas.microsoft.com/office/drawing/2014/chart" uri="{C3380CC4-5D6E-409C-BE32-E72D297353CC}">
              <c16:uniqueId val="{00000009-6E2D-4B8F-99EB-6D3F962625B3}"/>
            </c:ext>
          </c:extLst>
        </c:ser>
        <c:dLbls>
          <c:showLegendKey val="0"/>
          <c:showVal val="0"/>
          <c:showCatName val="0"/>
          <c:showSerName val="0"/>
          <c:showPercent val="0"/>
          <c:showBubbleSize val="0"/>
        </c:dLbls>
        <c:gapWidth val="150"/>
        <c:overlap val="100"/>
        <c:axId val="794256056"/>
        <c:axId val="794256448"/>
      </c:barChart>
      <c:catAx>
        <c:axId val="794256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4256448"/>
        <c:crosses val="autoZero"/>
        <c:auto val="1"/>
        <c:lblAlgn val="ctr"/>
        <c:lblOffset val="100"/>
        <c:tickLblSkip val="1"/>
        <c:tickMarkSkip val="1"/>
        <c:noMultiLvlLbl val="0"/>
      </c:catAx>
      <c:valAx>
        <c:axId val="79425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4256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11436</c:v>
                </c:pt>
                <c:pt idx="5">
                  <c:v>11245</c:v>
                </c:pt>
                <c:pt idx="8">
                  <c:v>10755</c:v>
                </c:pt>
                <c:pt idx="11">
                  <c:v>10493</c:v>
                </c:pt>
                <c:pt idx="14">
                  <c:v>10193</c:v>
                </c:pt>
              </c:numCache>
            </c:numRef>
          </c:val>
          <c:extLst xmlns:c16r2="http://schemas.microsoft.com/office/drawing/2015/06/chart">
            <c:ext xmlns:c16="http://schemas.microsoft.com/office/drawing/2014/chart" uri="{C3380CC4-5D6E-409C-BE32-E72D297353CC}">
              <c16:uniqueId val="{00000000-B926-4CF0-BFA0-BD91CC53EB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926-4CF0-BFA0-BD91CC53EB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45</c:v>
                </c:pt>
                <c:pt idx="3">
                  <c:v>97</c:v>
                </c:pt>
                <c:pt idx="6">
                  <c:v>62</c:v>
                </c:pt>
                <c:pt idx="9">
                  <c:v>57</c:v>
                </c:pt>
                <c:pt idx="12">
                  <c:v>62</c:v>
                </c:pt>
              </c:numCache>
            </c:numRef>
          </c:val>
          <c:extLst xmlns:c16r2="http://schemas.microsoft.com/office/drawing/2015/06/chart">
            <c:ext xmlns:c16="http://schemas.microsoft.com/office/drawing/2014/chart" uri="{C3380CC4-5D6E-409C-BE32-E72D297353CC}">
              <c16:uniqueId val="{00000002-B926-4CF0-BFA0-BD91CC53EB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149</c:v>
                </c:pt>
                <c:pt idx="3">
                  <c:v>205</c:v>
                </c:pt>
                <c:pt idx="6">
                  <c:v>223</c:v>
                </c:pt>
                <c:pt idx="9">
                  <c:v>213</c:v>
                </c:pt>
                <c:pt idx="12">
                  <c:v>193</c:v>
                </c:pt>
              </c:numCache>
            </c:numRef>
          </c:val>
          <c:extLst xmlns:c16r2="http://schemas.microsoft.com/office/drawing/2015/06/chart">
            <c:ext xmlns:c16="http://schemas.microsoft.com/office/drawing/2014/chart" uri="{C3380CC4-5D6E-409C-BE32-E72D297353CC}">
              <c16:uniqueId val="{00000003-B926-4CF0-BFA0-BD91CC53EB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3002</c:v>
                </c:pt>
                <c:pt idx="3">
                  <c:v>2768</c:v>
                </c:pt>
                <c:pt idx="6">
                  <c:v>2845</c:v>
                </c:pt>
                <c:pt idx="9">
                  <c:v>2927</c:v>
                </c:pt>
                <c:pt idx="12">
                  <c:v>3066</c:v>
                </c:pt>
              </c:numCache>
            </c:numRef>
          </c:val>
          <c:extLst xmlns:c16r2="http://schemas.microsoft.com/office/drawing/2015/06/chart">
            <c:ext xmlns:c16="http://schemas.microsoft.com/office/drawing/2014/chart" uri="{C3380CC4-5D6E-409C-BE32-E72D297353CC}">
              <c16:uniqueId val="{00000004-B926-4CF0-BFA0-BD91CC53EB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926-4CF0-BFA0-BD91CC53EB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926-4CF0-BFA0-BD91CC53EB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16876</c:v>
                </c:pt>
                <c:pt idx="3">
                  <c:v>16799</c:v>
                </c:pt>
                <c:pt idx="6">
                  <c:v>16379</c:v>
                </c:pt>
                <c:pt idx="9">
                  <c:v>15823</c:v>
                </c:pt>
                <c:pt idx="12">
                  <c:v>15107</c:v>
                </c:pt>
              </c:numCache>
            </c:numRef>
          </c:val>
          <c:extLst xmlns:c16r2="http://schemas.microsoft.com/office/drawing/2015/06/chart">
            <c:ext xmlns:c16="http://schemas.microsoft.com/office/drawing/2014/chart" uri="{C3380CC4-5D6E-409C-BE32-E72D297353CC}">
              <c16:uniqueId val="{00000007-B926-4CF0-BFA0-BD91CC53EBA4}"/>
            </c:ext>
          </c:extLst>
        </c:ser>
        <c:dLbls>
          <c:showLegendKey val="0"/>
          <c:showVal val="0"/>
          <c:showCatName val="0"/>
          <c:showSerName val="0"/>
          <c:showPercent val="0"/>
          <c:showBubbleSize val="0"/>
        </c:dLbls>
        <c:gapWidth val="100"/>
        <c:overlap val="100"/>
        <c:axId val="794259584"/>
        <c:axId val="794256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8636</c:v>
                </c:pt>
                <c:pt idx="2">
                  <c:v>#N/A</c:v>
                </c:pt>
                <c:pt idx="3">
                  <c:v>#N/A</c:v>
                </c:pt>
                <c:pt idx="4">
                  <c:v>8624</c:v>
                </c:pt>
                <c:pt idx="5">
                  <c:v>#N/A</c:v>
                </c:pt>
                <c:pt idx="6">
                  <c:v>#N/A</c:v>
                </c:pt>
                <c:pt idx="7">
                  <c:v>8754</c:v>
                </c:pt>
                <c:pt idx="8">
                  <c:v>#N/A</c:v>
                </c:pt>
                <c:pt idx="9">
                  <c:v>#N/A</c:v>
                </c:pt>
                <c:pt idx="10">
                  <c:v>8527</c:v>
                </c:pt>
                <c:pt idx="11">
                  <c:v>#N/A</c:v>
                </c:pt>
                <c:pt idx="12">
                  <c:v>#N/A</c:v>
                </c:pt>
                <c:pt idx="13">
                  <c:v>8235</c:v>
                </c:pt>
                <c:pt idx="14">
                  <c:v>#N/A</c:v>
                </c:pt>
              </c:numCache>
            </c:numRef>
          </c:val>
          <c:smooth val="0"/>
          <c:extLst xmlns:c16r2="http://schemas.microsoft.com/office/drawing/2015/06/chart">
            <c:ext xmlns:c16="http://schemas.microsoft.com/office/drawing/2014/chart" uri="{C3380CC4-5D6E-409C-BE32-E72D297353CC}">
              <c16:uniqueId val="{00000008-B926-4CF0-BFA0-BD91CC53EBA4}"/>
            </c:ext>
          </c:extLst>
        </c:ser>
        <c:dLbls>
          <c:showLegendKey val="0"/>
          <c:showVal val="0"/>
          <c:showCatName val="0"/>
          <c:showSerName val="0"/>
          <c:showPercent val="0"/>
          <c:showBubbleSize val="0"/>
        </c:dLbls>
        <c:marker val="1"/>
        <c:smooth val="0"/>
        <c:axId val="794259584"/>
        <c:axId val="794256840"/>
      </c:lineChart>
      <c:catAx>
        <c:axId val="79425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4256840"/>
        <c:crosses val="autoZero"/>
        <c:auto val="1"/>
        <c:lblAlgn val="ctr"/>
        <c:lblOffset val="100"/>
        <c:tickLblSkip val="1"/>
        <c:tickMarkSkip val="1"/>
        <c:noMultiLvlLbl val="0"/>
      </c:catAx>
      <c:valAx>
        <c:axId val="794256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425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127464</c:v>
                </c:pt>
                <c:pt idx="5">
                  <c:v>124078</c:v>
                </c:pt>
                <c:pt idx="8">
                  <c:v>120896</c:v>
                </c:pt>
                <c:pt idx="11">
                  <c:v>119288</c:v>
                </c:pt>
                <c:pt idx="14">
                  <c:v>117424</c:v>
                </c:pt>
              </c:numCache>
            </c:numRef>
          </c:val>
          <c:extLst xmlns:c16r2="http://schemas.microsoft.com/office/drawing/2015/06/chart">
            <c:ext xmlns:c16="http://schemas.microsoft.com/office/drawing/2014/chart" uri="{C3380CC4-5D6E-409C-BE32-E72D297353CC}">
              <c16:uniqueId val="{00000000-2742-42DC-A8E7-229ACB1D90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3662</c:v>
                </c:pt>
                <c:pt idx="5">
                  <c:v>3912</c:v>
                </c:pt>
                <c:pt idx="8">
                  <c:v>4082</c:v>
                </c:pt>
                <c:pt idx="11">
                  <c:v>4370</c:v>
                </c:pt>
                <c:pt idx="14">
                  <c:v>4469</c:v>
                </c:pt>
              </c:numCache>
            </c:numRef>
          </c:val>
          <c:extLst xmlns:c16r2="http://schemas.microsoft.com/office/drawing/2015/06/chart">
            <c:ext xmlns:c16="http://schemas.microsoft.com/office/drawing/2014/chart" uri="{C3380CC4-5D6E-409C-BE32-E72D297353CC}">
              <c16:uniqueId val="{00000001-2742-42DC-A8E7-229ACB1D90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10866</c:v>
                </c:pt>
                <c:pt idx="5">
                  <c:v>11583</c:v>
                </c:pt>
                <c:pt idx="8">
                  <c:v>11771</c:v>
                </c:pt>
                <c:pt idx="11">
                  <c:v>10793</c:v>
                </c:pt>
                <c:pt idx="14">
                  <c:v>9797</c:v>
                </c:pt>
              </c:numCache>
            </c:numRef>
          </c:val>
          <c:extLst xmlns:c16r2="http://schemas.microsoft.com/office/drawing/2015/06/chart">
            <c:ext xmlns:c16="http://schemas.microsoft.com/office/drawing/2014/chart" uri="{C3380CC4-5D6E-409C-BE32-E72D297353CC}">
              <c16:uniqueId val="{00000002-2742-42DC-A8E7-229ACB1D90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742-42DC-A8E7-229ACB1D90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742-42DC-A8E7-229ACB1D90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42-42DC-A8E7-229ACB1D90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14427</c:v>
                </c:pt>
                <c:pt idx="3">
                  <c:v>13511</c:v>
                </c:pt>
                <c:pt idx="6">
                  <c:v>12976</c:v>
                </c:pt>
                <c:pt idx="9">
                  <c:v>12670</c:v>
                </c:pt>
                <c:pt idx="12">
                  <c:v>12920</c:v>
                </c:pt>
              </c:numCache>
            </c:numRef>
          </c:val>
          <c:extLst xmlns:c16r2="http://schemas.microsoft.com/office/drawing/2015/06/chart">
            <c:ext xmlns:c16="http://schemas.microsoft.com/office/drawing/2014/chart" uri="{C3380CC4-5D6E-409C-BE32-E72D297353CC}">
              <c16:uniqueId val="{00000006-2742-42DC-A8E7-229ACB1D90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1891</c:v>
                </c:pt>
                <c:pt idx="3">
                  <c:v>1883</c:v>
                </c:pt>
                <c:pt idx="6">
                  <c:v>1822</c:v>
                </c:pt>
                <c:pt idx="9">
                  <c:v>2236</c:v>
                </c:pt>
                <c:pt idx="12">
                  <c:v>2361</c:v>
                </c:pt>
              </c:numCache>
            </c:numRef>
          </c:val>
          <c:extLst xmlns:c16r2="http://schemas.microsoft.com/office/drawing/2015/06/chart">
            <c:ext xmlns:c16="http://schemas.microsoft.com/office/drawing/2014/chart" uri="{C3380CC4-5D6E-409C-BE32-E72D297353CC}">
              <c16:uniqueId val="{00000007-2742-42DC-A8E7-229ACB1D90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32109</c:v>
                </c:pt>
                <c:pt idx="3">
                  <c:v>32136</c:v>
                </c:pt>
                <c:pt idx="6">
                  <c:v>32043</c:v>
                </c:pt>
                <c:pt idx="9">
                  <c:v>31698</c:v>
                </c:pt>
                <c:pt idx="12">
                  <c:v>32509</c:v>
                </c:pt>
              </c:numCache>
            </c:numRef>
          </c:val>
          <c:extLst xmlns:c16r2="http://schemas.microsoft.com/office/drawing/2015/06/chart">
            <c:ext xmlns:c16="http://schemas.microsoft.com/office/drawing/2014/chart" uri="{C3380CC4-5D6E-409C-BE32-E72D297353CC}">
              <c16:uniqueId val="{00000008-2742-42DC-A8E7-229ACB1D90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3681</c:v>
                </c:pt>
                <c:pt idx="3">
                  <c:v>3744</c:v>
                </c:pt>
                <c:pt idx="6">
                  <c:v>3808</c:v>
                </c:pt>
                <c:pt idx="9">
                  <c:v>3683</c:v>
                </c:pt>
                <c:pt idx="12">
                  <c:v>0</c:v>
                </c:pt>
              </c:numCache>
            </c:numRef>
          </c:val>
          <c:extLst xmlns:c16r2="http://schemas.microsoft.com/office/drawing/2015/06/chart">
            <c:ext xmlns:c16="http://schemas.microsoft.com/office/drawing/2014/chart" uri="{C3380CC4-5D6E-409C-BE32-E72D297353CC}">
              <c16:uniqueId val="{00000009-2742-42DC-A8E7-229ACB1D90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158849</c:v>
                </c:pt>
                <c:pt idx="3">
                  <c:v>151191</c:v>
                </c:pt>
                <c:pt idx="6">
                  <c:v>145147</c:v>
                </c:pt>
                <c:pt idx="9">
                  <c:v>139382</c:v>
                </c:pt>
                <c:pt idx="12">
                  <c:v>136925</c:v>
                </c:pt>
              </c:numCache>
            </c:numRef>
          </c:val>
          <c:extLst xmlns:c16r2="http://schemas.microsoft.com/office/drawing/2015/06/chart">
            <c:ext xmlns:c16="http://schemas.microsoft.com/office/drawing/2014/chart" uri="{C3380CC4-5D6E-409C-BE32-E72D297353CC}">
              <c16:uniqueId val="{0000000A-2742-42DC-A8E7-229ACB1D905D}"/>
            </c:ext>
          </c:extLst>
        </c:ser>
        <c:dLbls>
          <c:showLegendKey val="0"/>
          <c:showVal val="0"/>
          <c:showCatName val="0"/>
          <c:showSerName val="0"/>
          <c:showPercent val="0"/>
          <c:showBubbleSize val="0"/>
        </c:dLbls>
        <c:gapWidth val="100"/>
        <c:overlap val="100"/>
        <c:axId val="794261152"/>
        <c:axId val="794257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68966</c:v>
                </c:pt>
                <c:pt idx="2">
                  <c:v>#N/A</c:v>
                </c:pt>
                <c:pt idx="3">
                  <c:v>#N/A</c:v>
                </c:pt>
                <c:pt idx="4">
                  <c:v>62893</c:v>
                </c:pt>
                <c:pt idx="5">
                  <c:v>#N/A</c:v>
                </c:pt>
                <c:pt idx="6">
                  <c:v>#N/A</c:v>
                </c:pt>
                <c:pt idx="7">
                  <c:v>59047</c:v>
                </c:pt>
                <c:pt idx="8">
                  <c:v>#N/A</c:v>
                </c:pt>
                <c:pt idx="9">
                  <c:v>#N/A</c:v>
                </c:pt>
                <c:pt idx="10">
                  <c:v>55217</c:v>
                </c:pt>
                <c:pt idx="11">
                  <c:v>#N/A</c:v>
                </c:pt>
                <c:pt idx="12">
                  <c:v>#N/A</c:v>
                </c:pt>
                <c:pt idx="13">
                  <c:v>53026</c:v>
                </c:pt>
                <c:pt idx="14">
                  <c:v>#N/A</c:v>
                </c:pt>
              </c:numCache>
            </c:numRef>
          </c:val>
          <c:smooth val="0"/>
          <c:extLst xmlns:c16r2="http://schemas.microsoft.com/office/drawing/2015/06/chart">
            <c:ext xmlns:c16="http://schemas.microsoft.com/office/drawing/2014/chart" uri="{C3380CC4-5D6E-409C-BE32-E72D297353CC}">
              <c16:uniqueId val="{0000000B-2742-42DC-A8E7-229ACB1D905D}"/>
            </c:ext>
          </c:extLst>
        </c:ser>
        <c:dLbls>
          <c:showLegendKey val="0"/>
          <c:showVal val="0"/>
          <c:showCatName val="0"/>
          <c:showSerName val="0"/>
          <c:showPercent val="0"/>
          <c:showBubbleSize val="0"/>
        </c:dLbls>
        <c:marker val="1"/>
        <c:smooth val="0"/>
        <c:axId val="794261152"/>
        <c:axId val="794257232"/>
      </c:lineChart>
      <c:catAx>
        <c:axId val="79426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4257232"/>
        <c:crosses val="autoZero"/>
        <c:auto val="1"/>
        <c:lblAlgn val="ctr"/>
        <c:lblOffset val="100"/>
        <c:tickLblSkip val="1"/>
        <c:tickMarkSkip val="1"/>
        <c:noMultiLvlLbl val="0"/>
      </c:catAx>
      <c:valAx>
        <c:axId val="79425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426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2276</c:v>
                </c:pt>
                <c:pt idx="1">
                  <c:v>2076</c:v>
                </c:pt>
                <c:pt idx="2">
                  <c:v>2777</c:v>
                </c:pt>
              </c:numCache>
            </c:numRef>
          </c:val>
          <c:extLst xmlns:c16r2="http://schemas.microsoft.com/office/drawing/2015/06/chart">
            <c:ext xmlns:c16="http://schemas.microsoft.com/office/drawing/2014/chart" uri="{C3380CC4-5D6E-409C-BE32-E72D297353CC}">
              <c16:uniqueId val="{00000000-0E8D-43DE-9DA0-5F44D88405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3017</c:v>
                </c:pt>
                <c:pt idx="1">
                  <c:v>2017</c:v>
                </c:pt>
                <c:pt idx="2">
                  <c:v>1258</c:v>
                </c:pt>
              </c:numCache>
            </c:numRef>
          </c:val>
          <c:extLst xmlns:c16r2="http://schemas.microsoft.com/office/drawing/2015/06/chart">
            <c:ext xmlns:c16="http://schemas.microsoft.com/office/drawing/2014/chart" uri="{C3380CC4-5D6E-409C-BE32-E72D297353CC}">
              <c16:uniqueId val="{00000001-0E8D-43DE-9DA0-5F44D88405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8068</c:v>
                </c:pt>
                <c:pt idx="1">
                  <c:v>7632</c:v>
                </c:pt>
                <c:pt idx="2">
                  <c:v>4251</c:v>
                </c:pt>
              </c:numCache>
            </c:numRef>
          </c:val>
          <c:extLst xmlns:c16r2="http://schemas.microsoft.com/office/drawing/2015/06/chart">
            <c:ext xmlns:c16="http://schemas.microsoft.com/office/drawing/2014/chart" uri="{C3380CC4-5D6E-409C-BE32-E72D297353CC}">
              <c16:uniqueId val="{00000002-0E8D-43DE-9DA0-5F44D8840544}"/>
            </c:ext>
          </c:extLst>
        </c:ser>
        <c:dLbls>
          <c:showLegendKey val="0"/>
          <c:showVal val="0"/>
          <c:showCatName val="0"/>
          <c:showSerName val="0"/>
          <c:showPercent val="0"/>
          <c:showBubbleSize val="0"/>
        </c:dLbls>
        <c:gapWidth val="120"/>
        <c:overlap val="100"/>
        <c:axId val="794251352"/>
        <c:axId val="794252136"/>
      </c:barChart>
      <c:catAx>
        <c:axId val="794251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94252136"/>
        <c:crosses val="autoZero"/>
        <c:auto val="1"/>
        <c:lblAlgn val="ctr"/>
        <c:lblOffset val="100"/>
        <c:tickLblSkip val="1"/>
        <c:tickMarkSkip val="1"/>
        <c:noMultiLvlLbl val="0"/>
      </c:catAx>
      <c:valAx>
        <c:axId val="794252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94251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元利償還金等は、過去の道路整備等に係る地方債の償還が終了したことに加え、公共投資経費に充当する市債発行額の抑制等を実施してきたことにより、近年は減少傾向にある。</a:t>
          </a:r>
        </a:p>
        <a:p>
          <a:r>
            <a:rPr kumimoji="1" lang="ja-JP" altLang="en-US" sz="1400">
              <a:latin typeface="ＭＳ ゴシック" pitchFamily="49" charset="-128"/>
              <a:ea typeface="ＭＳ ゴシック" pitchFamily="49" charset="-128"/>
            </a:rPr>
            <a:t>　今後も、交付税措置のある比較的有利な市債の活用や、公債費負担の平準化を図り、実質公債費比率の抑制に努めていく。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ごみ処理施設整備事業及び青森市・浪岡町合併に伴うまちづくり関連事業等の大規模プロジェクトの実施等により、市債残高が将来負担額の大半を占めているが、市債の発行抑制を実施してきたことなどにより、投資的経費に充当する市債の残高は減少しており、将来負担額も減少傾向にある。</a:t>
          </a:r>
        </a:p>
        <a:p>
          <a:r>
            <a:rPr kumimoji="1" lang="ja-JP" altLang="en-US" sz="1400">
              <a:latin typeface="ＭＳ ゴシック" pitchFamily="49" charset="-128"/>
              <a:ea typeface="ＭＳ ゴシック" pitchFamily="49" charset="-128"/>
            </a:rPr>
            <a:t>　充当可能財源等のうち、充当可能基金は減少したが、財源調整のための財政調整基金や減債基金などの取り崩し額の抑制など、今後も行財政改革プランに基づき、基金残高の確保に努めていくこととしている。</a:t>
          </a:r>
        </a:p>
        <a:p>
          <a:r>
            <a:rPr kumimoji="1" lang="ja-JP" altLang="en-US" sz="1400">
              <a:latin typeface="ＭＳ ゴシック" pitchFamily="49" charset="-128"/>
              <a:ea typeface="ＭＳ ゴシック" pitchFamily="49" charset="-128"/>
            </a:rPr>
            <a:t>　将来負担比率においては、減少傾向にあることから、今後においても将来負担に配慮した市債発行や公債費償還の適正化に努めていく。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青森県青森市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億円の積立を行い、基金残高は約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億円となった。また、新庁舎建設等の普通建設費や青森操車場跡地周辺整備事業により、公共施設整備基金の約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億円取崩で、その他特目基金全体では約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億円の取り崩しを行い基金残高が約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億円減となり、同様に減債基金残高についても約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・財政調整積立金（財政調整基金）、市債管理基金（減債基金）及び公共施設整備基金（その他特定目的基金）は、財源調整のための基金として令和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億円の確保を目標としている。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小学生のための食育チャレンジ・プログラム事業」）及び、スポーツの振興及び市民の交流を促進するための施設整備に係る事業（「青森市操車場跡地周辺整備推進事業」、「青森市アリーナプロジェクト推進事業」）の実施に基金を全額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・青森市地域振興基金：本市における地域住民の連帯の強化又は地域振興等に資するため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市民の平均寿命の延伸が重要であることに鑑み、次代の社会を担う子どもの健康の増進に資する食育に関する事業を実施し、並びにスポーツの振興及び市民の交流を促進するための施設を整備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・元気都市あおもり応援基金：本市を応援しようとする個人又は団体から受ける寄附金を財源として事業を実施することにより、市民と共に進める市政を推進し、元気都市あおもりを実現するため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・青森市社会福祉事業基金：市民の社会奉仕活動を推進し、併せて社会福祉事業の充実を図るため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・青森市大井青少年育成事業基金：青少年の健全育成事業の一層の推進を図り、次代を担う人間性豊かな人材の育成に資するため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・青森市地域振興基金：地域振興に資する事業に充当するための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千万円の取崩しによる減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・青森市次世代健康・スポーツ振興基金：青森市操車場跡地周辺整備推進事業等に充当するための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・元気都市あおもり応援基金：寄附金の使途先に合致する事業に充当するための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千万の取崩しによる減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・青森市次世代健康・スポーツ振興基金：食育に関する事業（「こども食育レッスン</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小学生のための食育チャレンジ・プログラム事業」）及び、スポーツの振興及び市民の交流を促進するための施設整備に係る事業（「青森市操車場跡地周辺整備推進事業」、「青森市アリーナプロジェクト推進事業」）の実施に基金を全額充当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・その他の基金：予算編成の過程で積極的に基金の活用を行っていく予定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・決算剰余金による積立の増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・財政調整積立金（財政調整基金）、市債管理基金（減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基金）及び公共施設整備基金（その他特定目的基金）は、財源調整のための基金として令和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億円の確保を目標としている。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・長期債元金償還金に充当するための取崩しによる減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・財政調整積立金（財政調整基金）、市債管理基金（減債基金）及び公共施設整備基金（その他特定目的基金）は、財源調整のための基金として令和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億円の確保を目標としている。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281,232
280,124
824.62
128,491,931
125,315,169
2,623,444
66,410,982
136,924,899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市債の償還終了等による公債費の減少や雇用・所得環境の改善による個人市民税の増加等により、財政力指数は横ばいの</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であったものの、今後は、新型コロナウイルスの影響や人口減少等に伴う市税の減収や義務的経費である扶助費の増加が見込まれ、依然として厳しい状況にあり、類似団体内順位においても下位に位置している。</a:t>
          </a:r>
        </a:p>
        <a:p>
          <a:r>
            <a:rPr kumimoji="1" lang="ja-JP" altLang="en-US" sz="1300">
              <a:latin typeface="ＭＳ Ｐゴシック" panose="020B0600070205080204" pitchFamily="50" charset="-128"/>
              <a:ea typeface="ＭＳ Ｐゴシック" panose="020B0600070205080204" pitchFamily="50" charset="-128"/>
            </a:rPr>
            <a:t>　今後は行財政運営にあたり、定員管理計画・行財政改革プラン・財政プラン等を着実に遂行し、歳入の確保・歳出の削減に努めていく。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84966</xdr:rowOff>
    </xdr:from>
    <xdr:ext cx="762000" cy="259045"/>
    <xdr:sp macro="" textlink="">
      <xdr:nvSpPr>
        <xdr:cNvPr id="89" name="財政力該当値テキスト"/>
        <xdr:cNvSpPr txBox="1"/>
      </xdr:nvSpPr>
      <xdr:spPr>
        <a:xfrm>
          <a:off x="5041900" y="728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面においては、給与改定等による人件費の増加や、消費税増税による委託料の増加等で物件費の増加があったものの、少雪の影響による除排雪経費が大幅に減少し、全体で歳出が減少となり、また、歳入面においては、法人市民税や固定資産税が微増した他、普通交付税が大幅に増加したことから、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ポイントの改善となったものである。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今後も行財政運営にあたり、定員管理計画・行財政改革プラン・財政プラン等を着実に遂行し、歳入の確保・歳出の削減に努めていく。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114046</xdr:rowOff>
    </xdr:to>
    <xdr:cxnSp macro="">
      <xdr:nvCxnSpPr>
        <xdr:cNvPr id="130" name="直線コネクタ 129"/>
        <xdr:cNvCxnSpPr/>
      </xdr:nvCxnSpPr>
      <xdr:spPr>
        <a:xfrm flipV="1">
          <a:off x="4114800" y="1114247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65</xdr:row>
      <xdr:rowOff>114046</xdr:rowOff>
    </xdr:to>
    <xdr:cxnSp macro="">
      <xdr:nvCxnSpPr>
        <xdr:cNvPr id="133" name="直線コネクタ 132"/>
        <xdr:cNvCxnSpPr/>
      </xdr:nvCxnSpPr>
      <xdr:spPr>
        <a:xfrm>
          <a:off x="3225800" y="1120521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56134</xdr:rowOff>
    </xdr:from>
    <xdr:to>
      <xdr:col>15</xdr:col>
      <xdr:colOff>82550</xdr:colOff>
      <xdr:row>65</xdr:row>
      <xdr:rowOff>60960</xdr:rowOff>
    </xdr:to>
    <xdr:cxnSp macro="">
      <xdr:nvCxnSpPr>
        <xdr:cNvPr id="136" name="直線コネクタ 135"/>
        <xdr:cNvCxnSpPr/>
      </xdr:nvCxnSpPr>
      <xdr:spPr>
        <a:xfrm>
          <a:off x="2336800" y="112003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65</xdr:row>
      <xdr:rowOff>56134</xdr:rowOff>
    </xdr:to>
    <xdr:cxnSp macro="">
      <xdr:nvCxnSpPr>
        <xdr:cNvPr id="139" name="直線コネクタ 138"/>
        <xdr:cNvCxnSpPr/>
      </xdr:nvCxnSpPr>
      <xdr:spPr>
        <a:xfrm>
          <a:off x="1447800" y="1103147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9" name="楕円 148"/>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135399</xdr:rowOff>
    </xdr:from>
    <xdr:ext cx="762000" cy="259045"/>
    <xdr:sp macro="" textlink="">
      <xdr:nvSpPr>
        <xdr:cNvPr id="150" name="財政構造の弾力性該当値テキスト"/>
        <xdr:cNvSpPr txBox="1"/>
      </xdr:nvSpPr>
      <xdr:spPr>
        <a:xfrm>
          <a:off x="50419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51" name="楕円 150"/>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149623</xdr:rowOff>
    </xdr:from>
    <xdr:ext cx="736600" cy="259045"/>
    <xdr:sp macro="" textlink="">
      <xdr:nvSpPr>
        <xdr:cNvPr id="152" name="テキスト ボックス 151"/>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3" name="楕円 152"/>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4" name="テキスト ボックス 153"/>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5" name="楕円 154"/>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56" name="テキスト ボックス 155"/>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7" name="楕円 156"/>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58" name="テキスト ボックス 157"/>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人勧に伴う給与改定や選挙等により人件費は増となったが、少雪により除排雪経費や融雪等による燃料費、光熱水費などの物件費が大きく減少し、結果として人口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人あたりの人件費・物件費等の決算額については前年度よりも減となり、引き続き類似団体平均を下回っている状況にある。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今後も行財政改革による取組や、適正な定員管理を継続していく。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12655</xdr:rowOff>
    </xdr:from>
    <xdr:to>
      <xdr:col>23</xdr:col>
      <xdr:colOff>133350</xdr:colOff>
      <xdr:row>82</xdr:row>
      <xdr:rowOff>100505</xdr:rowOff>
    </xdr:to>
    <xdr:cxnSp macro="">
      <xdr:nvCxnSpPr>
        <xdr:cNvPr id="195" name="直線コネクタ 194"/>
        <xdr:cNvCxnSpPr/>
      </xdr:nvCxnSpPr>
      <xdr:spPr>
        <a:xfrm flipV="1">
          <a:off x="4114800" y="14071555"/>
          <a:ext cx="838200" cy="8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50969</xdr:rowOff>
    </xdr:from>
    <xdr:to>
      <xdr:col>19</xdr:col>
      <xdr:colOff>133350</xdr:colOff>
      <xdr:row>82</xdr:row>
      <xdr:rowOff>100505</xdr:rowOff>
    </xdr:to>
    <xdr:cxnSp macro="">
      <xdr:nvCxnSpPr>
        <xdr:cNvPr id="198" name="直線コネクタ 197"/>
        <xdr:cNvCxnSpPr/>
      </xdr:nvCxnSpPr>
      <xdr:spPr>
        <a:xfrm>
          <a:off x="3225800" y="14109869"/>
          <a:ext cx="889000" cy="4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135224</xdr:rowOff>
    </xdr:from>
    <xdr:to>
      <xdr:col>15</xdr:col>
      <xdr:colOff>82550</xdr:colOff>
      <xdr:row>82</xdr:row>
      <xdr:rowOff>50969</xdr:rowOff>
    </xdr:to>
    <xdr:cxnSp macro="">
      <xdr:nvCxnSpPr>
        <xdr:cNvPr id="201" name="直線コネクタ 200"/>
        <xdr:cNvCxnSpPr/>
      </xdr:nvCxnSpPr>
      <xdr:spPr>
        <a:xfrm>
          <a:off x="2336800" y="14022674"/>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135224</xdr:rowOff>
    </xdr:from>
    <xdr:to>
      <xdr:col>11</xdr:col>
      <xdr:colOff>31750</xdr:colOff>
      <xdr:row>81</xdr:row>
      <xdr:rowOff>164370</xdr:rowOff>
    </xdr:to>
    <xdr:cxnSp macro="">
      <xdr:nvCxnSpPr>
        <xdr:cNvPr id="204" name="直線コネクタ 203"/>
        <xdr:cNvCxnSpPr/>
      </xdr:nvCxnSpPr>
      <xdr:spPr>
        <a:xfrm flipV="1">
          <a:off x="1447800" y="14022674"/>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133305</xdr:rowOff>
    </xdr:from>
    <xdr:to>
      <xdr:col>23</xdr:col>
      <xdr:colOff>184150</xdr:colOff>
      <xdr:row>82</xdr:row>
      <xdr:rowOff>63455</xdr:rowOff>
    </xdr:to>
    <xdr:sp macro="" textlink="">
      <xdr:nvSpPr>
        <xdr:cNvPr id="214" name="楕円 213"/>
        <xdr:cNvSpPr/>
      </xdr:nvSpPr>
      <xdr:spPr>
        <a:xfrm>
          <a:off x="4902200" y="1402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149832</xdr:rowOff>
    </xdr:from>
    <xdr:ext cx="762000" cy="259045"/>
    <xdr:sp macro="" textlink="">
      <xdr:nvSpPr>
        <xdr:cNvPr id="215" name="人件費・物件費等の状況該当値テキスト"/>
        <xdr:cNvSpPr txBox="1"/>
      </xdr:nvSpPr>
      <xdr:spPr>
        <a:xfrm>
          <a:off x="5041900" y="1386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49705</xdr:rowOff>
    </xdr:from>
    <xdr:to>
      <xdr:col>19</xdr:col>
      <xdr:colOff>184150</xdr:colOff>
      <xdr:row>82</xdr:row>
      <xdr:rowOff>151305</xdr:rowOff>
    </xdr:to>
    <xdr:sp macro="" textlink="">
      <xdr:nvSpPr>
        <xdr:cNvPr id="216" name="楕円 215"/>
        <xdr:cNvSpPr/>
      </xdr:nvSpPr>
      <xdr:spPr>
        <a:xfrm>
          <a:off x="4064000" y="141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161482</xdr:rowOff>
    </xdr:from>
    <xdr:ext cx="736600" cy="259045"/>
    <xdr:sp macro="" textlink="">
      <xdr:nvSpPr>
        <xdr:cNvPr id="217" name="テキスト ボックス 216"/>
        <xdr:cNvSpPr txBox="1"/>
      </xdr:nvSpPr>
      <xdr:spPr>
        <a:xfrm>
          <a:off x="3733800" y="13877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xdr:rowOff>
    </xdr:from>
    <xdr:to>
      <xdr:col>15</xdr:col>
      <xdr:colOff>133350</xdr:colOff>
      <xdr:row>82</xdr:row>
      <xdr:rowOff>101769</xdr:rowOff>
    </xdr:to>
    <xdr:sp macro="" textlink="">
      <xdr:nvSpPr>
        <xdr:cNvPr id="218" name="楕円 217"/>
        <xdr:cNvSpPr/>
      </xdr:nvSpPr>
      <xdr:spPr>
        <a:xfrm>
          <a:off x="3175000" y="1405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111946</xdr:rowOff>
    </xdr:from>
    <xdr:ext cx="762000" cy="259045"/>
    <xdr:sp macro="" textlink="">
      <xdr:nvSpPr>
        <xdr:cNvPr id="219" name="テキスト ボックス 218"/>
        <xdr:cNvSpPr txBox="1"/>
      </xdr:nvSpPr>
      <xdr:spPr>
        <a:xfrm>
          <a:off x="2844800" y="1382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84424</xdr:rowOff>
    </xdr:from>
    <xdr:to>
      <xdr:col>11</xdr:col>
      <xdr:colOff>82550</xdr:colOff>
      <xdr:row>82</xdr:row>
      <xdr:rowOff>14574</xdr:rowOff>
    </xdr:to>
    <xdr:sp macro="" textlink="">
      <xdr:nvSpPr>
        <xdr:cNvPr id="220" name="楕円 219"/>
        <xdr:cNvSpPr/>
      </xdr:nvSpPr>
      <xdr:spPr>
        <a:xfrm>
          <a:off x="2286000" y="139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24751</xdr:rowOff>
    </xdr:from>
    <xdr:ext cx="762000" cy="259045"/>
    <xdr:sp macro="" textlink="">
      <xdr:nvSpPr>
        <xdr:cNvPr id="221" name="テキスト ボックス 220"/>
        <xdr:cNvSpPr txBox="1"/>
      </xdr:nvSpPr>
      <xdr:spPr>
        <a:xfrm>
          <a:off x="1955800" y="137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113570</xdr:rowOff>
    </xdr:from>
    <xdr:to>
      <xdr:col>7</xdr:col>
      <xdr:colOff>31750</xdr:colOff>
      <xdr:row>82</xdr:row>
      <xdr:rowOff>43720</xdr:rowOff>
    </xdr:to>
    <xdr:sp macro="" textlink="">
      <xdr:nvSpPr>
        <xdr:cNvPr id="222" name="楕円 221"/>
        <xdr:cNvSpPr/>
      </xdr:nvSpPr>
      <xdr:spPr>
        <a:xfrm>
          <a:off x="1397000" y="140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53897</xdr:rowOff>
    </xdr:from>
    <xdr:ext cx="762000" cy="259045"/>
    <xdr:sp macro="" textlink="">
      <xdr:nvSpPr>
        <xdr:cNvPr id="223" name="テキスト ボックス 222"/>
        <xdr:cNvSpPr txBox="1"/>
      </xdr:nvSpPr>
      <xdr:spPr>
        <a:xfrm>
          <a:off x="1066800" y="137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や諸手当については、人事院勧告や青森県人事委員会勧告を勘案し、適時適切に見直すこととしており、ラスパイレス指数は経年による職員の年齢構成の変動により、階層において差が生じたため、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今後も、市民理解が得られる給与制度の運営に努めていく。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12700</xdr:rowOff>
    </xdr:from>
    <xdr:to>
      <xdr:col>81</xdr:col>
      <xdr:colOff>44450</xdr:colOff>
      <xdr:row>89</xdr:row>
      <xdr:rowOff>18143</xdr:rowOff>
    </xdr:to>
    <xdr:cxnSp macro="">
      <xdr:nvCxnSpPr>
        <xdr:cNvPr id="254" name="直線コネクタ 253"/>
        <xdr:cNvCxnSpPr/>
      </xdr:nvCxnSpPr>
      <xdr:spPr>
        <a:xfrm flipV="1">
          <a:off x="17018000" y="14243050"/>
          <a:ext cx="0" cy="1034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5"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6" name="直線コネクタ 255"/>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99077</xdr:rowOff>
    </xdr:from>
    <xdr:ext cx="762000" cy="259045"/>
    <xdr:sp macro="" textlink="">
      <xdr:nvSpPr>
        <xdr:cNvPr id="257" name="給与水準   （国との比較）最大値テキスト"/>
        <xdr:cNvSpPr txBox="1"/>
      </xdr:nvSpPr>
      <xdr:spPr>
        <a:xfrm>
          <a:off x="17106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12700</xdr:rowOff>
    </xdr:from>
    <xdr:to>
      <xdr:col>81</xdr:col>
      <xdr:colOff>133350</xdr:colOff>
      <xdr:row>83</xdr:row>
      <xdr:rowOff>12700</xdr:rowOff>
    </xdr:to>
    <xdr:cxnSp macro="">
      <xdr:nvCxnSpPr>
        <xdr:cNvPr id="258" name="直線コネクタ 257"/>
        <xdr:cNvCxnSpPr/>
      </xdr:nvCxnSpPr>
      <xdr:spPr>
        <a:xfrm>
          <a:off x="16929100" y="1424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116114</xdr:rowOff>
    </xdr:to>
    <xdr:cxnSp macro="">
      <xdr:nvCxnSpPr>
        <xdr:cNvPr id="259" name="直線コネクタ 258"/>
        <xdr:cNvCxnSpPr/>
      </xdr:nvCxnSpPr>
      <xdr:spPr>
        <a:xfrm flipV="1">
          <a:off x="16179800" y="142947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108148</xdr:rowOff>
    </xdr:from>
    <xdr:ext cx="762000" cy="259045"/>
    <xdr:sp macro="" textlink="">
      <xdr:nvSpPr>
        <xdr:cNvPr id="260" name="給与水準   （国との比較）平均値テキスト"/>
        <xdr:cNvSpPr txBox="1"/>
      </xdr:nvSpPr>
      <xdr:spPr>
        <a:xfrm>
          <a:off x="17106900" y="14681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61" name="フローチャート: 判断 260"/>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116114</xdr:rowOff>
    </xdr:to>
    <xdr:cxnSp macro="">
      <xdr:nvCxnSpPr>
        <xdr:cNvPr id="262" name="直線コネクタ 261"/>
        <xdr:cNvCxnSpPr/>
      </xdr:nvCxnSpPr>
      <xdr:spPr>
        <a:xfrm>
          <a:off x="15290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3" name="フローチャート: 判断 262"/>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4" name="テキスト ボックス 263"/>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113393</xdr:rowOff>
    </xdr:from>
    <xdr:to>
      <xdr:col>72</xdr:col>
      <xdr:colOff>203200</xdr:colOff>
      <xdr:row>83</xdr:row>
      <xdr:rowOff>29936</xdr:rowOff>
    </xdr:to>
    <xdr:cxnSp macro="">
      <xdr:nvCxnSpPr>
        <xdr:cNvPr id="265" name="直線コネクタ 264"/>
        <xdr:cNvCxnSpPr/>
      </xdr:nvCxnSpPr>
      <xdr:spPr>
        <a:xfrm>
          <a:off x="14401800" y="13829393"/>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6" name="フローチャート: 判断 265"/>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7" name="テキスト ボックス 266"/>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113393</xdr:rowOff>
    </xdr:from>
    <xdr:to>
      <xdr:col>68</xdr:col>
      <xdr:colOff>152400</xdr:colOff>
      <xdr:row>85</xdr:row>
      <xdr:rowOff>14514</xdr:rowOff>
    </xdr:to>
    <xdr:cxnSp macro="">
      <xdr:nvCxnSpPr>
        <xdr:cNvPr id="268" name="直線コネクタ 267"/>
        <xdr:cNvCxnSpPr/>
      </xdr:nvCxnSpPr>
      <xdr:spPr>
        <a:xfrm flipV="1">
          <a:off x="13512800" y="13829393"/>
          <a:ext cx="889000" cy="7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72" name="テキスト ボックス 271"/>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8" name="楕円 277"/>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106334</xdr:rowOff>
    </xdr:from>
    <xdr:ext cx="762000" cy="259045"/>
    <xdr:sp macro="" textlink="">
      <xdr:nvSpPr>
        <xdr:cNvPr id="279" name="給与水準   （国との比較）該当値テキスト"/>
        <xdr:cNvSpPr txBox="1"/>
      </xdr:nvSpPr>
      <xdr:spPr>
        <a:xfrm>
          <a:off x="17106900" y="1416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80" name="楕円 279"/>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81" name="テキスト ボックス 280"/>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2" name="楕円 281"/>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3" name="テキスト ボックス 282"/>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62593</xdr:rowOff>
    </xdr:from>
    <xdr:to>
      <xdr:col>68</xdr:col>
      <xdr:colOff>203200</xdr:colOff>
      <xdr:row>80</xdr:row>
      <xdr:rowOff>164193</xdr:rowOff>
    </xdr:to>
    <xdr:sp macro="" textlink="">
      <xdr:nvSpPr>
        <xdr:cNvPr id="284" name="楕円 283"/>
        <xdr:cNvSpPr/>
      </xdr:nvSpPr>
      <xdr:spPr>
        <a:xfrm>
          <a:off x="14351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2920</xdr:rowOff>
    </xdr:from>
    <xdr:ext cx="762000" cy="259045"/>
    <xdr:sp macro="" textlink="">
      <xdr:nvSpPr>
        <xdr:cNvPr id="285" name="テキスト ボックス 284"/>
        <xdr:cNvSpPr txBox="1"/>
      </xdr:nvSpPr>
      <xdr:spPr>
        <a:xfrm>
          <a:off x="14020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6" name="楕円 285"/>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7" name="テキスト ボックス 286"/>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定員管理計画（計画期間：平成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これまでと同様に業務量が減らない中での人員削減は行わず、必要な退職者補充は行うことを原則としつつも、行財政改革プランの着実な実施、効率的な人員配置の取組を推進するとともに女性活躍の推進等の視点も加えながら、住民サービスを維持し、行財政運営を安定的に進めていくことを前提としたものとなっており、前年度に比べ</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ポイント増となったが、引き続き類似団体平均を下回っている状況にある。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7" name="直線コネクタ 316"/>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8"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9" name="直線コネクタ 318"/>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20"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21" name="直線コネクタ 320"/>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14394</xdr:rowOff>
    </xdr:from>
    <xdr:to>
      <xdr:col>81</xdr:col>
      <xdr:colOff>44450</xdr:colOff>
      <xdr:row>58</xdr:row>
      <xdr:rowOff>58631</xdr:rowOff>
    </xdr:to>
    <xdr:cxnSp macro="">
      <xdr:nvCxnSpPr>
        <xdr:cNvPr id="322" name="直線コネクタ 321"/>
        <xdr:cNvCxnSpPr/>
      </xdr:nvCxnSpPr>
      <xdr:spPr>
        <a:xfrm>
          <a:off x="16179800" y="9958494"/>
          <a:ext cx="8382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3"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4" name="フローチャート: 判断 323"/>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2329</xdr:rowOff>
    </xdr:from>
    <xdr:to>
      <xdr:col>77</xdr:col>
      <xdr:colOff>44450</xdr:colOff>
      <xdr:row>58</xdr:row>
      <xdr:rowOff>14394</xdr:rowOff>
    </xdr:to>
    <xdr:cxnSp macro="">
      <xdr:nvCxnSpPr>
        <xdr:cNvPr id="325" name="直線コネクタ 324"/>
        <xdr:cNvCxnSpPr/>
      </xdr:nvCxnSpPr>
      <xdr:spPr>
        <a:xfrm>
          <a:off x="15290800" y="99464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6" name="フローチャート: 判断 325"/>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7" name="テキスト ボックス 326"/>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169756</xdr:rowOff>
    </xdr:from>
    <xdr:to>
      <xdr:col>72</xdr:col>
      <xdr:colOff>203200</xdr:colOff>
      <xdr:row>58</xdr:row>
      <xdr:rowOff>2329</xdr:rowOff>
    </xdr:to>
    <xdr:cxnSp macro="">
      <xdr:nvCxnSpPr>
        <xdr:cNvPr id="328" name="直線コネクタ 327"/>
        <xdr:cNvCxnSpPr/>
      </xdr:nvCxnSpPr>
      <xdr:spPr>
        <a:xfrm>
          <a:off x="14401800" y="99424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9" name="フローチャート: 判断 328"/>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30" name="テキスト ボックス 329"/>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129540</xdr:rowOff>
    </xdr:from>
    <xdr:to>
      <xdr:col>68</xdr:col>
      <xdr:colOff>152400</xdr:colOff>
      <xdr:row>57</xdr:row>
      <xdr:rowOff>169756</xdr:rowOff>
    </xdr:to>
    <xdr:cxnSp macro="">
      <xdr:nvCxnSpPr>
        <xdr:cNvPr id="331" name="直線コネクタ 330"/>
        <xdr:cNvCxnSpPr/>
      </xdr:nvCxnSpPr>
      <xdr:spPr>
        <a:xfrm>
          <a:off x="13512800" y="99021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2" name="フローチャート: 判断 331"/>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3" name="テキスト ボックス 332"/>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4" name="フローチャート: 判断 333"/>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5" name="テキスト ボックス 334"/>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7831</xdr:rowOff>
    </xdr:from>
    <xdr:to>
      <xdr:col>81</xdr:col>
      <xdr:colOff>95250</xdr:colOff>
      <xdr:row>58</xdr:row>
      <xdr:rowOff>109431</xdr:rowOff>
    </xdr:to>
    <xdr:sp macro="" textlink="">
      <xdr:nvSpPr>
        <xdr:cNvPr id="341" name="楕円 340"/>
        <xdr:cNvSpPr/>
      </xdr:nvSpPr>
      <xdr:spPr>
        <a:xfrm>
          <a:off x="169672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100558</xdr:rowOff>
    </xdr:from>
    <xdr:ext cx="762000" cy="259045"/>
    <xdr:sp macro="" textlink="">
      <xdr:nvSpPr>
        <xdr:cNvPr id="342" name="定員管理の状況該当値テキスト"/>
        <xdr:cNvSpPr txBox="1"/>
      </xdr:nvSpPr>
      <xdr:spPr>
        <a:xfrm>
          <a:off x="17106900" y="987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135044</xdr:rowOff>
    </xdr:from>
    <xdr:to>
      <xdr:col>77</xdr:col>
      <xdr:colOff>95250</xdr:colOff>
      <xdr:row>58</xdr:row>
      <xdr:rowOff>65194</xdr:rowOff>
    </xdr:to>
    <xdr:sp macro="" textlink="">
      <xdr:nvSpPr>
        <xdr:cNvPr id="343" name="楕円 342"/>
        <xdr:cNvSpPr/>
      </xdr:nvSpPr>
      <xdr:spPr>
        <a:xfrm>
          <a:off x="161290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75371</xdr:rowOff>
    </xdr:from>
    <xdr:ext cx="736600" cy="259045"/>
    <xdr:sp macro="" textlink="">
      <xdr:nvSpPr>
        <xdr:cNvPr id="344" name="テキスト ボックス 343"/>
        <xdr:cNvSpPr txBox="1"/>
      </xdr:nvSpPr>
      <xdr:spPr>
        <a:xfrm>
          <a:off x="15798800" y="967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122979</xdr:rowOff>
    </xdr:from>
    <xdr:to>
      <xdr:col>73</xdr:col>
      <xdr:colOff>44450</xdr:colOff>
      <xdr:row>58</xdr:row>
      <xdr:rowOff>53129</xdr:rowOff>
    </xdr:to>
    <xdr:sp macro="" textlink="">
      <xdr:nvSpPr>
        <xdr:cNvPr id="345" name="楕円 344"/>
        <xdr:cNvSpPr/>
      </xdr:nvSpPr>
      <xdr:spPr>
        <a:xfrm>
          <a:off x="152400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63306</xdr:rowOff>
    </xdr:from>
    <xdr:ext cx="762000" cy="259045"/>
    <xdr:sp macro="" textlink="">
      <xdr:nvSpPr>
        <xdr:cNvPr id="346" name="テキスト ボックス 345"/>
        <xdr:cNvSpPr txBox="1"/>
      </xdr:nvSpPr>
      <xdr:spPr>
        <a:xfrm>
          <a:off x="14909800" y="966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118956</xdr:rowOff>
    </xdr:from>
    <xdr:to>
      <xdr:col>68</xdr:col>
      <xdr:colOff>203200</xdr:colOff>
      <xdr:row>58</xdr:row>
      <xdr:rowOff>49106</xdr:rowOff>
    </xdr:to>
    <xdr:sp macro="" textlink="">
      <xdr:nvSpPr>
        <xdr:cNvPr id="347" name="楕円 346"/>
        <xdr:cNvSpPr/>
      </xdr:nvSpPr>
      <xdr:spPr>
        <a:xfrm>
          <a:off x="143510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59283</xdr:rowOff>
    </xdr:from>
    <xdr:ext cx="762000" cy="259045"/>
    <xdr:sp macro="" textlink="">
      <xdr:nvSpPr>
        <xdr:cNvPr id="348" name="テキスト ボックス 347"/>
        <xdr:cNvSpPr txBox="1"/>
      </xdr:nvSpPr>
      <xdr:spPr>
        <a:xfrm>
          <a:off x="14020800" y="966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78740</xdr:rowOff>
    </xdr:from>
    <xdr:to>
      <xdr:col>64</xdr:col>
      <xdr:colOff>152400</xdr:colOff>
      <xdr:row>58</xdr:row>
      <xdr:rowOff>8890</xdr:rowOff>
    </xdr:to>
    <xdr:sp macro="" textlink="">
      <xdr:nvSpPr>
        <xdr:cNvPr id="349" name="楕円 348"/>
        <xdr:cNvSpPr/>
      </xdr:nvSpPr>
      <xdr:spPr>
        <a:xfrm>
          <a:off x="134620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19067</xdr:rowOff>
    </xdr:from>
    <xdr:ext cx="762000" cy="259045"/>
    <xdr:sp macro="" textlink="">
      <xdr:nvSpPr>
        <xdr:cNvPr id="350" name="テキスト ボックス 349"/>
        <xdr:cNvSpPr txBox="1"/>
      </xdr:nvSpPr>
      <xdr:spPr>
        <a:xfrm>
          <a:off x="13131800" y="962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これまで国の経済対策に呼応した公共投資の実施や大規模な施設整備事業の実施に際し、交付税措置のある比較的有利な市債の活用や公債費負担の平準化を図ってきたところ、単年度比でみると対前年度より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％）し、前年度の算定値と比較すると前年度より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今後においても、公共投資経費に充当する市債発行額を可能な限り抑制することなどを継続的に実施し、比率の抑制を図っていく。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7" name="直線コネクタ 376"/>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8"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9" name="直線コネクタ 378"/>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165100</xdr:rowOff>
    </xdr:from>
    <xdr:to>
      <xdr:col>81</xdr:col>
      <xdr:colOff>44450</xdr:colOff>
      <xdr:row>45</xdr:row>
      <xdr:rowOff>12954</xdr:rowOff>
    </xdr:to>
    <xdr:cxnSp macro="">
      <xdr:nvCxnSpPr>
        <xdr:cNvPr id="382" name="直線コネクタ 381"/>
        <xdr:cNvCxnSpPr/>
      </xdr:nvCxnSpPr>
      <xdr:spPr>
        <a:xfrm flipV="1">
          <a:off x="16179800" y="77089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3"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4" name="フローチャート: 判断 383"/>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12954</xdr:rowOff>
    </xdr:from>
    <xdr:to>
      <xdr:col>77</xdr:col>
      <xdr:colOff>44450</xdr:colOff>
      <xdr:row>45</xdr:row>
      <xdr:rowOff>12954</xdr:rowOff>
    </xdr:to>
    <xdr:cxnSp macro="">
      <xdr:nvCxnSpPr>
        <xdr:cNvPr id="385" name="直線コネクタ 384"/>
        <xdr:cNvCxnSpPr/>
      </xdr:nvCxnSpPr>
      <xdr:spPr>
        <a:xfrm>
          <a:off x="15290800" y="7728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6" name="フローチャート: 判断 385"/>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7" name="テキスト ボックス 386"/>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126492</xdr:rowOff>
    </xdr:from>
    <xdr:to>
      <xdr:col>72</xdr:col>
      <xdr:colOff>203200</xdr:colOff>
      <xdr:row>45</xdr:row>
      <xdr:rowOff>12954</xdr:rowOff>
    </xdr:to>
    <xdr:cxnSp macro="">
      <xdr:nvCxnSpPr>
        <xdr:cNvPr id="388" name="直線コネクタ 387"/>
        <xdr:cNvCxnSpPr/>
      </xdr:nvCxnSpPr>
      <xdr:spPr>
        <a:xfrm>
          <a:off x="14401800" y="76702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9" name="フローチャート: 判断 388"/>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90" name="テキスト ボックス 389"/>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87884</xdr:rowOff>
    </xdr:from>
    <xdr:to>
      <xdr:col>68</xdr:col>
      <xdr:colOff>152400</xdr:colOff>
      <xdr:row>44</xdr:row>
      <xdr:rowOff>126492</xdr:rowOff>
    </xdr:to>
    <xdr:cxnSp macro="">
      <xdr:nvCxnSpPr>
        <xdr:cNvPr id="391" name="直線コネクタ 390"/>
        <xdr:cNvCxnSpPr/>
      </xdr:nvCxnSpPr>
      <xdr:spPr>
        <a:xfrm>
          <a:off x="13512800" y="76316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2" name="フローチャート: 判断 391"/>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3" name="テキスト ボックス 392"/>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4" name="フローチャート: 判断 393"/>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5" name="テキスト ボックス 394"/>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114300</xdr:rowOff>
    </xdr:from>
    <xdr:to>
      <xdr:col>81</xdr:col>
      <xdr:colOff>95250</xdr:colOff>
      <xdr:row>45</xdr:row>
      <xdr:rowOff>44450</xdr:rowOff>
    </xdr:to>
    <xdr:sp macro="" textlink="">
      <xdr:nvSpPr>
        <xdr:cNvPr id="401" name="楕円 400"/>
        <xdr:cNvSpPr/>
      </xdr:nvSpPr>
      <xdr:spPr>
        <a:xfrm>
          <a:off x="16967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10177</xdr:rowOff>
    </xdr:from>
    <xdr:ext cx="762000" cy="259045"/>
    <xdr:sp macro="" textlink="">
      <xdr:nvSpPr>
        <xdr:cNvPr id="402" name="公債費負担の状況該当値テキスト"/>
        <xdr:cNvSpPr txBox="1"/>
      </xdr:nvSpPr>
      <xdr:spPr>
        <a:xfrm>
          <a:off x="1710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133604</xdr:rowOff>
    </xdr:from>
    <xdr:to>
      <xdr:col>77</xdr:col>
      <xdr:colOff>95250</xdr:colOff>
      <xdr:row>45</xdr:row>
      <xdr:rowOff>63754</xdr:rowOff>
    </xdr:to>
    <xdr:sp macro="" textlink="">
      <xdr:nvSpPr>
        <xdr:cNvPr id="403" name="楕円 402"/>
        <xdr:cNvSpPr/>
      </xdr:nvSpPr>
      <xdr:spPr>
        <a:xfrm>
          <a:off x="16129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48531</xdr:rowOff>
    </xdr:from>
    <xdr:ext cx="736600" cy="259045"/>
    <xdr:sp macro="" textlink="">
      <xdr:nvSpPr>
        <xdr:cNvPr id="404" name="テキスト ボックス 403"/>
        <xdr:cNvSpPr txBox="1"/>
      </xdr:nvSpPr>
      <xdr:spPr>
        <a:xfrm>
          <a:off x="15798800" y="776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133604</xdr:rowOff>
    </xdr:from>
    <xdr:to>
      <xdr:col>73</xdr:col>
      <xdr:colOff>44450</xdr:colOff>
      <xdr:row>45</xdr:row>
      <xdr:rowOff>63754</xdr:rowOff>
    </xdr:to>
    <xdr:sp macro="" textlink="">
      <xdr:nvSpPr>
        <xdr:cNvPr id="405" name="楕円 404"/>
        <xdr:cNvSpPr/>
      </xdr:nvSpPr>
      <xdr:spPr>
        <a:xfrm>
          <a:off x="15240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48531</xdr:rowOff>
    </xdr:from>
    <xdr:ext cx="762000" cy="259045"/>
    <xdr:sp macro="" textlink="">
      <xdr:nvSpPr>
        <xdr:cNvPr id="406" name="テキスト ボックス 405"/>
        <xdr:cNvSpPr txBox="1"/>
      </xdr:nvSpPr>
      <xdr:spPr>
        <a:xfrm>
          <a:off x="14909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75692</xdr:rowOff>
    </xdr:from>
    <xdr:to>
      <xdr:col>68</xdr:col>
      <xdr:colOff>203200</xdr:colOff>
      <xdr:row>45</xdr:row>
      <xdr:rowOff>5842</xdr:rowOff>
    </xdr:to>
    <xdr:sp macro="" textlink="">
      <xdr:nvSpPr>
        <xdr:cNvPr id="407" name="楕円 406"/>
        <xdr:cNvSpPr/>
      </xdr:nvSpPr>
      <xdr:spPr>
        <a:xfrm>
          <a:off x="14351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162069</xdr:rowOff>
    </xdr:from>
    <xdr:ext cx="762000" cy="259045"/>
    <xdr:sp macro="" textlink="">
      <xdr:nvSpPr>
        <xdr:cNvPr id="408" name="テキスト ボックス 407"/>
        <xdr:cNvSpPr txBox="1"/>
      </xdr:nvSpPr>
      <xdr:spPr>
        <a:xfrm>
          <a:off x="14020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37084</xdr:rowOff>
    </xdr:from>
    <xdr:to>
      <xdr:col>64</xdr:col>
      <xdr:colOff>152400</xdr:colOff>
      <xdr:row>44</xdr:row>
      <xdr:rowOff>138684</xdr:rowOff>
    </xdr:to>
    <xdr:sp macro="" textlink="">
      <xdr:nvSpPr>
        <xdr:cNvPr id="409" name="楕円 408"/>
        <xdr:cNvSpPr/>
      </xdr:nvSpPr>
      <xdr:spPr>
        <a:xfrm>
          <a:off x="13462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123461</xdr:rowOff>
    </xdr:from>
    <xdr:ext cx="762000" cy="259045"/>
    <xdr:sp macro="" textlink="">
      <xdr:nvSpPr>
        <xdr:cNvPr id="410" name="テキスト ボックス 409"/>
        <xdr:cNvSpPr txBox="1"/>
      </xdr:nvSpPr>
      <xdr:spPr>
        <a:xfrm>
          <a:off x="13131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地方債の発行を抑制してきたことに伴う地方債残高の減少や、青森操車場跡地の買取りに伴う青森市土地開発公社に対する債務保証の減少などにより、前年度に比べ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93.6</a:t>
          </a:r>
          <a:r>
            <a:rPr kumimoji="1" lang="ja-JP" altLang="en-US" sz="1300">
              <a:latin typeface="ＭＳ Ｐゴシック" panose="020B0600070205080204" pitchFamily="50" charset="-128"/>
              <a:ea typeface="ＭＳ Ｐゴシック" panose="020B0600070205080204" pitchFamily="50" charset="-128"/>
            </a:rPr>
            <a:t>％となった。今後においても、将来負担に配慮した地方債発行と公債費償還の適正化に努めていく。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9" name="直線コネクタ 438"/>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40"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41" name="直線コネクタ 440"/>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37423</xdr:rowOff>
    </xdr:from>
    <xdr:to>
      <xdr:col>81</xdr:col>
      <xdr:colOff>44450</xdr:colOff>
      <xdr:row>18</xdr:row>
      <xdr:rowOff>68792</xdr:rowOff>
    </xdr:to>
    <xdr:cxnSp macro="">
      <xdr:nvCxnSpPr>
        <xdr:cNvPr id="444" name="直線コネクタ 443"/>
        <xdr:cNvCxnSpPr/>
      </xdr:nvCxnSpPr>
      <xdr:spPr>
        <a:xfrm flipV="1">
          <a:off x="16179800" y="3123523"/>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5"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6" name="フローチャート: 判断 445"/>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68792</xdr:rowOff>
    </xdr:from>
    <xdr:to>
      <xdr:col>77</xdr:col>
      <xdr:colOff>44450</xdr:colOff>
      <xdr:row>18</xdr:row>
      <xdr:rowOff>123486</xdr:rowOff>
    </xdr:to>
    <xdr:cxnSp macro="">
      <xdr:nvCxnSpPr>
        <xdr:cNvPr id="447" name="直線コネクタ 446"/>
        <xdr:cNvCxnSpPr/>
      </xdr:nvCxnSpPr>
      <xdr:spPr>
        <a:xfrm flipV="1">
          <a:off x="15290800" y="3154892"/>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8" name="フローチャート: 判断 447"/>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9" name="テキスト ボックス 448"/>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123486</xdr:rowOff>
    </xdr:from>
    <xdr:to>
      <xdr:col>72</xdr:col>
      <xdr:colOff>203200</xdr:colOff>
      <xdr:row>19</xdr:row>
      <xdr:rowOff>3514</xdr:rowOff>
    </xdr:to>
    <xdr:cxnSp macro="">
      <xdr:nvCxnSpPr>
        <xdr:cNvPr id="450" name="直線コネクタ 449"/>
        <xdr:cNvCxnSpPr/>
      </xdr:nvCxnSpPr>
      <xdr:spPr>
        <a:xfrm flipV="1">
          <a:off x="14401800" y="3209586"/>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51" name="フローチャート: 判断 450"/>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2" name="テキスト ボックス 451"/>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3514</xdr:rowOff>
    </xdr:from>
    <xdr:to>
      <xdr:col>68</xdr:col>
      <xdr:colOff>152400</xdr:colOff>
      <xdr:row>19</xdr:row>
      <xdr:rowOff>72686</xdr:rowOff>
    </xdr:to>
    <xdr:cxnSp macro="">
      <xdr:nvCxnSpPr>
        <xdr:cNvPr id="453" name="直線コネクタ 452"/>
        <xdr:cNvCxnSpPr/>
      </xdr:nvCxnSpPr>
      <xdr:spPr>
        <a:xfrm flipV="1">
          <a:off x="13512800" y="3261064"/>
          <a:ext cx="8890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4" name="フローチャート: 判断 453"/>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5" name="テキスト ボックス 454"/>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6" name="フローチャート: 判断 455"/>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7" name="テキスト ボックス 456"/>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158073</xdr:rowOff>
    </xdr:from>
    <xdr:to>
      <xdr:col>81</xdr:col>
      <xdr:colOff>95250</xdr:colOff>
      <xdr:row>18</xdr:row>
      <xdr:rowOff>88223</xdr:rowOff>
    </xdr:to>
    <xdr:sp macro="" textlink="">
      <xdr:nvSpPr>
        <xdr:cNvPr id="463" name="楕円 462"/>
        <xdr:cNvSpPr/>
      </xdr:nvSpPr>
      <xdr:spPr>
        <a:xfrm>
          <a:off x="16967200" y="30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130150</xdr:rowOff>
    </xdr:from>
    <xdr:ext cx="762000" cy="259045"/>
    <xdr:sp macro="" textlink="">
      <xdr:nvSpPr>
        <xdr:cNvPr id="464" name="将来負担の状況該当値テキスト"/>
        <xdr:cNvSpPr txBox="1"/>
      </xdr:nvSpPr>
      <xdr:spPr>
        <a:xfrm>
          <a:off x="17106900" y="304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17992</xdr:rowOff>
    </xdr:from>
    <xdr:to>
      <xdr:col>77</xdr:col>
      <xdr:colOff>95250</xdr:colOff>
      <xdr:row>18</xdr:row>
      <xdr:rowOff>119592</xdr:rowOff>
    </xdr:to>
    <xdr:sp macro="" textlink="">
      <xdr:nvSpPr>
        <xdr:cNvPr id="465" name="楕円 464"/>
        <xdr:cNvSpPr/>
      </xdr:nvSpPr>
      <xdr:spPr>
        <a:xfrm>
          <a:off x="16129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104369</xdr:rowOff>
    </xdr:from>
    <xdr:ext cx="736600" cy="259045"/>
    <xdr:sp macro="" textlink="">
      <xdr:nvSpPr>
        <xdr:cNvPr id="466" name="テキスト ボックス 465"/>
        <xdr:cNvSpPr txBox="1"/>
      </xdr:nvSpPr>
      <xdr:spPr>
        <a:xfrm>
          <a:off x="15798800" y="319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72686</xdr:rowOff>
    </xdr:from>
    <xdr:to>
      <xdr:col>73</xdr:col>
      <xdr:colOff>44450</xdr:colOff>
      <xdr:row>19</xdr:row>
      <xdr:rowOff>2836</xdr:rowOff>
    </xdr:to>
    <xdr:sp macro="" textlink="">
      <xdr:nvSpPr>
        <xdr:cNvPr id="467" name="楕円 466"/>
        <xdr:cNvSpPr/>
      </xdr:nvSpPr>
      <xdr:spPr>
        <a:xfrm>
          <a:off x="15240000" y="31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159063</xdr:rowOff>
    </xdr:from>
    <xdr:ext cx="762000" cy="259045"/>
    <xdr:sp macro="" textlink="">
      <xdr:nvSpPr>
        <xdr:cNvPr id="468" name="テキスト ボックス 467"/>
        <xdr:cNvSpPr txBox="1"/>
      </xdr:nvSpPr>
      <xdr:spPr>
        <a:xfrm>
          <a:off x="14909800" y="324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124164</xdr:rowOff>
    </xdr:from>
    <xdr:to>
      <xdr:col>68</xdr:col>
      <xdr:colOff>203200</xdr:colOff>
      <xdr:row>19</xdr:row>
      <xdr:rowOff>54314</xdr:rowOff>
    </xdr:to>
    <xdr:sp macro="" textlink="">
      <xdr:nvSpPr>
        <xdr:cNvPr id="469" name="楕円 468"/>
        <xdr:cNvSpPr/>
      </xdr:nvSpPr>
      <xdr:spPr>
        <a:xfrm>
          <a:off x="14351000" y="32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39091</xdr:rowOff>
    </xdr:from>
    <xdr:ext cx="762000" cy="259045"/>
    <xdr:sp macro="" textlink="">
      <xdr:nvSpPr>
        <xdr:cNvPr id="470" name="テキスト ボックス 469"/>
        <xdr:cNvSpPr txBox="1"/>
      </xdr:nvSpPr>
      <xdr:spPr>
        <a:xfrm>
          <a:off x="14020800" y="329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21886</xdr:rowOff>
    </xdr:from>
    <xdr:to>
      <xdr:col>64</xdr:col>
      <xdr:colOff>152400</xdr:colOff>
      <xdr:row>19</xdr:row>
      <xdr:rowOff>123486</xdr:rowOff>
    </xdr:to>
    <xdr:sp macro="" textlink="">
      <xdr:nvSpPr>
        <xdr:cNvPr id="471" name="楕円 470"/>
        <xdr:cNvSpPr/>
      </xdr:nvSpPr>
      <xdr:spPr>
        <a:xfrm>
          <a:off x="13462000" y="32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108263</xdr:rowOff>
    </xdr:from>
    <xdr:ext cx="762000" cy="259045"/>
    <xdr:sp macro="" textlink="">
      <xdr:nvSpPr>
        <xdr:cNvPr id="472" name="テキスト ボックス 471"/>
        <xdr:cNvSpPr txBox="1"/>
      </xdr:nvSpPr>
      <xdr:spPr>
        <a:xfrm>
          <a:off x="13131800" y="336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281,232
280,124
824.62
128,491,931
125,315,169
2,623,444
66,410,982
136,924,899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人勧に伴う給与改定や選挙等により、人件費が前年度から増となったために</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ポイント上昇したものの、定員管理計画による人件費の抑制もあることから、類似団体の中で最も低いものなっている。</a:t>
          </a:r>
        </a:p>
        <a:p>
          <a:r>
            <a:rPr kumimoji="1" lang="ja-JP" altLang="en-US" sz="1300">
              <a:latin typeface="ＭＳ Ｐゴシック" panose="020B0600070205080204" pitchFamily="50" charset="-128"/>
              <a:ea typeface="ＭＳ Ｐゴシック" panose="020B0600070205080204" pitchFamily="50" charset="-128"/>
            </a:rPr>
            <a:t>　今後も、定員管理計画を基本としながら、施設の管理体制の見直し、指定管理者制度の導入、アウトソーシングの活用など行財政改革の取組を推進し、適正な定員管理を継続していく。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1270</xdr:rowOff>
    </xdr:from>
    <xdr:to>
      <xdr:col>24</xdr:col>
      <xdr:colOff>25400</xdr:colOff>
      <xdr:row>33</xdr:row>
      <xdr:rowOff>8890</xdr:rowOff>
    </xdr:to>
    <xdr:cxnSp macro="">
      <xdr:nvCxnSpPr>
        <xdr:cNvPr id="66" name="直線コネクタ 65"/>
        <xdr:cNvCxnSpPr/>
      </xdr:nvCxnSpPr>
      <xdr:spPr>
        <a:xfrm>
          <a:off x="3987800" y="5659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142240</xdr:rowOff>
    </xdr:from>
    <xdr:to>
      <xdr:col>19</xdr:col>
      <xdr:colOff>187325</xdr:colOff>
      <xdr:row>33</xdr:row>
      <xdr:rowOff>1270</xdr:rowOff>
    </xdr:to>
    <xdr:cxnSp macro="">
      <xdr:nvCxnSpPr>
        <xdr:cNvPr id="69" name="直線コネクタ 68"/>
        <xdr:cNvCxnSpPr/>
      </xdr:nvCxnSpPr>
      <xdr:spPr>
        <a:xfrm>
          <a:off x="3098800" y="562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142240</xdr:rowOff>
    </xdr:from>
    <xdr:to>
      <xdr:col>15</xdr:col>
      <xdr:colOff>98425</xdr:colOff>
      <xdr:row>33</xdr:row>
      <xdr:rowOff>8890</xdr:rowOff>
    </xdr:to>
    <xdr:cxnSp macro="">
      <xdr:nvCxnSpPr>
        <xdr:cNvPr id="72" name="直線コネクタ 71"/>
        <xdr:cNvCxnSpPr/>
      </xdr:nvCxnSpPr>
      <xdr:spPr>
        <a:xfrm flipV="1">
          <a:off x="2209800" y="5628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149860</xdr:rowOff>
    </xdr:from>
    <xdr:to>
      <xdr:col>11</xdr:col>
      <xdr:colOff>9525</xdr:colOff>
      <xdr:row>33</xdr:row>
      <xdr:rowOff>8890</xdr:rowOff>
    </xdr:to>
    <xdr:cxnSp macro="">
      <xdr:nvCxnSpPr>
        <xdr:cNvPr id="75" name="直線コネクタ 74"/>
        <xdr:cNvCxnSpPr/>
      </xdr:nvCxnSpPr>
      <xdr:spPr>
        <a:xfrm>
          <a:off x="1320800" y="563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129540</xdr:rowOff>
    </xdr:from>
    <xdr:to>
      <xdr:col>24</xdr:col>
      <xdr:colOff>76200</xdr:colOff>
      <xdr:row>33</xdr:row>
      <xdr:rowOff>59690</xdr:rowOff>
    </xdr:to>
    <xdr:sp macro="" textlink="">
      <xdr:nvSpPr>
        <xdr:cNvPr id="85" name="楕円 84"/>
        <xdr:cNvSpPr/>
      </xdr:nvSpPr>
      <xdr:spPr>
        <a:xfrm>
          <a:off x="47752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38117</xdr:rowOff>
    </xdr:from>
    <xdr:ext cx="762000" cy="259045"/>
    <xdr:sp macro="" textlink="">
      <xdr:nvSpPr>
        <xdr:cNvPr id="86" name="人件費該当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121920</xdr:rowOff>
    </xdr:from>
    <xdr:to>
      <xdr:col>20</xdr:col>
      <xdr:colOff>38100</xdr:colOff>
      <xdr:row>33</xdr:row>
      <xdr:rowOff>52070</xdr:rowOff>
    </xdr:to>
    <xdr:sp macro="" textlink="">
      <xdr:nvSpPr>
        <xdr:cNvPr id="87" name="楕円 86"/>
        <xdr:cNvSpPr/>
      </xdr:nvSpPr>
      <xdr:spPr>
        <a:xfrm>
          <a:off x="3937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62247</xdr:rowOff>
    </xdr:from>
    <xdr:ext cx="736600" cy="259045"/>
    <xdr:sp macro="" textlink="">
      <xdr:nvSpPr>
        <xdr:cNvPr id="88" name="テキスト ボックス 87"/>
        <xdr:cNvSpPr txBox="1"/>
      </xdr:nvSpPr>
      <xdr:spPr>
        <a:xfrm>
          <a:off x="3606800" y="537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91440</xdr:rowOff>
    </xdr:from>
    <xdr:to>
      <xdr:col>15</xdr:col>
      <xdr:colOff>149225</xdr:colOff>
      <xdr:row>33</xdr:row>
      <xdr:rowOff>21590</xdr:rowOff>
    </xdr:to>
    <xdr:sp macro="" textlink="">
      <xdr:nvSpPr>
        <xdr:cNvPr id="89" name="楕円 88"/>
        <xdr:cNvSpPr/>
      </xdr:nvSpPr>
      <xdr:spPr>
        <a:xfrm>
          <a:off x="3048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31767</xdr:rowOff>
    </xdr:from>
    <xdr:ext cx="762000" cy="259045"/>
    <xdr:sp macro="" textlink="">
      <xdr:nvSpPr>
        <xdr:cNvPr id="90" name="テキスト ボックス 89"/>
        <xdr:cNvSpPr txBox="1"/>
      </xdr:nvSpPr>
      <xdr:spPr>
        <a:xfrm>
          <a:off x="2717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129540</xdr:rowOff>
    </xdr:from>
    <xdr:to>
      <xdr:col>11</xdr:col>
      <xdr:colOff>60325</xdr:colOff>
      <xdr:row>33</xdr:row>
      <xdr:rowOff>59690</xdr:rowOff>
    </xdr:to>
    <xdr:sp macro="" textlink="">
      <xdr:nvSpPr>
        <xdr:cNvPr id="91" name="楕円 90"/>
        <xdr:cNvSpPr/>
      </xdr:nvSpPr>
      <xdr:spPr>
        <a:xfrm>
          <a:off x="2159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69867</xdr:rowOff>
    </xdr:from>
    <xdr:ext cx="762000" cy="259045"/>
    <xdr:sp macro="" textlink="">
      <xdr:nvSpPr>
        <xdr:cNvPr id="92" name="テキスト ボックス 91"/>
        <xdr:cNvSpPr txBox="1"/>
      </xdr:nvSpPr>
      <xdr:spPr>
        <a:xfrm>
          <a:off x="1828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99060</xdr:rowOff>
    </xdr:from>
    <xdr:to>
      <xdr:col>6</xdr:col>
      <xdr:colOff>171450</xdr:colOff>
      <xdr:row>33</xdr:row>
      <xdr:rowOff>29210</xdr:rowOff>
    </xdr:to>
    <xdr:sp macro="" textlink="">
      <xdr:nvSpPr>
        <xdr:cNvPr id="93" name="楕円 92"/>
        <xdr:cNvSpPr/>
      </xdr:nvSpPr>
      <xdr:spPr>
        <a:xfrm>
          <a:off x="1270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39387</xdr:rowOff>
    </xdr:from>
    <xdr:ext cx="762000" cy="259045"/>
    <xdr:sp macro="" textlink="">
      <xdr:nvSpPr>
        <xdr:cNvPr id="94" name="テキスト ボックス 93"/>
        <xdr:cNvSpPr txBox="1"/>
      </xdr:nvSpPr>
      <xdr:spPr>
        <a:xfrm>
          <a:off x="939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消費税増税に伴う委託料や賃借料等の増加により、前年度と比較して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しかしながら、近年は緩やかな増加傾向にあることから、施設の管理体制の見直し、指定管理者制度の導入、アウトソーシングの活用など行財政改革の取組を推進し、継続的に経費削減に取り組んでいく。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31750</xdr:rowOff>
    </xdr:to>
    <xdr:cxnSp macro="">
      <xdr:nvCxnSpPr>
        <xdr:cNvPr id="129" name="直線コネクタ 128"/>
        <xdr:cNvCxnSpPr/>
      </xdr:nvCxnSpPr>
      <xdr:spPr>
        <a:xfrm>
          <a:off x="15671800" y="25817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137886</xdr:rowOff>
    </xdr:from>
    <xdr:to>
      <xdr:col>78</xdr:col>
      <xdr:colOff>69850</xdr:colOff>
      <xdr:row>15</xdr:row>
      <xdr:rowOff>9979</xdr:rowOff>
    </xdr:to>
    <xdr:cxnSp macro="">
      <xdr:nvCxnSpPr>
        <xdr:cNvPr id="132" name="直線コネクタ 131"/>
        <xdr:cNvCxnSpPr/>
      </xdr:nvCxnSpPr>
      <xdr:spPr>
        <a:xfrm>
          <a:off x="14782800" y="2538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137886</xdr:rowOff>
    </xdr:to>
    <xdr:cxnSp macro="">
      <xdr:nvCxnSpPr>
        <xdr:cNvPr id="135" name="直線コネクタ 134"/>
        <xdr:cNvCxnSpPr/>
      </xdr:nvCxnSpPr>
      <xdr:spPr>
        <a:xfrm>
          <a:off x="13893800" y="2527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148771</xdr:rowOff>
    </xdr:to>
    <xdr:cxnSp macro="">
      <xdr:nvCxnSpPr>
        <xdr:cNvPr id="138" name="直線コネクタ 137"/>
        <xdr:cNvCxnSpPr/>
      </xdr:nvCxnSpPr>
      <xdr:spPr>
        <a:xfrm flipV="1">
          <a:off x="13004800" y="2527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0" name="楕円 149"/>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1" name="テキスト ボックス 150"/>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87086</xdr:rowOff>
    </xdr:from>
    <xdr:to>
      <xdr:col>74</xdr:col>
      <xdr:colOff>31750</xdr:colOff>
      <xdr:row>15</xdr:row>
      <xdr:rowOff>17236</xdr:rowOff>
    </xdr:to>
    <xdr:sp macro="" textlink="">
      <xdr:nvSpPr>
        <xdr:cNvPr id="152" name="楕円 151"/>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27413</xdr:rowOff>
    </xdr:from>
    <xdr:ext cx="762000" cy="259045"/>
    <xdr:sp macro="" textlink="">
      <xdr:nvSpPr>
        <xdr:cNvPr id="153" name="テキスト ボックス 152"/>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6" name="楕円 155"/>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38298</xdr:rowOff>
    </xdr:from>
    <xdr:ext cx="762000" cy="259045"/>
    <xdr:sp macro="" textlink="">
      <xdr:nvSpPr>
        <xdr:cNvPr id="157" name="テキスト ボックス 156"/>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障害者総合支援法に基づいて支出する扶助費や児童福祉施策に要する扶助費が増加傾あるものの、保育無償化に伴う市単独事業費の減少等により、前年度と比較して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ポイントの減となったものである。</a:t>
          </a:r>
        </a:p>
        <a:p>
          <a:r>
            <a:rPr kumimoji="1" lang="ja-JP" altLang="en-US" sz="1300">
              <a:latin typeface="ＭＳ Ｐゴシック" panose="020B0600070205080204" pitchFamily="50" charset="-128"/>
              <a:ea typeface="ＭＳ Ｐゴシック" panose="020B0600070205080204" pitchFamily="50" charset="-128"/>
            </a:rPr>
            <a:t>　今後においても、高齢化社会の進展や障がい者福祉施策、児童福祉施策の課題に対応していく必要があることから、適正なサービス提供に努め適正な扶助費の管理に取り組んでいく。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58</xdr:row>
      <xdr:rowOff>137885</xdr:rowOff>
    </xdr:to>
    <xdr:cxnSp macro="">
      <xdr:nvCxnSpPr>
        <xdr:cNvPr id="192" name="直線コネクタ 191"/>
        <xdr:cNvCxnSpPr/>
      </xdr:nvCxnSpPr>
      <xdr:spPr>
        <a:xfrm flipV="1">
          <a:off x="3987800" y="99731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137885</xdr:rowOff>
    </xdr:from>
    <xdr:to>
      <xdr:col>19</xdr:col>
      <xdr:colOff>187325</xdr:colOff>
      <xdr:row>58</xdr:row>
      <xdr:rowOff>137885</xdr:rowOff>
    </xdr:to>
    <xdr:cxnSp macro="">
      <xdr:nvCxnSpPr>
        <xdr:cNvPr id="195" name="直線コネクタ 194"/>
        <xdr:cNvCxnSpPr/>
      </xdr:nvCxnSpPr>
      <xdr:spPr>
        <a:xfrm>
          <a:off x="3098800" y="10081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137885</xdr:rowOff>
    </xdr:to>
    <xdr:cxnSp macro="">
      <xdr:nvCxnSpPr>
        <xdr:cNvPr id="198" name="直線コネクタ 197"/>
        <xdr:cNvCxnSpPr/>
      </xdr:nvCxnSpPr>
      <xdr:spPr>
        <a:xfrm>
          <a:off x="2209800" y="10005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58</xdr:row>
      <xdr:rowOff>61685</xdr:rowOff>
    </xdr:to>
    <xdr:cxnSp macro="">
      <xdr:nvCxnSpPr>
        <xdr:cNvPr id="201" name="直線コネクタ 200"/>
        <xdr:cNvCxnSpPr/>
      </xdr:nvCxnSpPr>
      <xdr:spPr>
        <a:xfrm>
          <a:off x="1320800" y="9875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11" name="楕円 210"/>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12"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87085</xdr:rowOff>
    </xdr:from>
    <xdr:to>
      <xdr:col>20</xdr:col>
      <xdr:colOff>38100</xdr:colOff>
      <xdr:row>59</xdr:row>
      <xdr:rowOff>17235</xdr:rowOff>
    </xdr:to>
    <xdr:sp macro="" textlink="">
      <xdr:nvSpPr>
        <xdr:cNvPr id="213" name="楕円 212"/>
        <xdr:cNvSpPr/>
      </xdr:nvSpPr>
      <xdr:spPr>
        <a:xfrm>
          <a:off x="3937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2012</xdr:rowOff>
    </xdr:from>
    <xdr:ext cx="736600" cy="259045"/>
    <xdr:sp macro="" textlink="">
      <xdr:nvSpPr>
        <xdr:cNvPr id="214" name="テキスト ボックス 213"/>
        <xdr:cNvSpPr txBox="1"/>
      </xdr:nvSpPr>
      <xdr:spPr>
        <a:xfrm>
          <a:off x="3606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87085</xdr:rowOff>
    </xdr:from>
    <xdr:to>
      <xdr:col>15</xdr:col>
      <xdr:colOff>149225</xdr:colOff>
      <xdr:row>59</xdr:row>
      <xdr:rowOff>17235</xdr:rowOff>
    </xdr:to>
    <xdr:sp macro="" textlink="">
      <xdr:nvSpPr>
        <xdr:cNvPr id="215" name="楕円 214"/>
        <xdr:cNvSpPr/>
      </xdr:nvSpPr>
      <xdr:spPr>
        <a:xfrm>
          <a:off x="3048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2012</xdr:rowOff>
    </xdr:from>
    <xdr:ext cx="762000" cy="259045"/>
    <xdr:sp macro="" textlink="">
      <xdr:nvSpPr>
        <xdr:cNvPr id="216" name="テキスト ボックス 215"/>
        <xdr:cNvSpPr txBox="1"/>
      </xdr:nvSpPr>
      <xdr:spPr>
        <a:xfrm>
          <a:off x="2717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7" name="楕円 216"/>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8" name="テキスト ボックス 217"/>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9" name="楕円 218"/>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20" name="テキスト ボックス 219"/>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介護給付費の増加に伴う繰出金等の増加があるものの、少雪に伴う除排雪経費等の減少に伴う維持補修費の減少により、前年度と比較して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地域特性である除排雪経費により、類似団体平均よりも高い値で推移しており、これは毎年の降雪状況により事業費の増減が大きいものの、除排雪体制や出動の効率化等により経費の節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60</xdr:row>
      <xdr:rowOff>99785</xdr:rowOff>
    </xdr:to>
    <xdr:cxnSp macro="">
      <xdr:nvCxnSpPr>
        <xdr:cNvPr id="250" name="直線コネクタ 249"/>
        <xdr:cNvCxnSpPr/>
      </xdr:nvCxnSpPr>
      <xdr:spPr>
        <a:xfrm flipV="1">
          <a:off x="16510000" y="9047843"/>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71862</xdr:rowOff>
    </xdr:from>
    <xdr:ext cx="762000" cy="259045"/>
    <xdr:sp macro="" textlink="">
      <xdr:nvSpPr>
        <xdr:cNvPr id="251" name="その他最小値テキスト"/>
        <xdr:cNvSpPr txBox="1"/>
      </xdr:nvSpPr>
      <xdr:spPr>
        <a:xfrm>
          <a:off x="16598900" y="1035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99785</xdr:rowOff>
    </xdr:from>
    <xdr:to>
      <xdr:col>82</xdr:col>
      <xdr:colOff>196850</xdr:colOff>
      <xdr:row>60</xdr:row>
      <xdr:rowOff>99785</xdr:rowOff>
    </xdr:to>
    <xdr:cxnSp macro="">
      <xdr:nvCxnSpPr>
        <xdr:cNvPr id="252" name="直線コネクタ 251"/>
        <xdr:cNvCxnSpPr/>
      </xdr:nvCxnSpPr>
      <xdr:spPr>
        <a:xfrm>
          <a:off x="16421100" y="1038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99785</xdr:rowOff>
    </xdr:from>
    <xdr:to>
      <xdr:col>82</xdr:col>
      <xdr:colOff>107950</xdr:colOff>
      <xdr:row>60</xdr:row>
      <xdr:rowOff>154215</xdr:rowOff>
    </xdr:to>
    <xdr:cxnSp macro="">
      <xdr:nvCxnSpPr>
        <xdr:cNvPr id="255" name="直線コネクタ 254"/>
        <xdr:cNvCxnSpPr/>
      </xdr:nvCxnSpPr>
      <xdr:spPr>
        <a:xfrm flipV="1">
          <a:off x="15671800" y="103867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6"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7" name="フローチャート: 判断 256"/>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78015</xdr:rowOff>
    </xdr:from>
    <xdr:to>
      <xdr:col>78</xdr:col>
      <xdr:colOff>69850</xdr:colOff>
      <xdr:row>60</xdr:row>
      <xdr:rowOff>154215</xdr:rowOff>
    </xdr:to>
    <xdr:cxnSp macro="">
      <xdr:nvCxnSpPr>
        <xdr:cNvPr id="258" name="直線コネクタ 257"/>
        <xdr:cNvCxnSpPr/>
      </xdr:nvCxnSpPr>
      <xdr:spPr>
        <a:xfrm>
          <a:off x="14782800" y="1036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151493</xdr:rowOff>
    </xdr:from>
    <xdr:to>
      <xdr:col>73</xdr:col>
      <xdr:colOff>180975</xdr:colOff>
      <xdr:row>60</xdr:row>
      <xdr:rowOff>78015</xdr:rowOff>
    </xdr:to>
    <xdr:cxnSp macro="">
      <xdr:nvCxnSpPr>
        <xdr:cNvPr id="261" name="直線コネクタ 260"/>
        <xdr:cNvCxnSpPr/>
      </xdr:nvCxnSpPr>
      <xdr:spPr>
        <a:xfrm>
          <a:off x="13893800" y="10267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2" name="フローチャート: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3" name="テキスト ボックス 262"/>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20865</xdr:rowOff>
    </xdr:from>
    <xdr:to>
      <xdr:col>69</xdr:col>
      <xdr:colOff>92075</xdr:colOff>
      <xdr:row>59</xdr:row>
      <xdr:rowOff>151493</xdr:rowOff>
    </xdr:to>
    <xdr:cxnSp macro="">
      <xdr:nvCxnSpPr>
        <xdr:cNvPr id="264" name="直線コネクタ 263"/>
        <xdr:cNvCxnSpPr/>
      </xdr:nvCxnSpPr>
      <xdr:spPr>
        <a:xfrm>
          <a:off x="13004800" y="10136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146957</xdr:rowOff>
    </xdr:from>
    <xdr:to>
      <xdr:col>69</xdr:col>
      <xdr:colOff>142875</xdr:colOff>
      <xdr:row>57</xdr:row>
      <xdr:rowOff>77107</xdr:rowOff>
    </xdr:to>
    <xdr:sp macro="" textlink="">
      <xdr:nvSpPr>
        <xdr:cNvPr id="265" name="フローチャート: 判断 264"/>
        <xdr:cNvSpPr/>
      </xdr:nvSpPr>
      <xdr:spPr>
        <a:xfrm>
          <a:off x="13843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87284</xdr:rowOff>
    </xdr:from>
    <xdr:ext cx="762000" cy="259045"/>
    <xdr:sp macro="" textlink="">
      <xdr:nvSpPr>
        <xdr:cNvPr id="266" name="テキスト ボックス 265"/>
        <xdr:cNvSpPr txBox="1"/>
      </xdr:nvSpPr>
      <xdr:spPr>
        <a:xfrm>
          <a:off x="13512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103415</xdr:rowOff>
    </xdr:from>
    <xdr:to>
      <xdr:col>65</xdr:col>
      <xdr:colOff>53975</xdr:colOff>
      <xdr:row>57</xdr:row>
      <xdr:rowOff>33565</xdr:rowOff>
    </xdr:to>
    <xdr:sp macro="" textlink="">
      <xdr:nvSpPr>
        <xdr:cNvPr id="267" name="フローチャート: 判断 266"/>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43742</xdr:rowOff>
    </xdr:from>
    <xdr:ext cx="762000" cy="259045"/>
    <xdr:sp macro="" textlink="">
      <xdr:nvSpPr>
        <xdr:cNvPr id="268" name="テキスト ボックス 267"/>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48985</xdr:rowOff>
    </xdr:from>
    <xdr:to>
      <xdr:col>82</xdr:col>
      <xdr:colOff>158750</xdr:colOff>
      <xdr:row>60</xdr:row>
      <xdr:rowOff>150585</xdr:rowOff>
    </xdr:to>
    <xdr:sp macro="" textlink="">
      <xdr:nvSpPr>
        <xdr:cNvPr id="274" name="楕円 273"/>
        <xdr:cNvSpPr/>
      </xdr:nvSpPr>
      <xdr:spPr>
        <a:xfrm>
          <a:off x="164592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129012</xdr:rowOff>
    </xdr:from>
    <xdr:ext cx="762000" cy="259045"/>
    <xdr:sp macro="" textlink="">
      <xdr:nvSpPr>
        <xdr:cNvPr id="275" name="その他該当値テキスト"/>
        <xdr:cNvSpPr txBox="1"/>
      </xdr:nvSpPr>
      <xdr:spPr>
        <a:xfrm>
          <a:off x="16598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103415</xdr:rowOff>
    </xdr:from>
    <xdr:to>
      <xdr:col>78</xdr:col>
      <xdr:colOff>120650</xdr:colOff>
      <xdr:row>61</xdr:row>
      <xdr:rowOff>33565</xdr:rowOff>
    </xdr:to>
    <xdr:sp macro="" textlink="">
      <xdr:nvSpPr>
        <xdr:cNvPr id="276" name="楕円 275"/>
        <xdr:cNvSpPr/>
      </xdr:nvSpPr>
      <xdr:spPr>
        <a:xfrm>
          <a:off x="15621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18342</xdr:rowOff>
    </xdr:from>
    <xdr:ext cx="736600" cy="259045"/>
    <xdr:sp macro="" textlink="">
      <xdr:nvSpPr>
        <xdr:cNvPr id="277" name="テキスト ボックス 276"/>
        <xdr:cNvSpPr txBox="1"/>
      </xdr:nvSpPr>
      <xdr:spPr>
        <a:xfrm>
          <a:off x="15290800" y="1047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27215</xdr:rowOff>
    </xdr:from>
    <xdr:to>
      <xdr:col>74</xdr:col>
      <xdr:colOff>31750</xdr:colOff>
      <xdr:row>60</xdr:row>
      <xdr:rowOff>128815</xdr:rowOff>
    </xdr:to>
    <xdr:sp macro="" textlink="">
      <xdr:nvSpPr>
        <xdr:cNvPr id="278" name="楕円 277"/>
        <xdr:cNvSpPr/>
      </xdr:nvSpPr>
      <xdr:spPr>
        <a:xfrm>
          <a:off x="14732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113592</xdr:rowOff>
    </xdr:from>
    <xdr:ext cx="762000" cy="259045"/>
    <xdr:sp macro="" textlink="">
      <xdr:nvSpPr>
        <xdr:cNvPr id="279" name="テキスト ボックス 278"/>
        <xdr:cNvSpPr txBox="1"/>
      </xdr:nvSpPr>
      <xdr:spPr>
        <a:xfrm>
          <a:off x="14401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100693</xdr:rowOff>
    </xdr:from>
    <xdr:to>
      <xdr:col>69</xdr:col>
      <xdr:colOff>142875</xdr:colOff>
      <xdr:row>60</xdr:row>
      <xdr:rowOff>30843</xdr:rowOff>
    </xdr:to>
    <xdr:sp macro="" textlink="">
      <xdr:nvSpPr>
        <xdr:cNvPr id="280" name="楕円 279"/>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81" name="テキスト ボックス 280"/>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141515</xdr:rowOff>
    </xdr:from>
    <xdr:to>
      <xdr:col>65</xdr:col>
      <xdr:colOff>53975</xdr:colOff>
      <xdr:row>59</xdr:row>
      <xdr:rowOff>71665</xdr:rowOff>
    </xdr:to>
    <xdr:sp macro="" textlink="">
      <xdr:nvSpPr>
        <xdr:cNvPr id="282" name="楕円 281"/>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56442</xdr:rowOff>
    </xdr:from>
    <xdr:ext cx="762000" cy="259045"/>
    <xdr:sp macro="" textlink="">
      <xdr:nvSpPr>
        <xdr:cNvPr id="283" name="テキスト ボックス 282"/>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幼稚園就園奨励支援費の減少等により、前年度と比較して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近年は概ね横ばいで推移しているが、引き続き経費削減に取り組んでいく。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11" name="直線コネクタ 310"/>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2"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3" name="直線コネクタ 312"/>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123190</xdr:rowOff>
    </xdr:from>
    <xdr:to>
      <xdr:col>82</xdr:col>
      <xdr:colOff>107950</xdr:colOff>
      <xdr:row>33</xdr:row>
      <xdr:rowOff>130810</xdr:rowOff>
    </xdr:to>
    <xdr:cxnSp macro="">
      <xdr:nvCxnSpPr>
        <xdr:cNvPr id="316" name="直線コネクタ 315"/>
        <xdr:cNvCxnSpPr/>
      </xdr:nvCxnSpPr>
      <xdr:spPr>
        <a:xfrm flipV="1">
          <a:off x="15671800" y="5781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7"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8" name="フローチャート: 判断 317"/>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123190</xdr:rowOff>
    </xdr:from>
    <xdr:to>
      <xdr:col>78</xdr:col>
      <xdr:colOff>69850</xdr:colOff>
      <xdr:row>33</xdr:row>
      <xdr:rowOff>130810</xdr:rowOff>
    </xdr:to>
    <xdr:cxnSp macro="">
      <xdr:nvCxnSpPr>
        <xdr:cNvPr id="319" name="直線コネクタ 318"/>
        <xdr:cNvCxnSpPr/>
      </xdr:nvCxnSpPr>
      <xdr:spPr>
        <a:xfrm>
          <a:off x="14782800" y="578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20" name="フローチャート: 判断 319"/>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21" name="テキスト ボックス 320"/>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123190</xdr:rowOff>
    </xdr:from>
    <xdr:to>
      <xdr:col>73</xdr:col>
      <xdr:colOff>180975</xdr:colOff>
      <xdr:row>33</xdr:row>
      <xdr:rowOff>138430</xdr:rowOff>
    </xdr:to>
    <xdr:cxnSp macro="">
      <xdr:nvCxnSpPr>
        <xdr:cNvPr id="322" name="直線コネクタ 321"/>
        <xdr:cNvCxnSpPr/>
      </xdr:nvCxnSpPr>
      <xdr:spPr>
        <a:xfrm flipV="1">
          <a:off x="13893800" y="578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3" name="フローチャート: 判断 322"/>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4" name="テキスト ボックス 323"/>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130810</xdr:rowOff>
    </xdr:from>
    <xdr:to>
      <xdr:col>69</xdr:col>
      <xdr:colOff>92075</xdr:colOff>
      <xdr:row>33</xdr:row>
      <xdr:rowOff>138430</xdr:rowOff>
    </xdr:to>
    <xdr:cxnSp macro="">
      <xdr:nvCxnSpPr>
        <xdr:cNvPr id="325" name="直線コネクタ 324"/>
        <xdr:cNvCxnSpPr/>
      </xdr:nvCxnSpPr>
      <xdr:spPr>
        <a:xfrm>
          <a:off x="13004800" y="578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6" name="フローチャート: 判断 325"/>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7" name="テキスト ボックス 326"/>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8" name="フローチャート: 判断 327"/>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9" name="テキスト ボックス 328"/>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72390</xdr:rowOff>
    </xdr:from>
    <xdr:to>
      <xdr:col>82</xdr:col>
      <xdr:colOff>158750</xdr:colOff>
      <xdr:row>34</xdr:row>
      <xdr:rowOff>2540</xdr:rowOff>
    </xdr:to>
    <xdr:sp macro="" textlink="">
      <xdr:nvSpPr>
        <xdr:cNvPr id="335" name="楕円 334"/>
        <xdr:cNvSpPr/>
      </xdr:nvSpPr>
      <xdr:spPr>
        <a:xfrm>
          <a:off x="16459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88917</xdr:rowOff>
    </xdr:from>
    <xdr:ext cx="762000" cy="259045"/>
    <xdr:sp macro="" textlink="">
      <xdr:nvSpPr>
        <xdr:cNvPr id="336" name="補助費等該当値テキスト"/>
        <xdr:cNvSpPr txBox="1"/>
      </xdr:nvSpPr>
      <xdr:spPr>
        <a:xfrm>
          <a:off x="165989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80010</xdr:rowOff>
    </xdr:from>
    <xdr:to>
      <xdr:col>78</xdr:col>
      <xdr:colOff>120650</xdr:colOff>
      <xdr:row>34</xdr:row>
      <xdr:rowOff>10160</xdr:rowOff>
    </xdr:to>
    <xdr:sp macro="" textlink="">
      <xdr:nvSpPr>
        <xdr:cNvPr id="337" name="楕円 336"/>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20337</xdr:rowOff>
    </xdr:from>
    <xdr:ext cx="736600" cy="259045"/>
    <xdr:sp macro="" textlink="">
      <xdr:nvSpPr>
        <xdr:cNvPr id="338" name="テキスト ボックス 337"/>
        <xdr:cNvSpPr txBox="1"/>
      </xdr:nvSpPr>
      <xdr:spPr>
        <a:xfrm>
          <a:off x="15290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72390</xdr:rowOff>
    </xdr:from>
    <xdr:to>
      <xdr:col>74</xdr:col>
      <xdr:colOff>31750</xdr:colOff>
      <xdr:row>34</xdr:row>
      <xdr:rowOff>2540</xdr:rowOff>
    </xdr:to>
    <xdr:sp macro="" textlink="">
      <xdr:nvSpPr>
        <xdr:cNvPr id="339" name="楕円 338"/>
        <xdr:cNvSpPr/>
      </xdr:nvSpPr>
      <xdr:spPr>
        <a:xfrm>
          <a:off x="14732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12717</xdr:rowOff>
    </xdr:from>
    <xdr:ext cx="762000" cy="259045"/>
    <xdr:sp macro="" textlink="">
      <xdr:nvSpPr>
        <xdr:cNvPr id="340" name="テキスト ボックス 339"/>
        <xdr:cNvSpPr txBox="1"/>
      </xdr:nvSpPr>
      <xdr:spPr>
        <a:xfrm>
          <a:off x="14401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87630</xdr:rowOff>
    </xdr:from>
    <xdr:to>
      <xdr:col>69</xdr:col>
      <xdr:colOff>142875</xdr:colOff>
      <xdr:row>34</xdr:row>
      <xdr:rowOff>17780</xdr:rowOff>
    </xdr:to>
    <xdr:sp macro="" textlink="">
      <xdr:nvSpPr>
        <xdr:cNvPr id="341" name="楕円 340"/>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27957</xdr:rowOff>
    </xdr:from>
    <xdr:ext cx="762000" cy="259045"/>
    <xdr:sp macro="" textlink="">
      <xdr:nvSpPr>
        <xdr:cNvPr id="342" name="テキスト ボックス 341"/>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80010</xdr:rowOff>
    </xdr:from>
    <xdr:to>
      <xdr:col>65</xdr:col>
      <xdr:colOff>53975</xdr:colOff>
      <xdr:row>34</xdr:row>
      <xdr:rowOff>10160</xdr:rowOff>
    </xdr:to>
    <xdr:sp macro="" textlink="">
      <xdr:nvSpPr>
        <xdr:cNvPr id="343" name="楕円 342"/>
        <xdr:cNvSpPr/>
      </xdr:nvSpPr>
      <xdr:spPr>
        <a:xfrm>
          <a:off x="12954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20337</xdr:rowOff>
    </xdr:from>
    <xdr:ext cx="762000" cy="259045"/>
    <xdr:sp macro="" textlink="">
      <xdr:nvSpPr>
        <xdr:cNvPr id="344" name="テキスト ボックス 343"/>
        <xdr:cNvSpPr txBox="1"/>
      </xdr:nvSpPr>
      <xdr:spPr>
        <a:xfrm>
          <a:off x="12623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国の経済対策に呼応した公共投資や新ごみ処理施設・小学校給食センターの整備などの大規模事業の実施にあたり市債を発行してきたことから、公債費に係る経常収支比率は類似団体平均を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今後も合併特例債事業や臨時財政対策債に係る償還もあることから、中期財政見通しにより、可能な限り将来的な数値を把握し、適正な公債費の管理に努めていく。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2" name="直線コネクタ 371"/>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3"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4" name="直線コネクタ 373"/>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5"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6" name="直線コネクタ 375"/>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20320</xdr:rowOff>
    </xdr:from>
    <xdr:to>
      <xdr:col>24</xdr:col>
      <xdr:colOff>25400</xdr:colOff>
      <xdr:row>80</xdr:row>
      <xdr:rowOff>104139</xdr:rowOff>
    </xdr:to>
    <xdr:cxnSp macro="">
      <xdr:nvCxnSpPr>
        <xdr:cNvPr id="377" name="直線コネクタ 376"/>
        <xdr:cNvCxnSpPr/>
      </xdr:nvCxnSpPr>
      <xdr:spPr>
        <a:xfrm flipV="1">
          <a:off x="3987800" y="137363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8"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9" name="フローチャート: 判断 378"/>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104139</xdr:rowOff>
    </xdr:from>
    <xdr:to>
      <xdr:col>19</xdr:col>
      <xdr:colOff>187325</xdr:colOff>
      <xdr:row>80</xdr:row>
      <xdr:rowOff>142239</xdr:rowOff>
    </xdr:to>
    <xdr:cxnSp macro="">
      <xdr:nvCxnSpPr>
        <xdr:cNvPr id="380" name="直線コネクタ 379"/>
        <xdr:cNvCxnSpPr/>
      </xdr:nvCxnSpPr>
      <xdr:spPr>
        <a:xfrm flipV="1">
          <a:off x="3098800" y="13820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81" name="フローチャート: 判断 380"/>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2" name="テキスト ボックス 381"/>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142239</xdr:rowOff>
    </xdr:from>
    <xdr:to>
      <xdr:col>15</xdr:col>
      <xdr:colOff>98425</xdr:colOff>
      <xdr:row>81</xdr:row>
      <xdr:rowOff>39370</xdr:rowOff>
    </xdr:to>
    <xdr:cxnSp macro="">
      <xdr:nvCxnSpPr>
        <xdr:cNvPr id="383" name="直線コネクタ 382"/>
        <xdr:cNvCxnSpPr/>
      </xdr:nvCxnSpPr>
      <xdr:spPr>
        <a:xfrm flipV="1">
          <a:off x="2209800" y="13858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4" name="フローチャート: 判断 383"/>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5" name="テキスト ボックス 384"/>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149861</xdr:rowOff>
    </xdr:from>
    <xdr:to>
      <xdr:col>11</xdr:col>
      <xdr:colOff>9525</xdr:colOff>
      <xdr:row>81</xdr:row>
      <xdr:rowOff>39370</xdr:rowOff>
    </xdr:to>
    <xdr:cxnSp macro="">
      <xdr:nvCxnSpPr>
        <xdr:cNvPr id="386" name="直線コネクタ 385"/>
        <xdr:cNvCxnSpPr/>
      </xdr:nvCxnSpPr>
      <xdr:spPr>
        <a:xfrm>
          <a:off x="1320800" y="13865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7" name="フローチャート: 判断 386"/>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8" name="テキスト ボックス 387"/>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9" name="フローチャート: 判断 388"/>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90" name="テキスト ボックス 389"/>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140970</xdr:rowOff>
    </xdr:from>
    <xdr:to>
      <xdr:col>24</xdr:col>
      <xdr:colOff>76200</xdr:colOff>
      <xdr:row>80</xdr:row>
      <xdr:rowOff>71120</xdr:rowOff>
    </xdr:to>
    <xdr:sp macro="" textlink="">
      <xdr:nvSpPr>
        <xdr:cNvPr id="396" name="楕円 395"/>
        <xdr:cNvSpPr/>
      </xdr:nvSpPr>
      <xdr:spPr>
        <a:xfrm>
          <a:off x="4775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113047</xdr:rowOff>
    </xdr:from>
    <xdr:ext cx="762000" cy="259045"/>
    <xdr:sp macro="" textlink="">
      <xdr:nvSpPr>
        <xdr:cNvPr id="397" name="公債費該当値テキスト"/>
        <xdr:cNvSpPr txBox="1"/>
      </xdr:nvSpPr>
      <xdr:spPr>
        <a:xfrm>
          <a:off x="49149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53339</xdr:rowOff>
    </xdr:from>
    <xdr:to>
      <xdr:col>20</xdr:col>
      <xdr:colOff>38100</xdr:colOff>
      <xdr:row>80</xdr:row>
      <xdr:rowOff>154939</xdr:rowOff>
    </xdr:to>
    <xdr:sp macro="" textlink="">
      <xdr:nvSpPr>
        <xdr:cNvPr id="398" name="楕円 397"/>
        <xdr:cNvSpPr/>
      </xdr:nvSpPr>
      <xdr:spPr>
        <a:xfrm>
          <a:off x="3937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139716</xdr:rowOff>
    </xdr:from>
    <xdr:ext cx="736600" cy="259045"/>
    <xdr:sp macro="" textlink="">
      <xdr:nvSpPr>
        <xdr:cNvPr id="399" name="テキスト ボックス 398"/>
        <xdr:cNvSpPr txBox="1"/>
      </xdr:nvSpPr>
      <xdr:spPr>
        <a:xfrm>
          <a:off x="3606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91439</xdr:rowOff>
    </xdr:from>
    <xdr:to>
      <xdr:col>15</xdr:col>
      <xdr:colOff>149225</xdr:colOff>
      <xdr:row>81</xdr:row>
      <xdr:rowOff>21589</xdr:rowOff>
    </xdr:to>
    <xdr:sp macro="" textlink="">
      <xdr:nvSpPr>
        <xdr:cNvPr id="400" name="楕円 399"/>
        <xdr:cNvSpPr/>
      </xdr:nvSpPr>
      <xdr:spPr>
        <a:xfrm>
          <a:off x="3048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6366</xdr:rowOff>
    </xdr:from>
    <xdr:ext cx="762000" cy="259045"/>
    <xdr:sp macro="" textlink="">
      <xdr:nvSpPr>
        <xdr:cNvPr id="401" name="テキスト ボックス 400"/>
        <xdr:cNvSpPr txBox="1"/>
      </xdr:nvSpPr>
      <xdr:spPr>
        <a:xfrm>
          <a:off x="2717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160020</xdr:rowOff>
    </xdr:from>
    <xdr:to>
      <xdr:col>11</xdr:col>
      <xdr:colOff>60325</xdr:colOff>
      <xdr:row>81</xdr:row>
      <xdr:rowOff>90170</xdr:rowOff>
    </xdr:to>
    <xdr:sp macro="" textlink="">
      <xdr:nvSpPr>
        <xdr:cNvPr id="402" name="楕円 401"/>
        <xdr:cNvSpPr/>
      </xdr:nvSpPr>
      <xdr:spPr>
        <a:xfrm>
          <a:off x="2159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74947</xdr:rowOff>
    </xdr:from>
    <xdr:ext cx="762000" cy="259045"/>
    <xdr:sp macro="" textlink="">
      <xdr:nvSpPr>
        <xdr:cNvPr id="403" name="テキスト ボックス 402"/>
        <xdr:cNvSpPr txBox="1"/>
      </xdr:nvSpPr>
      <xdr:spPr>
        <a:xfrm>
          <a:off x="1828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99061</xdr:rowOff>
    </xdr:from>
    <xdr:to>
      <xdr:col>6</xdr:col>
      <xdr:colOff>171450</xdr:colOff>
      <xdr:row>81</xdr:row>
      <xdr:rowOff>29211</xdr:rowOff>
    </xdr:to>
    <xdr:sp macro="" textlink="">
      <xdr:nvSpPr>
        <xdr:cNvPr id="404" name="楕円 403"/>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13988</xdr:rowOff>
    </xdr:from>
    <xdr:ext cx="762000" cy="259045"/>
    <xdr:sp macro="" textlink="">
      <xdr:nvSpPr>
        <xdr:cNvPr id="405" name="テキスト ボックス 404"/>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他会計への支出金、繰出金等で増加あるものの、定員管理計画に基づく職員数の削減等に加え、少雪による除排雪経費等の減少により、前年度と比較し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類似団体平均よりも低い数値で推移しているものの、他会計への支出金、繰出金は近年、全体的に上昇傾向にあることから、自主財源確保や業務内容の見直しなどにより、健全な運営を維持できるよう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31" name="直線コネクタ 430"/>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2"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3" name="直線コネクタ 432"/>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4"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5" name="直線コネクタ 434"/>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122428</xdr:rowOff>
    </xdr:to>
    <xdr:cxnSp macro="">
      <xdr:nvCxnSpPr>
        <xdr:cNvPr id="436" name="直線コネクタ 435"/>
        <xdr:cNvCxnSpPr/>
      </xdr:nvCxnSpPr>
      <xdr:spPr>
        <a:xfrm flipV="1">
          <a:off x="15671800" y="130931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7"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8" name="フローチャート: 判断 437"/>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122428</xdr:rowOff>
    </xdr:to>
    <xdr:cxnSp macro="">
      <xdr:nvCxnSpPr>
        <xdr:cNvPr id="439" name="直線コネクタ 438"/>
        <xdr:cNvCxnSpPr/>
      </xdr:nvCxnSpPr>
      <xdr:spPr>
        <a:xfrm>
          <a:off x="14782800" y="13079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0" name="フローチャート: 判断 439"/>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1" name="テキスト ボックス 440"/>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49276</xdr:rowOff>
    </xdr:to>
    <xdr:cxnSp macro="">
      <xdr:nvCxnSpPr>
        <xdr:cNvPr id="442" name="直線コネクタ 441"/>
        <xdr:cNvCxnSpPr/>
      </xdr:nvCxnSpPr>
      <xdr:spPr>
        <a:xfrm>
          <a:off x="13893800" y="13033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3" name="フローチャート: 判断 442"/>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4" name="テキスト ボックス 443"/>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51562</xdr:rowOff>
    </xdr:from>
    <xdr:to>
      <xdr:col>69</xdr:col>
      <xdr:colOff>92075</xdr:colOff>
      <xdr:row>76</xdr:row>
      <xdr:rowOff>3556</xdr:rowOff>
    </xdr:to>
    <xdr:cxnSp macro="">
      <xdr:nvCxnSpPr>
        <xdr:cNvPr id="445" name="直線コネクタ 444"/>
        <xdr:cNvCxnSpPr/>
      </xdr:nvCxnSpPr>
      <xdr:spPr>
        <a:xfrm>
          <a:off x="13004800" y="1291031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6" name="フローチャート: 判断 445"/>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7" name="テキスト ボックス 446"/>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8" name="フローチャート: 判断 447"/>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9" name="テキスト ボックス 448"/>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55" name="楕円 454"/>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56"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57" name="楕円 456"/>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58" name="テキスト ボックス 457"/>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59" name="楕円 458"/>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60" name="テキスト ボックス 459"/>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61" name="楕円 460"/>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62" name="テキスト ボックス 461"/>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xdr:rowOff>
    </xdr:from>
    <xdr:to>
      <xdr:col>65</xdr:col>
      <xdr:colOff>53975</xdr:colOff>
      <xdr:row>75</xdr:row>
      <xdr:rowOff>102362</xdr:rowOff>
    </xdr:to>
    <xdr:sp macro="" textlink="">
      <xdr:nvSpPr>
        <xdr:cNvPr id="463" name="楕円 462"/>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112539</xdr:rowOff>
    </xdr:from>
    <xdr:ext cx="762000" cy="259045"/>
    <xdr:sp macro="" textlink="">
      <xdr:nvSpPr>
        <xdr:cNvPr id="464" name="テキスト ボックス 463"/>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135260</xdr:rowOff>
    </xdr:from>
    <xdr:to>
      <xdr:col>29</xdr:col>
      <xdr:colOff>127000</xdr:colOff>
      <xdr:row>18</xdr:row>
      <xdr:rowOff>72121</xdr:rowOff>
    </xdr:to>
    <xdr:cxnSp macro="">
      <xdr:nvCxnSpPr>
        <xdr:cNvPr id="48" name="直線コネクタ 47"/>
        <xdr:cNvCxnSpPr/>
      </xdr:nvCxnSpPr>
      <xdr:spPr bwMode="auto">
        <a:xfrm flipV="1">
          <a:off x="5003800" y="3097535"/>
          <a:ext cx="647700" cy="10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72121</xdr:rowOff>
    </xdr:from>
    <xdr:to>
      <xdr:col>26</xdr:col>
      <xdr:colOff>50800</xdr:colOff>
      <xdr:row>18</xdr:row>
      <xdr:rowOff>98455</xdr:rowOff>
    </xdr:to>
    <xdr:cxnSp macro="">
      <xdr:nvCxnSpPr>
        <xdr:cNvPr id="51" name="直線コネクタ 50"/>
        <xdr:cNvCxnSpPr/>
      </xdr:nvCxnSpPr>
      <xdr:spPr bwMode="auto">
        <a:xfrm flipV="1">
          <a:off x="4305300" y="3205846"/>
          <a:ext cx="698500" cy="26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91872</xdr:rowOff>
    </xdr:from>
    <xdr:to>
      <xdr:col>22</xdr:col>
      <xdr:colOff>114300</xdr:colOff>
      <xdr:row>18</xdr:row>
      <xdr:rowOff>98455</xdr:rowOff>
    </xdr:to>
    <xdr:cxnSp macro="">
      <xdr:nvCxnSpPr>
        <xdr:cNvPr id="54" name="直線コネクタ 53"/>
        <xdr:cNvCxnSpPr/>
      </xdr:nvCxnSpPr>
      <xdr:spPr bwMode="auto">
        <a:xfrm>
          <a:off x="3606800" y="3225597"/>
          <a:ext cx="698500" cy="6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91872</xdr:rowOff>
    </xdr:from>
    <xdr:to>
      <xdr:col>18</xdr:col>
      <xdr:colOff>177800</xdr:colOff>
      <xdr:row>18</xdr:row>
      <xdr:rowOff>108377</xdr:rowOff>
    </xdr:to>
    <xdr:cxnSp macro="">
      <xdr:nvCxnSpPr>
        <xdr:cNvPr id="57" name="直線コネクタ 56"/>
        <xdr:cNvCxnSpPr/>
      </xdr:nvCxnSpPr>
      <xdr:spPr bwMode="auto">
        <a:xfrm flipV="1">
          <a:off x="2908300" y="3225597"/>
          <a:ext cx="698500" cy="1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84460</xdr:rowOff>
    </xdr:from>
    <xdr:to>
      <xdr:col>29</xdr:col>
      <xdr:colOff>177800</xdr:colOff>
      <xdr:row>18</xdr:row>
      <xdr:rowOff>14610</xdr:rowOff>
    </xdr:to>
    <xdr:sp macro="" textlink="">
      <xdr:nvSpPr>
        <xdr:cNvPr id="67" name="楕円 66"/>
        <xdr:cNvSpPr/>
      </xdr:nvSpPr>
      <xdr:spPr bwMode="auto">
        <a:xfrm>
          <a:off x="5600700" y="304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56537</xdr:rowOff>
    </xdr:from>
    <xdr:ext cx="762000" cy="259045"/>
    <xdr:sp macro="" textlink="">
      <xdr:nvSpPr>
        <xdr:cNvPr id="68" name="人口1人当たり決算額の推移該当値テキスト130"/>
        <xdr:cNvSpPr txBox="1"/>
      </xdr:nvSpPr>
      <xdr:spPr>
        <a:xfrm>
          <a:off x="5740400" y="301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21321</xdr:rowOff>
    </xdr:from>
    <xdr:to>
      <xdr:col>26</xdr:col>
      <xdr:colOff>101600</xdr:colOff>
      <xdr:row>18</xdr:row>
      <xdr:rowOff>122921</xdr:rowOff>
    </xdr:to>
    <xdr:sp macro="" textlink="">
      <xdr:nvSpPr>
        <xdr:cNvPr id="69" name="楕円 68"/>
        <xdr:cNvSpPr/>
      </xdr:nvSpPr>
      <xdr:spPr bwMode="auto">
        <a:xfrm>
          <a:off x="4953000" y="315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107698</xdr:rowOff>
    </xdr:from>
    <xdr:ext cx="736600" cy="259045"/>
    <xdr:sp macro="" textlink="">
      <xdr:nvSpPr>
        <xdr:cNvPr id="70" name="テキスト ボックス 69"/>
        <xdr:cNvSpPr txBox="1"/>
      </xdr:nvSpPr>
      <xdr:spPr>
        <a:xfrm>
          <a:off x="4622800" y="3241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47655</xdr:rowOff>
    </xdr:from>
    <xdr:to>
      <xdr:col>22</xdr:col>
      <xdr:colOff>165100</xdr:colOff>
      <xdr:row>18</xdr:row>
      <xdr:rowOff>149255</xdr:rowOff>
    </xdr:to>
    <xdr:sp macro="" textlink="">
      <xdr:nvSpPr>
        <xdr:cNvPr id="71" name="楕円 70"/>
        <xdr:cNvSpPr/>
      </xdr:nvSpPr>
      <xdr:spPr bwMode="auto">
        <a:xfrm>
          <a:off x="4254500" y="3181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134033</xdr:rowOff>
    </xdr:from>
    <xdr:ext cx="762000" cy="259045"/>
    <xdr:sp macro="" textlink="">
      <xdr:nvSpPr>
        <xdr:cNvPr id="72" name="テキスト ボックス 71"/>
        <xdr:cNvSpPr txBox="1"/>
      </xdr:nvSpPr>
      <xdr:spPr>
        <a:xfrm>
          <a:off x="3924300" y="326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41072</xdr:rowOff>
    </xdr:from>
    <xdr:to>
      <xdr:col>19</xdr:col>
      <xdr:colOff>38100</xdr:colOff>
      <xdr:row>18</xdr:row>
      <xdr:rowOff>142672</xdr:rowOff>
    </xdr:to>
    <xdr:sp macro="" textlink="">
      <xdr:nvSpPr>
        <xdr:cNvPr id="73" name="楕円 72"/>
        <xdr:cNvSpPr/>
      </xdr:nvSpPr>
      <xdr:spPr bwMode="auto">
        <a:xfrm>
          <a:off x="3556000" y="317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127449</xdr:rowOff>
    </xdr:from>
    <xdr:ext cx="762000" cy="259045"/>
    <xdr:sp macro="" textlink="">
      <xdr:nvSpPr>
        <xdr:cNvPr id="74" name="テキスト ボックス 73"/>
        <xdr:cNvSpPr txBox="1"/>
      </xdr:nvSpPr>
      <xdr:spPr>
        <a:xfrm>
          <a:off x="3225800" y="326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57577</xdr:rowOff>
    </xdr:from>
    <xdr:to>
      <xdr:col>15</xdr:col>
      <xdr:colOff>101600</xdr:colOff>
      <xdr:row>18</xdr:row>
      <xdr:rowOff>159177</xdr:rowOff>
    </xdr:to>
    <xdr:sp macro="" textlink="">
      <xdr:nvSpPr>
        <xdr:cNvPr id="75" name="楕円 74"/>
        <xdr:cNvSpPr/>
      </xdr:nvSpPr>
      <xdr:spPr bwMode="auto">
        <a:xfrm>
          <a:off x="2857500" y="319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143954</xdr:rowOff>
    </xdr:from>
    <xdr:ext cx="762000" cy="259045"/>
    <xdr:sp macro="" textlink="">
      <xdr:nvSpPr>
        <xdr:cNvPr id="76" name="テキスト ボックス 75"/>
        <xdr:cNvSpPr txBox="1"/>
      </xdr:nvSpPr>
      <xdr:spPr>
        <a:xfrm>
          <a:off x="2527300" y="327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185522</xdr:rowOff>
    </xdr:from>
    <xdr:to>
      <xdr:col>29</xdr:col>
      <xdr:colOff>127000</xdr:colOff>
      <xdr:row>33</xdr:row>
      <xdr:rowOff>217023</xdr:rowOff>
    </xdr:to>
    <xdr:cxnSp macro="">
      <xdr:nvCxnSpPr>
        <xdr:cNvPr id="108" name="直線コネクタ 107"/>
        <xdr:cNvCxnSpPr/>
      </xdr:nvCxnSpPr>
      <xdr:spPr bwMode="auto">
        <a:xfrm>
          <a:off x="5003800" y="6110072"/>
          <a:ext cx="647700" cy="31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164033</xdr:rowOff>
    </xdr:from>
    <xdr:to>
      <xdr:col>26</xdr:col>
      <xdr:colOff>50800</xdr:colOff>
      <xdr:row>33</xdr:row>
      <xdr:rowOff>185522</xdr:rowOff>
    </xdr:to>
    <xdr:cxnSp macro="">
      <xdr:nvCxnSpPr>
        <xdr:cNvPr id="111" name="直線コネクタ 110"/>
        <xdr:cNvCxnSpPr/>
      </xdr:nvCxnSpPr>
      <xdr:spPr bwMode="auto">
        <a:xfrm>
          <a:off x="4305300" y="6088583"/>
          <a:ext cx="698500" cy="21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164033</xdr:rowOff>
    </xdr:from>
    <xdr:to>
      <xdr:col>22</xdr:col>
      <xdr:colOff>114300</xdr:colOff>
      <xdr:row>33</xdr:row>
      <xdr:rowOff>196631</xdr:rowOff>
    </xdr:to>
    <xdr:cxnSp macro="">
      <xdr:nvCxnSpPr>
        <xdr:cNvPr id="114" name="直線コネクタ 113"/>
        <xdr:cNvCxnSpPr/>
      </xdr:nvCxnSpPr>
      <xdr:spPr bwMode="auto">
        <a:xfrm flipV="1">
          <a:off x="3606800" y="6088583"/>
          <a:ext cx="698500" cy="32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196631</xdr:rowOff>
    </xdr:from>
    <xdr:to>
      <xdr:col>18</xdr:col>
      <xdr:colOff>177800</xdr:colOff>
      <xdr:row>33</xdr:row>
      <xdr:rowOff>208747</xdr:rowOff>
    </xdr:to>
    <xdr:cxnSp macro="">
      <xdr:nvCxnSpPr>
        <xdr:cNvPr id="117" name="直線コネクタ 116"/>
        <xdr:cNvCxnSpPr/>
      </xdr:nvCxnSpPr>
      <xdr:spPr bwMode="auto">
        <a:xfrm flipV="1">
          <a:off x="2908300" y="6121181"/>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166223</xdr:rowOff>
    </xdr:from>
    <xdr:to>
      <xdr:col>29</xdr:col>
      <xdr:colOff>177800</xdr:colOff>
      <xdr:row>33</xdr:row>
      <xdr:rowOff>267823</xdr:rowOff>
    </xdr:to>
    <xdr:sp macro="" textlink="">
      <xdr:nvSpPr>
        <xdr:cNvPr id="127" name="楕円 126"/>
        <xdr:cNvSpPr/>
      </xdr:nvSpPr>
      <xdr:spPr bwMode="auto">
        <a:xfrm>
          <a:off x="5600700" y="6090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112900</xdr:rowOff>
    </xdr:from>
    <xdr:ext cx="762000" cy="259045"/>
    <xdr:sp macro="" textlink="">
      <xdr:nvSpPr>
        <xdr:cNvPr id="128" name="人口1人当たり決算額の推移該当値テキスト445"/>
        <xdr:cNvSpPr txBox="1"/>
      </xdr:nvSpPr>
      <xdr:spPr>
        <a:xfrm>
          <a:off x="5740400" y="603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134722</xdr:rowOff>
    </xdr:from>
    <xdr:to>
      <xdr:col>26</xdr:col>
      <xdr:colOff>101600</xdr:colOff>
      <xdr:row>33</xdr:row>
      <xdr:rowOff>236322</xdr:rowOff>
    </xdr:to>
    <xdr:sp macro="" textlink="">
      <xdr:nvSpPr>
        <xdr:cNvPr id="129" name="楕円 128"/>
        <xdr:cNvSpPr/>
      </xdr:nvSpPr>
      <xdr:spPr bwMode="auto">
        <a:xfrm>
          <a:off x="4953000" y="605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75049</xdr:rowOff>
    </xdr:from>
    <xdr:ext cx="736600" cy="259045"/>
    <xdr:sp macro="" textlink="">
      <xdr:nvSpPr>
        <xdr:cNvPr id="130" name="テキスト ボックス 129"/>
        <xdr:cNvSpPr txBox="1"/>
      </xdr:nvSpPr>
      <xdr:spPr>
        <a:xfrm>
          <a:off x="4622800" y="5828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113233</xdr:rowOff>
    </xdr:from>
    <xdr:to>
      <xdr:col>22</xdr:col>
      <xdr:colOff>165100</xdr:colOff>
      <xdr:row>33</xdr:row>
      <xdr:rowOff>214833</xdr:rowOff>
    </xdr:to>
    <xdr:sp macro="" textlink="">
      <xdr:nvSpPr>
        <xdr:cNvPr id="131" name="楕円 130"/>
        <xdr:cNvSpPr/>
      </xdr:nvSpPr>
      <xdr:spPr bwMode="auto">
        <a:xfrm>
          <a:off x="4254500" y="6037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53560</xdr:rowOff>
    </xdr:from>
    <xdr:ext cx="762000" cy="259045"/>
    <xdr:sp macro="" textlink="">
      <xdr:nvSpPr>
        <xdr:cNvPr id="132" name="テキスト ボックス 131"/>
        <xdr:cNvSpPr txBox="1"/>
      </xdr:nvSpPr>
      <xdr:spPr>
        <a:xfrm>
          <a:off x="3924300" y="580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145831</xdr:rowOff>
    </xdr:from>
    <xdr:to>
      <xdr:col>19</xdr:col>
      <xdr:colOff>38100</xdr:colOff>
      <xdr:row>33</xdr:row>
      <xdr:rowOff>247431</xdr:rowOff>
    </xdr:to>
    <xdr:sp macro="" textlink="">
      <xdr:nvSpPr>
        <xdr:cNvPr id="133" name="楕円 132"/>
        <xdr:cNvSpPr/>
      </xdr:nvSpPr>
      <xdr:spPr bwMode="auto">
        <a:xfrm>
          <a:off x="3556000" y="6070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86158</xdr:rowOff>
    </xdr:from>
    <xdr:ext cx="762000" cy="259045"/>
    <xdr:sp macro="" textlink="">
      <xdr:nvSpPr>
        <xdr:cNvPr id="134" name="テキスト ボックス 133"/>
        <xdr:cNvSpPr txBox="1"/>
      </xdr:nvSpPr>
      <xdr:spPr>
        <a:xfrm>
          <a:off x="3225800" y="583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157947</xdr:rowOff>
    </xdr:from>
    <xdr:to>
      <xdr:col>15</xdr:col>
      <xdr:colOff>101600</xdr:colOff>
      <xdr:row>33</xdr:row>
      <xdr:rowOff>259547</xdr:rowOff>
    </xdr:to>
    <xdr:sp macro="" textlink="">
      <xdr:nvSpPr>
        <xdr:cNvPr id="135" name="楕円 134"/>
        <xdr:cNvSpPr/>
      </xdr:nvSpPr>
      <xdr:spPr bwMode="auto">
        <a:xfrm>
          <a:off x="2857500" y="608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98274</xdr:rowOff>
    </xdr:from>
    <xdr:ext cx="762000" cy="259045"/>
    <xdr:sp macro="" textlink="">
      <xdr:nvSpPr>
        <xdr:cNvPr id="136" name="テキスト ボックス 135"/>
        <xdr:cNvSpPr txBox="1"/>
      </xdr:nvSpPr>
      <xdr:spPr>
        <a:xfrm>
          <a:off x="2527300" y="585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281,232
280,124
824.62
128,491,931
125,315,169
2,623,444
66,410,982
136,924,899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164541</xdr:rowOff>
    </xdr:from>
    <xdr:to>
      <xdr:col>24</xdr:col>
      <xdr:colOff>63500</xdr:colOff>
      <xdr:row>39</xdr:row>
      <xdr:rowOff>10351</xdr:rowOff>
    </xdr:to>
    <xdr:cxnSp macro="">
      <xdr:nvCxnSpPr>
        <xdr:cNvPr id="61" name="直線コネクタ 60"/>
        <xdr:cNvCxnSpPr/>
      </xdr:nvCxnSpPr>
      <xdr:spPr>
        <a:xfrm flipV="1">
          <a:off x="3797300" y="6679641"/>
          <a:ext cx="8382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10351</xdr:rowOff>
    </xdr:from>
    <xdr:to>
      <xdr:col>19</xdr:col>
      <xdr:colOff>177800</xdr:colOff>
      <xdr:row>39</xdr:row>
      <xdr:rowOff>47193</xdr:rowOff>
    </xdr:to>
    <xdr:cxnSp macro="">
      <xdr:nvCxnSpPr>
        <xdr:cNvPr id="64" name="直線コネクタ 63"/>
        <xdr:cNvCxnSpPr/>
      </xdr:nvCxnSpPr>
      <xdr:spPr>
        <a:xfrm flipV="1">
          <a:off x="2908300" y="6696901"/>
          <a:ext cx="889000" cy="3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23038</xdr:rowOff>
    </xdr:from>
    <xdr:to>
      <xdr:col>15</xdr:col>
      <xdr:colOff>50800</xdr:colOff>
      <xdr:row>39</xdr:row>
      <xdr:rowOff>47193</xdr:rowOff>
    </xdr:to>
    <xdr:cxnSp macro="">
      <xdr:nvCxnSpPr>
        <xdr:cNvPr id="67" name="直線コネクタ 66"/>
        <xdr:cNvCxnSpPr/>
      </xdr:nvCxnSpPr>
      <xdr:spPr>
        <a:xfrm>
          <a:off x="2019300" y="6709588"/>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9207</xdr:rowOff>
    </xdr:from>
    <xdr:to>
      <xdr:col>10</xdr:col>
      <xdr:colOff>114300</xdr:colOff>
      <xdr:row>39</xdr:row>
      <xdr:rowOff>23038</xdr:rowOff>
    </xdr:to>
    <xdr:cxnSp macro="">
      <xdr:nvCxnSpPr>
        <xdr:cNvPr id="70" name="直線コネクタ 69"/>
        <xdr:cNvCxnSpPr/>
      </xdr:nvCxnSpPr>
      <xdr:spPr>
        <a:xfrm>
          <a:off x="1130300" y="6695757"/>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113741</xdr:rowOff>
    </xdr:from>
    <xdr:to>
      <xdr:col>24</xdr:col>
      <xdr:colOff>114300</xdr:colOff>
      <xdr:row>39</xdr:row>
      <xdr:rowOff>43891</xdr:rowOff>
    </xdr:to>
    <xdr:sp macro="" textlink="">
      <xdr:nvSpPr>
        <xdr:cNvPr id="80" name="楕円 79"/>
        <xdr:cNvSpPr/>
      </xdr:nvSpPr>
      <xdr:spPr>
        <a:xfrm>
          <a:off x="4584700" y="66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28668</xdr:rowOff>
    </xdr:from>
    <xdr:ext cx="534377" cy="259045"/>
    <xdr:sp macro="" textlink="">
      <xdr:nvSpPr>
        <xdr:cNvPr id="81" name="人件費該当値テキスト"/>
        <xdr:cNvSpPr txBox="1"/>
      </xdr:nvSpPr>
      <xdr:spPr>
        <a:xfrm>
          <a:off x="4686300" y="65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131001</xdr:rowOff>
    </xdr:from>
    <xdr:to>
      <xdr:col>20</xdr:col>
      <xdr:colOff>38100</xdr:colOff>
      <xdr:row>39</xdr:row>
      <xdr:rowOff>61151</xdr:rowOff>
    </xdr:to>
    <xdr:sp macro="" textlink="">
      <xdr:nvSpPr>
        <xdr:cNvPr id="82" name="楕円 81"/>
        <xdr:cNvSpPr/>
      </xdr:nvSpPr>
      <xdr:spPr>
        <a:xfrm>
          <a:off x="3746500" y="66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52278</xdr:rowOff>
    </xdr:from>
    <xdr:ext cx="534377" cy="259045"/>
    <xdr:sp macro="" textlink="">
      <xdr:nvSpPr>
        <xdr:cNvPr id="83" name="テキスト ボックス 82"/>
        <xdr:cNvSpPr txBox="1"/>
      </xdr:nvSpPr>
      <xdr:spPr>
        <a:xfrm>
          <a:off x="3530111" y="67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167843</xdr:rowOff>
    </xdr:from>
    <xdr:to>
      <xdr:col>15</xdr:col>
      <xdr:colOff>101600</xdr:colOff>
      <xdr:row>39</xdr:row>
      <xdr:rowOff>97993</xdr:rowOff>
    </xdr:to>
    <xdr:sp macro="" textlink="">
      <xdr:nvSpPr>
        <xdr:cNvPr id="84" name="楕円 83"/>
        <xdr:cNvSpPr/>
      </xdr:nvSpPr>
      <xdr:spPr>
        <a:xfrm>
          <a:off x="2857500" y="668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89120</xdr:rowOff>
    </xdr:from>
    <xdr:ext cx="534377" cy="259045"/>
    <xdr:sp macro="" textlink="">
      <xdr:nvSpPr>
        <xdr:cNvPr id="85" name="テキスト ボックス 84"/>
        <xdr:cNvSpPr txBox="1"/>
      </xdr:nvSpPr>
      <xdr:spPr>
        <a:xfrm>
          <a:off x="2641111" y="677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143688</xdr:rowOff>
    </xdr:from>
    <xdr:to>
      <xdr:col>10</xdr:col>
      <xdr:colOff>165100</xdr:colOff>
      <xdr:row>39</xdr:row>
      <xdr:rowOff>73838</xdr:rowOff>
    </xdr:to>
    <xdr:sp macro="" textlink="">
      <xdr:nvSpPr>
        <xdr:cNvPr id="86" name="楕円 85"/>
        <xdr:cNvSpPr/>
      </xdr:nvSpPr>
      <xdr:spPr>
        <a:xfrm>
          <a:off x="1968500" y="66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64965</xdr:rowOff>
    </xdr:from>
    <xdr:ext cx="534377" cy="259045"/>
    <xdr:sp macro="" textlink="">
      <xdr:nvSpPr>
        <xdr:cNvPr id="87" name="テキスト ボックス 86"/>
        <xdr:cNvSpPr txBox="1"/>
      </xdr:nvSpPr>
      <xdr:spPr>
        <a:xfrm>
          <a:off x="1752111" y="675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129857</xdr:rowOff>
    </xdr:from>
    <xdr:to>
      <xdr:col>6</xdr:col>
      <xdr:colOff>38100</xdr:colOff>
      <xdr:row>39</xdr:row>
      <xdr:rowOff>60007</xdr:rowOff>
    </xdr:to>
    <xdr:sp macro="" textlink="">
      <xdr:nvSpPr>
        <xdr:cNvPr id="88" name="楕円 87"/>
        <xdr:cNvSpPr/>
      </xdr:nvSpPr>
      <xdr:spPr>
        <a:xfrm>
          <a:off x="1079500" y="66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51134</xdr:rowOff>
    </xdr:from>
    <xdr:ext cx="534377" cy="259045"/>
    <xdr:sp macro="" textlink="">
      <xdr:nvSpPr>
        <xdr:cNvPr id="89" name="テキスト ボックス 88"/>
        <xdr:cNvSpPr txBox="1"/>
      </xdr:nvSpPr>
      <xdr:spPr>
        <a:xfrm>
          <a:off x="863111" y="67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161493</xdr:rowOff>
    </xdr:from>
    <xdr:to>
      <xdr:col>24</xdr:col>
      <xdr:colOff>63500</xdr:colOff>
      <xdr:row>55</xdr:row>
      <xdr:rowOff>164523</xdr:rowOff>
    </xdr:to>
    <xdr:cxnSp macro="">
      <xdr:nvCxnSpPr>
        <xdr:cNvPr id="119" name="直線コネクタ 118"/>
        <xdr:cNvCxnSpPr/>
      </xdr:nvCxnSpPr>
      <xdr:spPr>
        <a:xfrm flipV="1">
          <a:off x="3797300" y="9591243"/>
          <a:ext cx="8382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164523</xdr:rowOff>
    </xdr:from>
    <xdr:to>
      <xdr:col>19</xdr:col>
      <xdr:colOff>177800</xdr:colOff>
      <xdr:row>56</xdr:row>
      <xdr:rowOff>46965</xdr:rowOff>
    </xdr:to>
    <xdr:cxnSp macro="">
      <xdr:nvCxnSpPr>
        <xdr:cNvPr id="122" name="直線コネクタ 121"/>
        <xdr:cNvCxnSpPr/>
      </xdr:nvCxnSpPr>
      <xdr:spPr>
        <a:xfrm flipV="1">
          <a:off x="2908300" y="9594273"/>
          <a:ext cx="889000" cy="5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46965</xdr:rowOff>
    </xdr:from>
    <xdr:to>
      <xdr:col>15</xdr:col>
      <xdr:colOff>50800</xdr:colOff>
      <xdr:row>56</xdr:row>
      <xdr:rowOff>51118</xdr:rowOff>
    </xdr:to>
    <xdr:cxnSp macro="">
      <xdr:nvCxnSpPr>
        <xdr:cNvPr id="125" name="直線コネクタ 124"/>
        <xdr:cNvCxnSpPr/>
      </xdr:nvCxnSpPr>
      <xdr:spPr>
        <a:xfrm flipV="1">
          <a:off x="2019300" y="9648165"/>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51118</xdr:rowOff>
    </xdr:from>
    <xdr:to>
      <xdr:col>10</xdr:col>
      <xdr:colOff>114300</xdr:colOff>
      <xdr:row>56</xdr:row>
      <xdr:rowOff>57156</xdr:rowOff>
    </xdr:to>
    <xdr:cxnSp macro="">
      <xdr:nvCxnSpPr>
        <xdr:cNvPr id="128" name="直線コネクタ 127"/>
        <xdr:cNvCxnSpPr/>
      </xdr:nvCxnSpPr>
      <xdr:spPr>
        <a:xfrm flipV="1">
          <a:off x="1130300" y="9652318"/>
          <a:ext cx="8890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110693</xdr:rowOff>
    </xdr:from>
    <xdr:to>
      <xdr:col>24</xdr:col>
      <xdr:colOff>114300</xdr:colOff>
      <xdr:row>56</xdr:row>
      <xdr:rowOff>40843</xdr:rowOff>
    </xdr:to>
    <xdr:sp macro="" textlink="">
      <xdr:nvSpPr>
        <xdr:cNvPr id="138" name="楕円 137"/>
        <xdr:cNvSpPr/>
      </xdr:nvSpPr>
      <xdr:spPr>
        <a:xfrm>
          <a:off x="4584700" y="95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89120</xdr:rowOff>
    </xdr:from>
    <xdr:ext cx="534377" cy="259045"/>
    <xdr:sp macro="" textlink="">
      <xdr:nvSpPr>
        <xdr:cNvPr id="139" name="物件費該当値テキスト"/>
        <xdr:cNvSpPr txBox="1"/>
      </xdr:nvSpPr>
      <xdr:spPr>
        <a:xfrm>
          <a:off x="4686300" y="951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113723</xdr:rowOff>
    </xdr:from>
    <xdr:to>
      <xdr:col>20</xdr:col>
      <xdr:colOff>38100</xdr:colOff>
      <xdr:row>56</xdr:row>
      <xdr:rowOff>43873</xdr:rowOff>
    </xdr:to>
    <xdr:sp macro="" textlink="">
      <xdr:nvSpPr>
        <xdr:cNvPr id="140" name="楕円 139"/>
        <xdr:cNvSpPr/>
      </xdr:nvSpPr>
      <xdr:spPr>
        <a:xfrm>
          <a:off x="3746500" y="95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60400</xdr:rowOff>
    </xdr:from>
    <xdr:ext cx="534377" cy="259045"/>
    <xdr:sp macro="" textlink="">
      <xdr:nvSpPr>
        <xdr:cNvPr id="141" name="テキスト ボックス 140"/>
        <xdr:cNvSpPr txBox="1"/>
      </xdr:nvSpPr>
      <xdr:spPr>
        <a:xfrm>
          <a:off x="3530111" y="931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167615</xdr:rowOff>
    </xdr:from>
    <xdr:to>
      <xdr:col>15</xdr:col>
      <xdr:colOff>101600</xdr:colOff>
      <xdr:row>56</xdr:row>
      <xdr:rowOff>97765</xdr:rowOff>
    </xdr:to>
    <xdr:sp macro="" textlink="">
      <xdr:nvSpPr>
        <xdr:cNvPr id="142" name="楕円 141"/>
        <xdr:cNvSpPr/>
      </xdr:nvSpPr>
      <xdr:spPr>
        <a:xfrm>
          <a:off x="2857500" y="95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88892</xdr:rowOff>
    </xdr:from>
    <xdr:ext cx="534377" cy="259045"/>
    <xdr:sp macro="" textlink="">
      <xdr:nvSpPr>
        <xdr:cNvPr id="143" name="テキスト ボックス 142"/>
        <xdr:cNvSpPr txBox="1"/>
      </xdr:nvSpPr>
      <xdr:spPr>
        <a:xfrm>
          <a:off x="2641111" y="969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318</xdr:rowOff>
    </xdr:from>
    <xdr:to>
      <xdr:col>10</xdr:col>
      <xdr:colOff>165100</xdr:colOff>
      <xdr:row>56</xdr:row>
      <xdr:rowOff>101918</xdr:rowOff>
    </xdr:to>
    <xdr:sp macro="" textlink="">
      <xdr:nvSpPr>
        <xdr:cNvPr id="144" name="楕円 143"/>
        <xdr:cNvSpPr/>
      </xdr:nvSpPr>
      <xdr:spPr>
        <a:xfrm>
          <a:off x="1968500" y="960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93045</xdr:rowOff>
    </xdr:from>
    <xdr:ext cx="534377" cy="259045"/>
    <xdr:sp macro="" textlink="">
      <xdr:nvSpPr>
        <xdr:cNvPr id="145" name="テキスト ボックス 144"/>
        <xdr:cNvSpPr txBox="1"/>
      </xdr:nvSpPr>
      <xdr:spPr>
        <a:xfrm>
          <a:off x="1752111" y="969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6356</xdr:rowOff>
    </xdr:from>
    <xdr:to>
      <xdr:col>6</xdr:col>
      <xdr:colOff>38100</xdr:colOff>
      <xdr:row>56</xdr:row>
      <xdr:rowOff>107956</xdr:rowOff>
    </xdr:to>
    <xdr:sp macro="" textlink="">
      <xdr:nvSpPr>
        <xdr:cNvPr id="146" name="楕円 145"/>
        <xdr:cNvSpPr/>
      </xdr:nvSpPr>
      <xdr:spPr>
        <a:xfrm>
          <a:off x="1079500" y="960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99083</xdr:rowOff>
    </xdr:from>
    <xdr:ext cx="534377" cy="259045"/>
    <xdr:sp macro="" textlink="">
      <xdr:nvSpPr>
        <xdr:cNvPr id="147" name="テキスト ボックス 146"/>
        <xdr:cNvSpPr txBox="1"/>
      </xdr:nvSpPr>
      <xdr:spPr>
        <a:xfrm>
          <a:off x="863111" y="97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92700</xdr:rowOff>
    </xdr:from>
    <xdr:to>
      <xdr:col>24</xdr:col>
      <xdr:colOff>62865</xdr:colOff>
      <xdr:row>78</xdr:row>
      <xdr:rowOff>114005</xdr:rowOff>
    </xdr:to>
    <xdr:cxnSp macro="">
      <xdr:nvCxnSpPr>
        <xdr:cNvPr id="169" name="直線コネクタ 168"/>
        <xdr:cNvCxnSpPr/>
      </xdr:nvCxnSpPr>
      <xdr:spPr>
        <a:xfrm flipV="1">
          <a:off x="4633595" y="12437100"/>
          <a:ext cx="1270" cy="105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117832</xdr:rowOff>
    </xdr:from>
    <xdr:ext cx="378565" cy="259045"/>
    <xdr:sp macro="" textlink="">
      <xdr:nvSpPr>
        <xdr:cNvPr id="170" name="維持補修費最小値テキスト"/>
        <xdr:cNvSpPr txBox="1"/>
      </xdr:nvSpPr>
      <xdr:spPr>
        <a:xfrm>
          <a:off x="4686300" y="13490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114005</xdr:rowOff>
    </xdr:from>
    <xdr:to>
      <xdr:col>24</xdr:col>
      <xdr:colOff>152400</xdr:colOff>
      <xdr:row>78</xdr:row>
      <xdr:rowOff>114005</xdr:rowOff>
    </xdr:to>
    <xdr:cxnSp macro="">
      <xdr:nvCxnSpPr>
        <xdr:cNvPr id="171" name="直線コネクタ 170"/>
        <xdr:cNvCxnSpPr/>
      </xdr:nvCxnSpPr>
      <xdr:spPr>
        <a:xfrm>
          <a:off x="4546600" y="1348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39377</xdr:rowOff>
    </xdr:from>
    <xdr:ext cx="534377" cy="259045"/>
    <xdr:sp macro="" textlink="">
      <xdr:nvSpPr>
        <xdr:cNvPr id="172" name="維持補修費最大値テキスト"/>
        <xdr:cNvSpPr txBox="1"/>
      </xdr:nvSpPr>
      <xdr:spPr>
        <a:xfrm>
          <a:off x="4686300" y="1221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92700</xdr:rowOff>
    </xdr:from>
    <xdr:to>
      <xdr:col>24</xdr:col>
      <xdr:colOff>152400</xdr:colOff>
      <xdr:row>72</xdr:row>
      <xdr:rowOff>92700</xdr:rowOff>
    </xdr:to>
    <xdr:cxnSp macro="">
      <xdr:nvCxnSpPr>
        <xdr:cNvPr id="173" name="直線コネクタ 172"/>
        <xdr:cNvCxnSpPr/>
      </xdr:nvCxnSpPr>
      <xdr:spPr>
        <a:xfrm>
          <a:off x="4546600" y="1243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127905</xdr:rowOff>
    </xdr:from>
    <xdr:to>
      <xdr:col>24</xdr:col>
      <xdr:colOff>63500</xdr:colOff>
      <xdr:row>74</xdr:row>
      <xdr:rowOff>23846</xdr:rowOff>
    </xdr:to>
    <xdr:cxnSp macro="">
      <xdr:nvCxnSpPr>
        <xdr:cNvPr id="174" name="直線コネクタ 173"/>
        <xdr:cNvCxnSpPr/>
      </xdr:nvCxnSpPr>
      <xdr:spPr>
        <a:xfrm>
          <a:off x="3797300" y="12129405"/>
          <a:ext cx="838200" cy="58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35414</xdr:rowOff>
    </xdr:from>
    <xdr:ext cx="469744" cy="259045"/>
    <xdr:sp macro="" textlink="">
      <xdr:nvSpPr>
        <xdr:cNvPr id="175" name="維持補修費平均値テキスト"/>
        <xdr:cNvSpPr txBox="1"/>
      </xdr:nvSpPr>
      <xdr:spPr>
        <a:xfrm>
          <a:off x="4686300" y="13065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56987</xdr:rowOff>
    </xdr:from>
    <xdr:to>
      <xdr:col>24</xdr:col>
      <xdr:colOff>114300</xdr:colOff>
      <xdr:row>76</xdr:row>
      <xdr:rowOff>158587</xdr:rowOff>
    </xdr:to>
    <xdr:sp macro="" textlink="">
      <xdr:nvSpPr>
        <xdr:cNvPr id="176" name="フローチャート: 判断 175"/>
        <xdr:cNvSpPr/>
      </xdr:nvSpPr>
      <xdr:spPr>
        <a:xfrm>
          <a:off x="4584700" y="1308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49540</xdr:rowOff>
    </xdr:from>
    <xdr:to>
      <xdr:col>19</xdr:col>
      <xdr:colOff>177800</xdr:colOff>
      <xdr:row>70</xdr:row>
      <xdr:rowOff>127905</xdr:rowOff>
    </xdr:to>
    <xdr:cxnSp macro="">
      <xdr:nvCxnSpPr>
        <xdr:cNvPr id="177" name="直線コネクタ 176"/>
        <xdr:cNvCxnSpPr/>
      </xdr:nvCxnSpPr>
      <xdr:spPr>
        <a:xfrm>
          <a:off x="2908300" y="12051040"/>
          <a:ext cx="889000" cy="7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37785</xdr:rowOff>
    </xdr:from>
    <xdr:to>
      <xdr:col>20</xdr:col>
      <xdr:colOff>38100</xdr:colOff>
      <xdr:row>76</xdr:row>
      <xdr:rowOff>139385</xdr:rowOff>
    </xdr:to>
    <xdr:sp macro="" textlink="">
      <xdr:nvSpPr>
        <xdr:cNvPr id="178" name="フローチャート: 判断 177"/>
        <xdr:cNvSpPr/>
      </xdr:nvSpPr>
      <xdr:spPr>
        <a:xfrm>
          <a:off x="3746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130512</xdr:rowOff>
    </xdr:from>
    <xdr:ext cx="469744" cy="259045"/>
    <xdr:sp macro="" textlink="">
      <xdr:nvSpPr>
        <xdr:cNvPr id="179" name="テキスト ボックス 178"/>
        <xdr:cNvSpPr txBox="1"/>
      </xdr:nvSpPr>
      <xdr:spPr>
        <a:xfrm>
          <a:off x="3562428" y="131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49540</xdr:rowOff>
    </xdr:from>
    <xdr:to>
      <xdr:col>15</xdr:col>
      <xdr:colOff>50800</xdr:colOff>
      <xdr:row>72</xdr:row>
      <xdr:rowOff>161463</xdr:rowOff>
    </xdr:to>
    <xdr:cxnSp macro="">
      <xdr:nvCxnSpPr>
        <xdr:cNvPr id="180" name="直線コネクタ 179"/>
        <xdr:cNvCxnSpPr/>
      </xdr:nvCxnSpPr>
      <xdr:spPr>
        <a:xfrm flipV="1">
          <a:off x="2019300" y="12051040"/>
          <a:ext cx="889000" cy="45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45374</xdr:rowOff>
    </xdr:from>
    <xdr:to>
      <xdr:col>15</xdr:col>
      <xdr:colOff>101600</xdr:colOff>
      <xdr:row>76</xdr:row>
      <xdr:rowOff>146974</xdr:rowOff>
    </xdr:to>
    <xdr:sp macro="" textlink="">
      <xdr:nvSpPr>
        <xdr:cNvPr id="181" name="フローチャート: 判断 180"/>
        <xdr:cNvSpPr/>
      </xdr:nvSpPr>
      <xdr:spPr>
        <a:xfrm>
          <a:off x="28575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138101</xdr:rowOff>
    </xdr:from>
    <xdr:ext cx="469744" cy="259045"/>
    <xdr:sp macro="" textlink="">
      <xdr:nvSpPr>
        <xdr:cNvPr id="182" name="テキスト ボックス 181"/>
        <xdr:cNvSpPr txBox="1"/>
      </xdr:nvSpPr>
      <xdr:spPr>
        <a:xfrm>
          <a:off x="2673428" y="1316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36922</xdr:rowOff>
    </xdr:from>
    <xdr:to>
      <xdr:col>10</xdr:col>
      <xdr:colOff>114300</xdr:colOff>
      <xdr:row>72</xdr:row>
      <xdr:rowOff>161463</xdr:rowOff>
    </xdr:to>
    <xdr:cxnSp macro="">
      <xdr:nvCxnSpPr>
        <xdr:cNvPr id="183" name="直線コネクタ 182"/>
        <xdr:cNvCxnSpPr/>
      </xdr:nvCxnSpPr>
      <xdr:spPr>
        <a:xfrm>
          <a:off x="1130300" y="12381322"/>
          <a:ext cx="889000" cy="1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55524</xdr:rowOff>
    </xdr:from>
    <xdr:to>
      <xdr:col>10</xdr:col>
      <xdr:colOff>165100</xdr:colOff>
      <xdr:row>76</xdr:row>
      <xdr:rowOff>157124</xdr:rowOff>
    </xdr:to>
    <xdr:sp macro="" textlink="">
      <xdr:nvSpPr>
        <xdr:cNvPr id="184" name="フローチャート: 判断 183"/>
        <xdr:cNvSpPr/>
      </xdr:nvSpPr>
      <xdr:spPr>
        <a:xfrm>
          <a:off x="1968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148251</xdr:rowOff>
    </xdr:from>
    <xdr:ext cx="469744" cy="259045"/>
    <xdr:sp macro="" textlink="">
      <xdr:nvSpPr>
        <xdr:cNvPr id="185" name="テキスト ボックス 184"/>
        <xdr:cNvSpPr txBox="1"/>
      </xdr:nvSpPr>
      <xdr:spPr>
        <a:xfrm>
          <a:off x="1784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61559</xdr:rowOff>
    </xdr:from>
    <xdr:to>
      <xdr:col>6</xdr:col>
      <xdr:colOff>38100</xdr:colOff>
      <xdr:row>76</xdr:row>
      <xdr:rowOff>163159</xdr:rowOff>
    </xdr:to>
    <xdr:sp macro="" textlink="">
      <xdr:nvSpPr>
        <xdr:cNvPr id="186" name="フローチャート: 判断 185"/>
        <xdr:cNvSpPr/>
      </xdr:nvSpPr>
      <xdr:spPr>
        <a:xfrm>
          <a:off x="1079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154286</xdr:rowOff>
    </xdr:from>
    <xdr:ext cx="469744" cy="259045"/>
    <xdr:sp macro="" textlink="">
      <xdr:nvSpPr>
        <xdr:cNvPr id="187" name="テキスト ボックス 186"/>
        <xdr:cNvSpPr txBox="1"/>
      </xdr:nvSpPr>
      <xdr:spPr>
        <a:xfrm>
          <a:off x="895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144496</xdr:rowOff>
    </xdr:from>
    <xdr:to>
      <xdr:col>24</xdr:col>
      <xdr:colOff>114300</xdr:colOff>
      <xdr:row>74</xdr:row>
      <xdr:rowOff>74646</xdr:rowOff>
    </xdr:to>
    <xdr:sp macro="" textlink="">
      <xdr:nvSpPr>
        <xdr:cNvPr id="193" name="楕円 192"/>
        <xdr:cNvSpPr/>
      </xdr:nvSpPr>
      <xdr:spPr>
        <a:xfrm>
          <a:off x="4584700" y="126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167373</xdr:rowOff>
    </xdr:from>
    <xdr:ext cx="469744" cy="259045"/>
    <xdr:sp macro="" textlink="">
      <xdr:nvSpPr>
        <xdr:cNvPr id="194" name="維持補修費該当値テキスト"/>
        <xdr:cNvSpPr txBox="1"/>
      </xdr:nvSpPr>
      <xdr:spPr>
        <a:xfrm>
          <a:off x="4686300" y="1251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77105</xdr:rowOff>
    </xdr:from>
    <xdr:to>
      <xdr:col>20</xdr:col>
      <xdr:colOff>38100</xdr:colOff>
      <xdr:row>71</xdr:row>
      <xdr:rowOff>7255</xdr:rowOff>
    </xdr:to>
    <xdr:sp macro="" textlink="">
      <xdr:nvSpPr>
        <xdr:cNvPr id="195" name="楕円 194"/>
        <xdr:cNvSpPr/>
      </xdr:nvSpPr>
      <xdr:spPr>
        <a:xfrm>
          <a:off x="3746500" y="120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23782</xdr:rowOff>
    </xdr:from>
    <xdr:ext cx="534377" cy="259045"/>
    <xdr:sp macro="" textlink="">
      <xdr:nvSpPr>
        <xdr:cNvPr id="196" name="テキスト ボックス 195"/>
        <xdr:cNvSpPr txBox="1"/>
      </xdr:nvSpPr>
      <xdr:spPr>
        <a:xfrm>
          <a:off x="3530111" y="1185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170190</xdr:rowOff>
    </xdr:from>
    <xdr:to>
      <xdr:col>15</xdr:col>
      <xdr:colOff>101600</xdr:colOff>
      <xdr:row>70</xdr:row>
      <xdr:rowOff>100340</xdr:rowOff>
    </xdr:to>
    <xdr:sp macro="" textlink="">
      <xdr:nvSpPr>
        <xdr:cNvPr id="197" name="楕円 196"/>
        <xdr:cNvSpPr/>
      </xdr:nvSpPr>
      <xdr:spPr>
        <a:xfrm>
          <a:off x="2857500" y="120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116867</xdr:rowOff>
    </xdr:from>
    <xdr:ext cx="534377" cy="259045"/>
    <xdr:sp macro="" textlink="">
      <xdr:nvSpPr>
        <xdr:cNvPr id="198" name="テキスト ボックス 197"/>
        <xdr:cNvSpPr txBox="1"/>
      </xdr:nvSpPr>
      <xdr:spPr>
        <a:xfrm>
          <a:off x="2641111" y="117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110663</xdr:rowOff>
    </xdr:from>
    <xdr:to>
      <xdr:col>10</xdr:col>
      <xdr:colOff>165100</xdr:colOff>
      <xdr:row>73</xdr:row>
      <xdr:rowOff>40813</xdr:rowOff>
    </xdr:to>
    <xdr:sp macro="" textlink="">
      <xdr:nvSpPr>
        <xdr:cNvPr id="199" name="楕円 198"/>
        <xdr:cNvSpPr/>
      </xdr:nvSpPr>
      <xdr:spPr>
        <a:xfrm>
          <a:off x="1968500" y="124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57340</xdr:rowOff>
    </xdr:from>
    <xdr:ext cx="534377" cy="259045"/>
    <xdr:sp macro="" textlink="">
      <xdr:nvSpPr>
        <xdr:cNvPr id="200" name="テキスト ボックス 199"/>
        <xdr:cNvSpPr txBox="1"/>
      </xdr:nvSpPr>
      <xdr:spPr>
        <a:xfrm>
          <a:off x="1752111" y="1223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157572</xdr:rowOff>
    </xdr:from>
    <xdr:to>
      <xdr:col>6</xdr:col>
      <xdr:colOff>38100</xdr:colOff>
      <xdr:row>72</xdr:row>
      <xdr:rowOff>87722</xdr:rowOff>
    </xdr:to>
    <xdr:sp macro="" textlink="">
      <xdr:nvSpPr>
        <xdr:cNvPr id="201" name="楕円 200"/>
        <xdr:cNvSpPr/>
      </xdr:nvSpPr>
      <xdr:spPr>
        <a:xfrm>
          <a:off x="1079500" y="123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104249</xdr:rowOff>
    </xdr:from>
    <xdr:ext cx="534377" cy="259045"/>
    <xdr:sp macro="" textlink="">
      <xdr:nvSpPr>
        <xdr:cNvPr id="202" name="テキスト ボックス 201"/>
        <xdr:cNvSpPr txBox="1"/>
      </xdr:nvSpPr>
      <xdr:spPr>
        <a:xfrm>
          <a:off x="863111" y="1210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7" name="直線コネクタ 226"/>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28"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29" name="直線コネクタ 228"/>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0"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1" name="直線コネクタ 230"/>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117539</xdr:rowOff>
    </xdr:from>
    <xdr:to>
      <xdr:col>24</xdr:col>
      <xdr:colOff>63500</xdr:colOff>
      <xdr:row>93</xdr:row>
      <xdr:rowOff>12915</xdr:rowOff>
    </xdr:to>
    <xdr:cxnSp macro="">
      <xdr:nvCxnSpPr>
        <xdr:cNvPr id="232" name="直線コネクタ 231"/>
        <xdr:cNvCxnSpPr/>
      </xdr:nvCxnSpPr>
      <xdr:spPr>
        <a:xfrm flipV="1">
          <a:off x="3797300" y="15890939"/>
          <a:ext cx="838200" cy="6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3"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4" name="フローチャート: 判断 233"/>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12915</xdr:rowOff>
    </xdr:from>
    <xdr:to>
      <xdr:col>19</xdr:col>
      <xdr:colOff>177800</xdr:colOff>
      <xdr:row>93</xdr:row>
      <xdr:rowOff>14173</xdr:rowOff>
    </xdr:to>
    <xdr:cxnSp macro="">
      <xdr:nvCxnSpPr>
        <xdr:cNvPr id="235" name="直線コネクタ 234"/>
        <xdr:cNvCxnSpPr/>
      </xdr:nvCxnSpPr>
      <xdr:spPr>
        <a:xfrm flipV="1">
          <a:off x="2908300" y="15957765"/>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6" name="フローチャート: 判断 235"/>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7" name="テキスト ボックス 236"/>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14173</xdr:rowOff>
    </xdr:from>
    <xdr:to>
      <xdr:col>15</xdr:col>
      <xdr:colOff>50800</xdr:colOff>
      <xdr:row>93</xdr:row>
      <xdr:rowOff>45669</xdr:rowOff>
    </xdr:to>
    <xdr:cxnSp macro="">
      <xdr:nvCxnSpPr>
        <xdr:cNvPr id="238" name="直線コネクタ 237"/>
        <xdr:cNvCxnSpPr/>
      </xdr:nvCxnSpPr>
      <xdr:spPr>
        <a:xfrm flipV="1">
          <a:off x="2019300" y="15959023"/>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39" name="フローチャート: 判断 238"/>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0" name="テキスト ボックス 239"/>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45669</xdr:rowOff>
    </xdr:from>
    <xdr:to>
      <xdr:col>10</xdr:col>
      <xdr:colOff>114300</xdr:colOff>
      <xdr:row>93</xdr:row>
      <xdr:rowOff>108026</xdr:rowOff>
    </xdr:to>
    <xdr:cxnSp macro="">
      <xdr:nvCxnSpPr>
        <xdr:cNvPr id="241" name="直線コネクタ 240"/>
        <xdr:cNvCxnSpPr/>
      </xdr:nvCxnSpPr>
      <xdr:spPr>
        <a:xfrm flipV="1">
          <a:off x="1130300" y="15990519"/>
          <a:ext cx="8890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2" name="フローチャート: 判断 241"/>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3" name="テキスト ボックス 242"/>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4" name="フローチャート: 判断 243"/>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5" name="テキスト ボックス 244"/>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66739</xdr:rowOff>
    </xdr:from>
    <xdr:to>
      <xdr:col>24</xdr:col>
      <xdr:colOff>114300</xdr:colOff>
      <xdr:row>92</xdr:row>
      <xdr:rowOff>168339</xdr:rowOff>
    </xdr:to>
    <xdr:sp macro="" textlink="">
      <xdr:nvSpPr>
        <xdr:cNvPr id="251" name="楕円 250"/>
        <xdr:cNvSpPr/>
      </xdr:nvSpPr>
      <xdr:spPr>
        <a:xfrm>
          <a:off x="4584700" y="158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89616</xdr:rowOff>
    </xdr:from>
    <xdr:ext cx="599010" cy="259045"/>
    <xdr:sp macro="" textlink="">
      <xdr:nvSpPr>
        <xdr:cNvPr id="252" name="扶助費該当値テキスト"/>
        <xdr:cNvSpPr txBox="1"/>
      </xdr:nvSpPr>
      <xdr:spPr>
        <a:xfrm>
          <a:off x="4686300" y="1569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133565</xdr:rowOff>
    </xdr:from>
    <xdr:to>
      <xdr:col>20</xdr:col>
      <xdr:colOff>38100</xdr:colOff>
      <xdr:row>93</xdr:row>
      <xdr:rowOff>63715</xdr:rowOff>
    </xdr:to>
    <xdr:sp macro="" textlink="">
      <xdr:nvSpPr>
        <xdr:cNvPr id="253" name="楕円 252"/>
        <xdr:cNvSpPr/>
      </xdr:nvSpPr>
      <xdr:spPr>
        <a:xfrm>
          <a:off x="3746500" y="159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80242</xdr:rowOff>
    </xdr:from>
    <xdr:ext cx="599010" cy="259045"/>
    <xdr:sp macro="" textlink="">
      <xdr:nvSpPr>
        <xdr:cNvPr id="254" name="テキスト ボックス 253"/>
        <xdr:cNvSpPr txBox="1"/>
      </xdr:nvSpPr>
      <xdr:spPr>
        <a:xfrm>
          <a:off x="3497795" y="1568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134823</xdr:rowOff>
    </xdr:from>
    <xdr:to>
      <xdr:col>15</xdr:col>
      <xdr:colOff>101600</xdr:colOff>
      <xdr:row>93</xdr:row>
      <xdr:rowOff>64973</xdr:rowOff>
    </xdr:to>
    <xdr:sp macro="" textlink="">
      <xdr:nvSpPr>
        <xdr:cNvPr id="255" name="楕円 254"/>
        <xdr:cNvSpPr/>
      </xdr:nvSpPr>
      <xdr:spPr>
        <a:xfrm>
          <a:off x="2857500" y="159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81500</xdr:rowOff>
    </xdr:from>
    <xdr:ext cx="599010" cy="259045"/>
    <xdr:sp macro="" textlink="">
      <xdr:nvSpPr>
        <xdr:cNvPr id="256" name="テキスト ボックス 255"/>
        <xdr:cNvSpPr txBox="1"/>
      </xdr:nvSpPr>
      <xdr:spPr>
        <a:xfrm>
          <a:off x="2608795" y="1568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166319</xdr:rowOff>
    </xdr:from>
    <xdr:to>
      <xdr:col>10</xdr:col>
      <xdr:colOff>165100</xdr:colOff>
      <xdr:row>93</xdr:row>
      <xdr:rowOff>96469</xdr:rowOff>
    </xdr:to>
    <xdr:sp macro="" textlink="">
      <xdr:nvSpPr>
        <xdr:cNvPr id="257" name="楕円 256"/>
        <xdr:cNvSpPr/>
      </xdr:nvSpPr>
      <xdr:spPr>
        <a:xfrm>
          <a:off x="1968500" y="159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112996</xdr:rowOff>
    </xdr:from>
    <xdr:ext cx="599010" cy="259045"/>
    <xdr:sp macro="" textlink="">
      <xdr:nvSpPr>
        <xdr:cNvPr id="258" name="テキスト ボックス 257"/>
        <xdr:cNvSpPr txBox="1"/>
      </xdr:nvSpPr>
      <xdr:spPr>
        <a:xfrm>
          <a:off x="1719795" y="1571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57226</xdr:rowOff>
    </xdr:from>
    <xdr:to>
      <xdr:col>6</xdr:col>
      <xdr:colOff>38100</xdr:colOff>
      <xdr:row>93</xdr:row>
      <xdr:rowOff>158826</xdr:rowOff>
    </xdr:to>
    <xdr:sp macro="" textlink="">
      <xdr:nvSpPr>
        <xdr:cNvPr id="259" name="楕円 258"/>
        <xdr:cNvSpPr/>
      </xdr:nvSpPr>
      <xdr:spPr>
        <a:xfrm>
          <a:off x="1079500" y="160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3903</xdr:rowOff>
    </xdr:from>
    <xdr:ext cx="599010" cy="259045"/>
    <xdr:sp macro="" textlink="">
      <xdr:nvSpPr>
        <xdr:cNvPr id="260" name="テキスト ボックス 259"/>
        <xdr:cNvSpPr txBox="1"/>
      </xdr:nvSpPr>
      <xdr:spPr>
        <a:xfrm>
          <a:off x="830795" y="1577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3" name="テキスト ボックス 272"/>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5" name="テキスト ボックス 27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3" name="直線コネクタ 282"/>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4"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5" name="直線コネクタ 284"/>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6"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7" name="直線コネクタ 286"/>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44717</xdr:rowOff>
    </xdr:from>
    <xdr:to>
      <xdr:col>55</xdr:col>
      <xdr:colOff>0</xdr:colOff>
      <xdr:row>36</xdr:row>
      <xdr:rowOff>139128</xdr:rowOff>
    </xdr:to>
    <xdr:cxnSp macro="">
      <xdr:nvCxnSpPr>
        <xdr:cNvPr id="288" name="直線コネクタ 287"/>
        <xdr:cNvCxnSpPr/>
      </xdr:nvCxnSpPr>
      <xdr:spPr>
        <a:xfrm flipV="1">
          <a:off x="9639300" y="6216917"/>
          <a:ext cx="8382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89"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0" name="フローチャート: 判断 289"/>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139128</xdr:rowOff>
    </xdr:from>
    <xdr:to>
      <xdr:col>50</xdr:col>
      <xdr:colOff>114300</xdr:colOff>
      <xdr:row>36</xdr:row>
      <xdr:rowOff>166538</xdr:rowOff>
    </xdr:to>
    <xdr:cxnSp macro="">
      <xdr:nvCxnSpPr>
        <xdr:cNvPr id="291" name="直線コネクタ 290"/>
        <xdr:cNvCxnSpPr/>
      </xdr:nvCxnSpPr>
      <xdr:spPr>
        <a:xfrm flipV="1">
          <a:off x="8750300" y="6311328"/>
          <a:ext cx="889000" cy="2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2" name="フローチャート: 判断 291"/>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3" name="テキスト ボックス 292"/>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166538</xdr:rowOff>
    </xdr:from>
    <xdr:to>
      <xdr:col>45</xdr:col>
      <xdr:colOff>177800</xdr:colOff>
      <xdr:row>37</xdr:row>
      <xdr:rowOff>20828</xdr:rowOff>
    </xdr:to>
    <xdr:cxnSp macro="">
      <xdr:nvCxnSpPr>
        <xdr:cNvPr id="294" name="直線コネクタ 293"/>
        <xdr:cNvCxnSpPr/>
      </xdr:nvCxnSpPr>
      <xdr:spPr>
        <a:xfrm flipV="1">
          <a:off x="7861300" y="6338738"/>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5" name="フローチャート: 判断 294"/>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6" name="テキスト ボックス 295"/>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147518</xdr:rowOff>
    </xdr:from>
    <xdr:to>
      <xdr:col>41</xdr:col>
      <xdr:colOff>50800</xdr:colOff>
      <xdr:row>37</xdr:row>
      <xdr:rowOff>20828</xdr:rowOff>
    </xdr:to>
    <xdr:cxnSp macro="">
      <xdr:nvCxnSpPr>
        <xdr:cNvPr id="297" name="直線コネクタ 296"/>
        <xdr:cNvCxnSpPr/>
      </xdr:nvCxnSpPr>
      <xdr:spPr>
        <a:xfrm>
          <a:off x="6972300" y="6319718"/>
          <a:ext cx="889000" cy="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8" name="フローチャート: 判断 297"/>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9" name="テキスト ボックス 298"/>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0" name="フローチャート: 判断 299"/>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1" name="テキスト ボックス 300"/>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165367</xdr:rowOff>
    </xdr:from>
    <xdr:to>
      <xdr:col>55</xdr:col>
      <xdr:colOff>50800</xdr:colOff>
      <xdr:row>36</xdr:row>
      <xdr:rowOff>95517</xdr:rowOff>
    </xdr:to>
    <xdr:sp macro="" textlink="">
      <xdr:nvSpPr>
        <xdr:cNvPr id="307" name="楕円 306"/>
        <xdr:cNvSpPr/>
      </xdr:nvSpPr>
      <xdr:spPr>
        <a:xfrm>
          <a:off x="10426700" y="616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16794</xdr:rowOff>
    </xdr:from>
    <xdr:ext cx="534377" cy="259045"/>
    <xdr:sp macro="" textlink="">
      <xdr:nvSpPr>
        <xdr:cNvPr id="308" name="補助費等該当値テキスト"/>
        <xdr:cNvSpPr txBox="1"/>
      </xdr:nvSpPr>
      <xdr:spPr>
        <a:xfrm>
          <a:off x="10528300" y="601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88328</xdr:rowOff>
    </xdr:from>
    <xdr:to>
      <xdr:col>50</xdr:col>
      <xdr:colOff>165100</xdr:colOff>
      <xdr:row>37</xdr:row>
      <xdr:rowOff>18478</xdr:rowOff>
    </xdr:to>
    <xdr:sp macro="" textlink="">
      <xdr:nvSpPr>
        <xdr:cNvPr id="309" name="楕円 308"/>
        <xdr:cNvSpPr/>
      </xdr:nvSpPr>
      <xdr:spPr>
        <a:xfrm>
          <a:off x="9588500" y="626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35005</xdr:rowOff>
    </xdr:from>
    <xdr:ext cx="534377" cy="259045"/>
    <xdr:sp macro="" textlink="">
      <xdr:nvSpPr>
        <xdr:cNvPr id="310" name="テキスト ボックス 309"/>
        <xdr:cNvSpPr txBox="1"/>
      </xdr:nvSpPr>
      <xdr:spPr>
        <a:xfrm>
          <a:off x="9372111" y="603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115738</xdr:rowOff>
    </xdr:from>
    <xdr:to>
      <xdr:col>46</xdr:col>
      <xdr:colOff>38100</xdr:colOff>
      <xdr:row>37</xdr:row>
      <xdr:rowOff>45888</xdr:rowOff>
    </xdr:to>
    <xdr:sp macro="" textlink="">
      <xdr:nvSpPr>
        <xdr:cNvPr id="311" name="楕円 310"/>
        <xdr:cNvSpPr/>
      </xdr:nvSpPr>
      <xdr:spPr>
        <a:xfrm>
          <a:off x="8699500" y="628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62415</xdr:rowOff>
    </xdr:from>
    <xdr:ext cx="534377" cy="259045"/>
    <xdr:sp macro="" textlink="">
      <xdr:nvSpPr>
        <xdr:cNvPr id="312" name="テキスト ボックス 311"/>
        <xdr:cNvSpPr txBox="1"/>
      </xdr:nvSpPr>
      <xdr:spPr>
        <a:xfrm>
          <a:off x="8483111" y="60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141478</xdr:rowOff>
    </xdr:from>
    <xdr:to>
      <xdr:col>41</xdr:col>
      <xdr:colOff>101600</xdr:colOff>
      <xdr:row>37</xdr:row>
      <xdr:rowOff>71628</xdr:rowOff>
    </xdr:to>
    <xdr:sp macro="" textlink="">
      <xdr:nvSpPr>
        <xdr:cNvPr id="313" name="楕円 312"/>
        <xdr:cNvSpPr/>
      </xdr:nvSpPr>
      <xdr:spPr>
        <a:xfrm>
          <a:off x="7810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88155</xdr:rowOff>
    </xdr:from>
    <xdr:ext cx="534377" cy="259045"/>
    <xdr:sp macro="" textlink="">
      <xdr:nvSpPr>
        <xdr:cNvPr id="314" name="テキスト ボックス 313"/>
        <xdr:cNvSpPr txBox="1"/>
      </xdr:nvSpPr>
      <xdr:spPr>
        <a:xfrm>
          <a:off x="7594111" y="608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96718</xdr:rowOff>
    </xdr:from>
    <xdr:to>
      <xdr:col>36</xdr:col>
      <xdr:colOff>165100</xdr:colOff>
      <xdr:row>37</xdr:row>
      <xdr:rowOff>26868</xdr:rowOff>
    </xdr:to>
    <xdr:sp macro="" textlink="">
      <xdr:nvSpPr>
        <xdr:cNvPr id="315" name="楕円 314"/>
        <xdr:cNvSpPr/>
      </xdr:nvSpPr>
      <xdr:spPr>
        <a:xfrm>
          <a:off x="6921500" y="62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43395</xdr:rowOff>
    </xdr:from>
    <xdr:ext cx="534377" cy="259045"/>
    <xdr:sp macro="" textlink="">
      <xdr:nvSpPr>
        <xdr:cNvPr id="316" name="テキスト ボックス 315"/>
        <xdr:cNvSpPr txBox="1"/>
      </xdr:nvSpPr>
      <xdr:spPr>
        <a:xfrm>
          <a:off x="6705111" y="604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9" name="テキスト ボックス 32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3" name="直線コネクタ 342"/>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4"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5" name="直線コネクタ 344"/>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6"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7" name="直線コネクタ 346"/>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133104</xdr:rowOff>
    </xdr:from>
    <xdr:to>
      <xdr:col>55</xdr:col>
      <xdr:colOff>0</xdr:colOff>
      <xdr:row>59</xdr:row>
      <xdr:rowOff>15733</xdr:rowOff>
    </xdr:to>
    <xdr:cxnSp macro="">
      <xdr:nvCxnSpPr>
        <xdr:cNvPr id="348" name="直線コネクタ 347"/>
        <xdr:cNvCxnSpPr/>
      </xdr:nvCxnSpPr>
      <xdr:spPr>
        <a:xfrm flipV="1">
          <a:off x="9639300" y="9734304"/>
          <a:ext cx="838200" cy="39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49"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0" name="フローチャート: 判断 349"/>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129838</xdr:rowOff>
    </xdr:from>
    <xdr:to>
      <xdr:col>50</xdr:col>
      <xdr:colOff>114300</xdr:colOff>
      <xdr:row>59</xdr:row>
      <xdr:rowOff>15733</xdr:rowOff>
    </xdr:to>
    <xdr:cxnSp macro="">
      <xdr:nvCxnSpPr>
        <xdr:cNvPr id="351" name="直線コネクタ 350"/>
        <xdr:cNvCxnSpPr/>
      </xdr:nvCxnSpPr>
      <xdr:spPr>
        <a:xfrm>
          <a:off x="8750300" y="10073938"/>
          <a:ext cx="889000" cy="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2" name="フローチャート: 判断 351"/>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3" name="テキスト ボックス 352"/>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129838</xdr:rowOff>
    </xdr:from>
    <xdr:to>
      <xdr:col>45</xdr:col>
      <xdr:colOff>177800</xdr:colOff>
      <xdr:row>59</xdr:row>
      <xdr:rowOff>75709</xdr:rowOff>
    </xdr:to>
    <xdr:cxnSp macro="">
      <xdr:nvCxnSpPr>
        <xdr:cNvPr id="354" name="直線コネクタ 353"/>
        <xdr:cNvCxnSpPr/>
      </xdr:nvCxnSpPr>
      <xdr:spPr>
        <a:xfrm flipV="1">
          <a:off x="7861300" y="10073938"/>
          <a:ext cx="889000" cy="1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5" name="フローチャート: 判断 354"/>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6" name="テキスト ボックス 355"/>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16583</xdr:rowOff>
    </xdr:from>
    <xdr:to>
      <xdr:col>41</xdr:col>
      <xdr:colOff>50800</xdr:colOff>
      <xdr:row>59</xdr:row>
      <xdr:rowOff>75709</xdr:rowOff>
    </xdr:to>
    <xdr:cxnSp macro="">
      <xdr:nvCxnSpPr>
        <xdr:cNvPr id="357" name="直線コネクタ 356"/>
        <xdr:cNvCxnSpPr/>
      </xdr:nvCxnSpPr>
      <xdr:spPr>
        <a:xfrm>
          <a:off x="6972300" y="10132133"/>
          <a:ext cx="889000" cy="5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58" name="フローチャート: 判断 357"/>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59" name="テキスト ボックス 358"/>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0" name="フローチャート: 判断 359"/>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1" name="テキスト ボックス 360"/>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82304</xdr:rowOff>
    </xdr:from>
    <xdr:to>
      <xdr:col>55</xdr:col>
      <xdr:colOff>50800</xdr:colOff>
      <xdr:row>57</xdr:row>
      <xdr:rowOff>12454</xdr:rowOff>
    </xdr:to>
    <xdr:sp macro="" textlink="">
      <xdr:nvSpPr>
        <xdr:cNvPr id="367" name="楕円 366"/>
        <xdr:cNvSpPr/>
      </xdr:nvSpPr>
      <xdr:spPr>
        <a:xfrm>
          <a:off x="10426700" y="96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60731</xdr:rowOff>
    </xdr:from>
    <xdr:ext cx="534377" cy="259045"/>
    <xdr:sp macro="" textlink="">
      <xdr:nvSpPr>
        <xdr:cNvPr id="368" name="普通建設事業費該当値テキスト"/>
        <xdr:cNvSpPr txBox="1"/>
      </xdr:nvSpPr>
      <xdr:spPr>
        <a:xfrm>
          <a:off x="10528300" y="96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136383</xdr:rowOff>
    </xdr:from>
    <xdr:to>
      <xdr:col>50</xdr:col>
      <xdr:colOff>165100</xdr:colOff>
      <xdr:row>59</xdr:row>
      <xdr:rowOff>66533</xdr:rowOff>
    </xdr:to>
    <xdr:sp macro="" textlink="">
      <xdr:nvSpPr>
        <xdr:cNvPr id="369" name="楕円 368"/>
        <xdr:cNvSpPr/>
      </xdr:nvSpPr>
      <xdr:spPr>
        <a:xfrm>
          <a:off x="9588500" y="1008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57660</xdr:rowOff>
    </xdr:from>
    <xdr:ext cx="534377" cy="259045"/>
    <xdr:sp macro="" textlink="">
      <xdr:nvSpPr>
        <xdr:cNvPr id="370" name="テキスト ボックス 369"/>
        <xdr:cNvSpPr txBox="1"/>
      </xdr:nvSpPr>
      <xdr:spPr>
        <a:xfrm>
          <a:off x="9372111" y="1017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79038</xdr:rowOff>
    </xdr:from>
    <xdr:to>
      <xdr:col>46</xdr:col>
      <xdr:colOff>38100</xdr:colOff>
      <xdr:row>59</xdr:row>
      <xdr:rowOff>9188</xdr:rowOff>
    </xdr:to>
    <xdr:sp macro="" textlink="">
      <xdr:nvSpPr>
        <xdr:cNvPr id="371" name="楕円 370"/>
        <xdr:cNvSpPr/>
      </xdr:nvSpPr>
      <xdr:spPr>
        <a:xfrm>
          <a:off x="8699500" y="1002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315</xdr:rowOff>
    </xdr:from>
    <xdr:ext cx="534377" cy="259045"/>
    <xdr:sp macro="" textlink="">
      <xdr:nvSpPr>
        <xdr:cNvPr id="372" name="テキスト ボックス 371"/>
        <xdr:cNvSpPr txBox="1"/>
      </xdr:nvSpPr>
      <xdr:spPr>
        <a:xfrm>
          <a:off x="8483111" y="1011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24909</xdr:rowOff>
    </xdr:from>
    <xdr:to>
      <xdr:col>41</xdr:col>
      <xdr:colOff>101600</xdr:colOff>
      <xdr:row>59</xdr:row>
      <xdr:rowOff>126509</xdr:rowOff>
    </xdr:to>
    <xdr:sp macro="" textlink="">
      <xdr:nvSpPr>
        <xdr:cNvPr id="373" name="楕円 372"/>
        <xdr:cNvSpPr/>
      </xdr:nvSpPr>
      <xdr:spPr>
        <a:xfrm>
          <a:off x="7810500" y="1014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117636</xdr:rowOff>
    </xdr:from>
    <xdr:ext cx="534377" cy="259045"/>
    <xdr:sp macro="" textlink="">
      <xdr:nvSpPr>
        <xdr:cNvPr id="374" name="テキスト ボックス 373"/>
        <xdr:cNvSpPr txBox="1"/>
      </xdr:nvSpPr>
      <xdr:spPr>
        <a:xfrm>
          <a:off x="7594111" y="1023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137233</xdr:rowOff>
    </xdr:from>
    <xdr:to>
      <xdr:col>36</xdr:col>
      <xdr:colOff>165100</xdr:colOff>
      <xdr:row>59</xdr:row>
      <xdr:rowOff>67383</xdr:rowOff>
    </xdr:to>
    <xdr:sp macro="" textlink="">
      <xdr:nvSpPr>
        <xdr:cNvPr id="375" name="楕円 374"/>
        <xdr:cNvSpPr/>
      </xdr:nvSpPr>
      <xdr:spPr>
        <a:xfrm>
          <a:off x="6921500" y="100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58510</xdr:rowOff>
    </xdr:from>
    <xdr:ext cx="534377" cy="259045"/>
    <xdr:sp macro="" textlink="">
      <xdr:nvSpPr>
        <xdr:cNvPr id="376" name="テキスト ボックス 375"/>
        <xdr:cNvSpPr txBox="1"/>
      </xdr:nvSpPr>
      <xdr:spPr>
        <a:xfrm>
          <a:off x="6705111" y="1017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2" name="直線コネクタ 401"/>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3"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4" name="直線コネクタ 403"/>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5"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6" name="直線コネクタ 405"/>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157465</xdr:rowOff>
    </xdr:from>
    <xdr:to>
      <xdr:col>55</xdr:col>
      <xdr:colOff>0</xdr:colOff>
      <xdr:row>79</xdr:row>
      <xdr:rowOff>20665</xdr:rowOff>
    </xdr:to>
    <xdr:cxnSp macro="">
      <xdr:nvCxnSpPr>
        <xdr:cNvPr id="407" name="直線コネクタ 406"/>
        <xdr:cNvCxnSpPr/>
      </xdr:nvCxnSpPr>
      <xdr:spPr>
        <a:xfrm flipV="1">
          <a:off x="9639300" y="13359115"/>
          <a:ext cx="838200" cy="20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08"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09" name="フローチャート: 判断 408"/>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115239</xdr:rowOff>
    </xdr:from>
    <xdr:to>
      <xdr:col>50</xdr:col>
      <xdr:colOff>114300</xdr:colOff>
      <xdr:row>79</xdr:row>
      <xdr:rowOff>20665</xdr:rowOff>
    </xdr:to>
    <xdr:cxnSp macro="">
      <xdr:nvCxnSpPr>
        <xdr:cNvPr id="410" name="直線コネクタ 409"/>
        <xdr:cNvCxnSpPr/>
      </xdr:nvCxnSpPr>
      <xdr:spPr>
        <a:xfrm>
          <a:off x="8750300" y="13488339"/>
          <a:ext cx="889000" cy="7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1" name="フローチャート: 判断 410"/>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2" name="テキスト ボックス 411"/>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92804</xdr:rowOff>
    </xdr:from>
    <xdr:to>
      <xdr:col>45</xdr:col>
      <xdr:colOff>177800</xdr:colOff>
      <xdr:row>78</xdr:row>
      <xdr:rowOff>115239</xdr:rowOff>
    </xdr:to>
    <xdr:cxnSp macro="">
      <xdr:nvCxnSpPr>
        <xdr:cNvPr id="413" name="直線コネクタ 412"/>
        <xdr:cNvCxnSpPr/>
      </xdr:nvCxnSpPr>
      <xdr:spPr>
        <a:xfrm>
          <a:off x="7861300" y="13465904"/>
          <a:ext cx="8890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4" name="フローチャート: 判断 413"/>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5" name="テキスト ボックス 414"/>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98258</xdr:rowOff>
    </xdr:from>
    <xdr:to>
      <xdr:col>41</xdr:col>
      <xdr:colOff>50800</xdr:colOff>
      <xdr:row>78</xdr:row>
      <xdr:rowOff>92804</xdr:rowOff>
    </xdr:to>
    <xdr:cxnSp macro="">
      <xdr:nvCxnSpPr>
        <xdr:cNvPr id="416" name="直線コネクタ 415"/>
        <xdr:cNvCxnSpPr/>
      </xdr:nvCxnSpPr>
      <xdr:spPr>
        <a:xfrm>
          <a:off x="6972300" y="13128458"/>
          <a:ext cx="889000" cy="33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7" name="フローチャート: 判断 416"/>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18" name="テキスト ボックス 417"/>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19" name="フローチャート: 判断 418"/>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0" name="テキスト ボックス 419"/>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106665</xdr:rowOff>
    </xdr:from>
    <xdr:to>
      <xdr:col>55</xdr:col>
      <xdr:colOff>50800</xdr:colOff>
      <xdr:row>78</xdr:row>
      <xdr:rowOff>36815</xdr:rowOff>
    </xdr:to>
    <xdr:sp macro="" textlink="">
      <xdr:nvSpPr>
        <xdr:cNvPr id="426" name="楕円 425"/>
        <xdr:cNvSpPr/>
      </xdr:nvSpPr>
      <xdr:spPr>
        <a:xfrm>
          <a:off x="10426700" y="1330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85092</xdr:rowOff>
    </xdr:from>
    <xdr:ext cx="469744" cy="259045"/>
    <xdr:sp macro="" textlink="">
      <xdr:nvSpPr>
        <xdr:cNvPr id="427" name="普通建設事業費 （ うち新規整備　）該当値テキスト"/>
        <xdr:cNvSpPr txBox="1"/>
      </xdr:nvSpPr>
      <xdr:spPr>
        <a:xfrm>
          <a:off x="10528300" y="1328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141315</xdr:rowOff>
    </xdr:from>
    <xdr:to>
      <xdr:col>50</xdr:col>
      <xdr:colOff>165100</xdr:colOff>
      <xdr:row>79</xdr:row>
      <xdr:rowOff>71465</xdr:rowOff>
    </xdr:to>
    <xdr:sp macro="" textlink="">
      <xdr:nvSpPr>
        <xdr:cNvPr id="428" name="楕円 427"/>
        <xdr:cNvSpPr/>
      </xdr:nvSpPr>
      <xdr:spPr>
        <a:xfrm>
          <a:off x="9588500" y="135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62592</xdr:rowOff>
    </xdr:from>
    <xdr:ext cx="469744" cy="259045"/>
    <xdr:sp macro="" textlink="">
      <xdr:nvSpPr>
        <xdr:cNvPr id="429" name="テキスト ボックス 428"/>
        <xdr:cNvSpPr txBox="1"/>
      </xdr:nvSpPr>
      <xdr:spPr>
        <a:xfrm>
          <a:off x="9404428" y="136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64439</xdr:rowOff>
    </xdr:from>
    <xdr:to>
      <xdr:col>46</xdr:col>
      <xdr:colOff>38100</xdr:colOff>
      <xdr:row>78</xdr:row>
      <xdr:rowOff>166039</xdr:rowOff>
    </xdr:to>
    <xdr:sp macro="" textlink="">
      <xdr:nvSpPr>
        <xdr:cNvPr id="430" name="楕円 429"/>
        <xdr:cNvSpPr/>
      </xdr:nvSpPr>
      <xdr:spPr>
        <a:xfrm>
          <a:off x="8699500" y="134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157166</xdr:rowOff>
    </xdr:from>
    <xdr:ext cx="469744" cy="259045"/>
    <xdr:sp macro="" textlink="">
      <xdr:nvSpPr>
        <xdr:cNvPr id="431" name="テキスト ボックス 430"/>
        <xdr:cNvSpPr txBox="1"/>
      </xdr:nvSpPr>
      <xdr:spPr>
        <a:xfrm>
          <a:off x="8515428" y="135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42004</xdr:rowOff>
    </xdr:from>
    <xdr:to>
      <xdr:col>41</xdr:col>
      <xdr:colOff>101600</xdr:colOff>
      <xdr:row>78</xdr:row>
      <xdr:rowOff>143604</xdr:rowOff>
    </xdr:to>
    <xdr:sp macro="" textlink="">
      <xdr:nvSpPr>
        <xdr:cNvPr id="432" name="楕円 431"/>
        <xdr:cNvSpPr/>
      </xdr:nvSpPr>
      <xdr:spPr>
        <a:xfrm>
          <a:off x="7810500" y="1341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134731</xdr:rowOff>
    </xdr:from>
    <xdr:ext cx="469744" cy="259045"/>
    <xdr:sp macro="" textlink="">
      <xdr:nvSpPr>
        <xdr:cNvPr id="433" name="テキスト ボックス 432"/>
        <xdr:cNvSpPr txBox="1"/>
      </xdr:nvSpPr>
      <xdr:spPr>
        <a:xfrm>
          <a:off x="7626428" y="135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47458</xdr:rowOff>
    </xdr:from>
    <xdr:to>
      <xdr:col>36</xdr:col>
      <xdr:colOff>165100</xdr:colOff>
      <xdr:row>76</xdr:row>
      <xdr:rowOff>149058</xdr:rowOff>
    </xdr:to>
    <xdr:sp macro="" textlink="">
      <xdr:nvSpPr>
        <xdr:cNvPr id="434" name="楕円 433"/>
        <xdr:cNvSpPr/>
      </xdr:nvSpPr>
      <xdr:spPr>
        <a:xfrm>
          <a:off x="6921500" y="130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140185</xdr:rowOff>
    </xdr:from>
    <xdr:ext cx="534377" cy="259045"/>
    <xdr:sp macro="" textlink="">
      <xdr:nvSpPr>
        <xdr:cNvPr id="435" name="テキスト ボックス 434"/>
        <xdr:cNvSpPr txBox="1"/>
      </xdr:nvSpPr>
      <xdr:spPr>
        <a:xfrm>
          <a:off x="6705111" y="1317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59" name="直線コネクタ 458"/>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0"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1" name="直線コネクタ 460"/>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2"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3" name="直線コネクタ 462"/>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146272</xdr:rowOff>
    </xdr:from>
    <xdr:to>
      <xdr:col>55</xdr:col>
      <xdr:colOff>0</xdr:colOff>
      <xdr:row>97</xdr:row>
      <xdr:rowOff>21343</xdr:rowOff>
    </xdr:to>
    <xdr:cxnSp macro="">
      <xdr:nvCxnSpPr>
        <xdr:cNvPr id="464" name="直線コネクタ 463"/>
        <xdr:cNvCxnSpPr/>
      </xdr:nvCxnSpPr>
      <xdr:spPr>
        <a:xfrm flipV="1">
          <a:off x="9639300" y="16605472"/>
          <a:ext cx="838200" cy="4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5"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6" name="フローチャート: 判断 465"/>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21343</xdr:rowOff>
    </xdr:from>
    <xdr:to>
      <xdr:col>50</xdr:col>
      <xdr:colOff>114300</xdr:colOff>
      <xdr:row>97</xdr:row>
      <xdr:rowOff>29400</xdr:rowOff>
    </xdr:to>
    <xdr:cxnSp macro="">
      <xdr:nvCxnSpPr>
        <xdr:cNvPr id="467" name="直線コネクタ 466"/>
        <xdr:cNvCxnSpPr/>
      </xdr:nvCxnSpPr>
      <xdr:spPr>
        <a:xfrm flipV="1">
          <a:off x="8750300" y="16651993"/>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68" name="フローチャート: 判断 467"/>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69" name="テキスト ボックス 468"/>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29400</xdr:rowOff>
    </xdr:from>
    <xdr:to>
      <xdr:col>45</xdr:col>
      <xdr:colOff>177800</xdr:colOff>
      <xdr:row>98</xdr:row>
      <xdr:rowOff>7398</xdr:rowOff>
    </xdr:to>
    <xdr:cxnSp macro="">
      <xdr:nvCxnSpPr>
        <xdr:cNvPr id="470" name="直線コネクタ 469"/>
        <xdr:cNvCxnSpPr/>
      </xdr:nvCxnSpPr>
      <xdr:spPr>
        <a:xfrm flipV="1">
          <a:off x="7861300" y="16660050"/>
          <a:ext cx="889000" cy="14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1" name="フローチャート: 判断 470"/>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2" name="テキスト ボックス 471"/>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7398</xdr:rowOff>
    </xdr:from>
    <xdr:to>
      <xdr:col>41</xdr:col>
      <xdr:colOff>50800</xdr:colOff>
      <xdr:row>98</xdr:row>
      <xdr:rowOff>98743</xdr:rowOff>
    </xdr:to>
    <xdr:cxnSp macro="">
      <xdr:nvCxnSpPr>
        <xdr:cNvPr id="473" name="直線コネクタ 472"/>
        <xdr:cNvCxnSpPr/>
      </xdr:nvCxnSpPr>
      <xdr:spPr>
        <a:xfrm flipV="1">
          <a:off x="6972300" y="16809498"/>
          <a:ext cx="889000" cy="9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4" name="フローチャート: 判断 473"/>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5" name="テキスト ボックス 474"/>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6" name="フローチャート: 判断 475"/>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7" name="テキスト ボックス 476"/>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95472</xdr:rowOff>
    </xdr:from>
    <xdr:to>
      <xdr:col>55</xdr:col>
      <xdr:colOff>50800</xdr:colOff>
      <xdr:row>97</xdr:row>
      <xdr:rowOff>25622</xdr:rowOff>
    </xdr:to>
    <xdr:sp macro="" textlink="">
      <xdr:nvSpPr>
        <xdr:cNvPr id="483" name="楕円 482"/>
        <xdr:cNvSpPr/>
      </xdr:nvSpPr>
      <xdr:spPr>
        <a:xfrm>
          <a:off x="10426700" y="165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73899</xdr:rowOff>
    </xdr:from>
    <xdr:ext cx="534377" cy="259045"/>
    <xdr:sp macro="" textlink="">
      <xdr:nvSpPr>
        <xdr:cNvPr id="484" name="普通建設事業費 （ うち更新整備　）該当値テキスト"/>
        <xdr:cNvSpPr txBox="1"/>
      </xdr:nvSpPr>
      <xdr:spPr>
        <a:xfrm>
          <a:off x="10528300" y="165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141993</xdr:rowOff>
    </xdr:from>
    <xdr:to>
      <xdr:col>50</xdr:col>
      <xdr:colOff>165100</xdr:colOff>
      <xdr:row>97</xdr:row>
      <xdr:rowOff>72143</xdr:rowOff>
    </xdr:to>
    <xdr:sp macro="" textlink="">
      <xdr:nvSpPr>
        <xdr:cNvPr id="485" name="楕円 484"/>
        <xdr:cNvSpPr/>
      </xdr:nvSpPr>
      <xdr:spPr>
        <a:xfrm>
          <a:off x="9588500" y="166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63270</xdr:rowOff>
    </xdr:from>
    <xdr:ext cx="534377" cy="259045"/>
    <xdr:sp macro="" textlink="">
      <xdr:nvSpPr>
        <xdr:cNvPr id="486" name="テキスト ボックス 485"/>
        <xdr:cNvSpPr txBox="1"/>
      </xdr:nvSpPr>
      <xdr:spPr>
        <a:xfrm>
          <a:off x="9372111" y="166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150050</xdr:rowOff>
    </xdr:from>
    <xdr:to>
      <xdr:col>46</xdr:col>
      <xdr:colOff>38100</xdr:colOff>
      <xdr:row>97</xdr:row>
      <xdr:rowOff>80200</xdr:rowOff>
    </xdr:to>
    <xdr:sp macro="" textlink="">
      <xdr:nvSpPr>
        <xdr:cNvPr id="487" name="楕円 486"/>
        <xdr:cNvSpPr/>
      </xdr:nvSpPr>
      <xdr:spPr>
        <a:xfrm>
          <a:off x="8699500" y="166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88" name="テキスト ボックス 487"/>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128048</xdr:rowOff>
    </xdr:from>
    <xdr:to>
      <xdr:col>41</xdr:col>
      <xdr:colOff>101600</xdr:colOff>
      <xdr:row>98</xdr:row>
      <xdr:rowOff>58198</xdr:rowOff>
    </xdr:to>
    <xdr:sp macro="" textlink="">
      <xdr:nvSpPr>
        <xdr:cNvPr id="489" name="楕円 488"/>
        <xdr:cNvSpPr/>
      </xdr:nvSpPr>
      <xdr:spPr>
        <a:xfrm>
          <a:off x="7810500" y="167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49325</xdr:rowOff>
    </xdr:from>
    <xdr:ext cx="534377" cy="259045"/>
    <xdr:sp macro="" textlink="">
      <xdr:nvSpPr>
        <xdr:cNvPr id="490" name="テキスト ボックス 489"/>
        <xdr:cNvSpPr txBox="1"/>
      </xdr:nvSpPr>
      <xdr:spPr>
        <a:xfrm>
          <a:off x="7594111" y="1685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47943</xdr:rowOff>
    </xdr:from>
    <xdr:to>
      <xdr:col>36</xdr:col>
      <xdr:colOff>165100</xdr:colOff>
      <xdr:row>98</xdr:row>
      <xdr:rowOff>149543</xdr:rowOff>
    </xdr:to>
    <xdr:sp macro="" textlink="">
      <xdr:nvSpPr>
        <xdr:cNvPr id="491" name="楕円 490"/>
        <xdr:cNvSpPr/>
      </xdr:nvSpPr>
      <xdr:spPr>
        <a:xfrm>
          <a:off x="6921500" y="168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140670</xdr:rowOff>
    </xdr:from>
    <xdr:ext cx="469744" cy="259045"/>
    <xdr:sp macro="" textlink="">
      <xdr:nvSpPr>
        <xdr:cNvPr id="492" name="テキスト ボックス 491"/>
        <xdr:cNvSpPr txBox="1"/>
      </xdr:nvSpPr>
      <xdr:spPr>
        <a:xfrm>
          <a:off x="6737428" y="1694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18" name="直線コネクタ 517"/>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1"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2" name="直線コネクタ 521"/>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153546</xdr:rowOff>
    </xdr:from>
    <xdr:to>
      <xdr:col>85</xdr:col>
      <xdr:colOff>127000</xdr:colOff>
      <xdr:row>39</xdr:row>
      <xdr:rowOff>98454</xdr:rowOff>
    </xdr:to>
    <xdr:cxnSp macro="">
      <xdr:nvCxnSpPr>
        <xdr:cNvPr id="523" name="直線コネクタ 522"/>
        <xdr:cNvCxnSpPr/>
      </xdr:nvCxnSpPr>
      <xdr:spPr>
        <a:xfrm flipV="1">
          <a:off x="15481300" y="6668646"/>
          <a:ext cx="838200" cy="1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113733</xdr:rowOff>
    </xdr:from>
    <xdr:ext cx="469744" cy="259045"/>
    <xdr:sp macro="" textlink="">
      <xdr:nvSpPr>
        <xdr:cNvPr id="524" name="災害復旧事業費平均値テキスト"/>
        <xdr:cNvSpPr txBox="1"/>
      </xdr:nvSpPr>
      <xdr:spPr>
        <a:xfrm>
          <a:off x="16370300" y="66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5" name="フローチャート: 判断 524"/>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98454</xdr:rowOff>
    </xdr:from>
    <xdr:to>
      <xdr:col>81</xdr:col>
      <xdr:colOff>50800</xdr:colOff>
      <xdr:row>39</xdr:row>
      <xdr:rowOff>98552</xdr:rowOff>
    </xdr:to>
    <xdr:cxnSp macro="">
      <xdr:nvCxnSpPr>
        <xdr:cNvPr id="526" name="直線コネクタ 525"/>
        <xdr:cNvCxnSpPr/>
      </xdr:nvCxnSpPr>
      <xdr:spPr>
        <a:xfrm flipV="1">
          <a:off x="14592300" y="678500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7" name="フローチャート: 判断 526"/>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28" name="テキスト ボックス 527"/>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98160</xdr:rowOff>
    </xdr:from>
    <xdr:to>
      <xdr:col>76</xdr:col>
      <xdr:colOff>114300</xdr:colOff>
      <xdr:row>39</xdr:row>
      <xdr:rowOff>98552</xdr:rowOff>
    </xdr:to>
    <xdr:cxnSp macro="">
      <xdr:nvCxnSpPr>
        <xdr:cNvPr id="529" name="直線コネクタ 528"/>
        <xdr:cNvCxnSpPr/>
      </xdr:nvCxnSpPr>
      <xdr:spPr>
        <a:xfrm>
          <a:off x="13703300" y="6784710"/>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0" name="フローチャート: 判断 529"/>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1" name="テキスト ボックス 530"/>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92608</xdr:rowOff>
    </xdr:from>
    <xdr:to>
      <xdr:col>71</xdr:col>
      <xdr:colOff>177800</xdr:colOff>
      <xdr:row>39</xdr:row>
      <xdr:rowOff>98160</xdr:rowOff>
    </xdr:to>
    <xdr:cxnSp macro="">
      <xdr:nvCxnSpPr>
        <xdr:cNvPr id="532" name="直線コネクタ 531"/>
        <xdr:cNvCxnSpPr/>
      </xdr:nvCxnSpPr>
      <xdr:spPr>
        <a:xfrm>
          <a:off x="12814300" y="677915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3" name="フローチャート: 判断 532"/>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4" name="テキスト ボックス 533"/>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5" name="フローチャート: 判断 534"/>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6" name="テキスト ボックス 535"/>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102746</xdr:rowOff>
    </xdr:from>
    <xdr:to>
      <xdr:col>85</xdr:col>
      <xdr:colOff>177800</xdr:colOff>
      <xdr:row>39</xdr:row>
      <xdr:rowOff>32896</xdr:rowOff>
    </xdr:to>
    <xdr:sp macro="" textlink="">
      <xdr:nvSpPr>
        <xdr:cNvPr id="542" name="楕円 541"/>
        <xdr:cNvSpPr/>
      </xdr:nvSpPr>
      <xdr:spPr>
        <a:xfrm>
          <a:off x="16268700" y="661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62123</xdr:rowOff>
    </xdr:from>
    <xdr:ext cx="469744" cy="259045"/>
    <xdr:sp macro="" textlink="">
      <xdr:nvSpPr>
        <xdr:cNvPr id="543" name="災害復旧事業費該当値テキスト"/>
        <xdr:cNvSpPr txBox="1"/>
      </xdr:nvSpPr>
      <xdr:spPr>
        <a:xfrm>
          <a:off x="16370300" y="640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47654</xdr:rowOff>
    </xdr:from>
    <xdr:to>
      <xdr:col>81</xdr:col>
      <xdr:colOff>101600</xdr:colOff>
      <xdr:row>39</xdr:row>
      <xdr:rowOff>149254</xdr:rowOff>
    </xdr:to>
    <xdr:sp macro="" textlink="">
      <xdr:nvSpPr>
        <xdr:cNvPr id="544" name="楕円 543"/>
        <xdr:cNvSpPr/>
      </xdr:nvSpPr>
      <xdr:spPr>
        <a:xfrm>
          <a:off x="15430500" y="67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140381</xdr:rowOff>
    </xdr:from>
    <xdr:ext cx="313932" cy="259045"/>
    <xdr:sp macro="" textlink="">
      <xdr:nvSpPr>
        <xdr:cNvPr id="545" name="テキスト ボックス 544"/>
        <xdr:cNvSpPr txBox="1"/>
      </xdr:nvSpPr>
      <xdr:spPr>
        <a:xfrm>
          <a:off x="15324333" y="682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47752</xdr:rowOff>
    </xdr:from>
    <xdr:to>
      <xdr:col>76</xdr:col>
      <xdr:colOff>165100</xdr:colOff>
      <xdr:row>39</xdr:row>
      <xdr:rowOff>149352</xdr:rowOff>
    </xdr:to>
    <xdr:sp macro="" textlink="">
      <xdr:nvSpPr>
        <xdr:cNvPr id="546" name="楕円 545"/>
        <xdr:cNvSpPr/>
      </xdr:nvSpPr>
      <xdr:spPr>
        <a:xfrm>
          <a:off x="1454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140479</xdr:rowOff>
    </xdr:from>
    <xdr:ext cx="313932" cy="259045"/>
    <xdr:sp macro="" textlink="">
      <xdr:nvSpPr>
        <xdr:cNvPr id="547" name="テキスト ボックス 546"/>
        <xdr:cNvSpPr txBox="1"/>
      </xdr:nvSpPr>
      <xdr:spPr>
        <a:xfrm>
          <a:off x="14435333" y="6827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47360</xdr:rowOff>
    </xdr:from>
    <xdr:to>
      <xdr:col>72</xdr:col>
      <xdr:colOff>38100</xdr:colOff>
      <xdr:row>39</xdr:row>
      <xdr:rowOff>148960</xdr:rowOff>
    </xdr:to>
    <xdr:sp macro="" textlink="">
      <xdr:nvSpPr>
        <xdr:cNvPr id="548" name="楕円 547"/>
        <xdr:cNvSpPr/>
      </xdr:nvSpPr>
      <xdr:spPr>
        <a:xfrm>
          <a:off x="136525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140087</xdr:rowOff>
    </xdr:from>
    <xdr:ext cx="313932" cy="259045"/>
    <xdr:sp macro="" textlink="">
      <xdr:nvSpPr>
        <xdr:cNvPr id="549" name="テキスト ボックス 548"/>
        <xdr:cNvSpPr txBox="1"/>
      </xdr:nvSpPr>
      <xdr:spPr>
        <a:xfrm>
          <a:off x="13546333" y="6826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41808</xdr:rowOff>
    </xdr:from>
    <xdr:to>
      <xdr:col>67</xdr:col>
      <xdr:colOff>101600</xdr:colOff>
      <xdr:row>39</xdr:row>
      <xdr:rowOff>143408</xdr:rowOff>
    </xdr:to>
    <xdr:sp macro="" textlink="">
      <xdr:nvSpPr>
        <xdr:cNvPr id="550" name="楕円 549"/>
        <xdr:cNvSpPr/>
      </xdr:nvSpPr>
      <xdr:spPr>
        <a:xfrm>
          <a:off x="12763500" y="67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134535</xdr:rowOff>
    </xdr:from>
    <xdr:ext cx="378565" cy="259045"/>
    <xdr:sp macro="" textlink="">
      <xdr:nvSpPr>
        <xdr:cNvPr id="551" name="テキスト ボックス 550"/>
        <xdr:cNvSpPr txBox="1"/>
      </xdr:nvSpPr>
      <xdr:spPr>
        <a:xfrm>
          <a:off x="12625017" y="6821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3" name="テキスト ボックス 612"/>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1" name="テキスト ボックス 620"/>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3" name="テキスト ボックス 622"/>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5" name="テキスト ボックス 624"/>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29" name="直線コネクタ 628"/>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0"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1" name="直線コネクタ 630"/>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2"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3" name="直線コネクタ 632"/>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36373</xdr:rowOff>
    </xdr:from>
    <xdr:to>
      <xdr:col>85</xdr:col>
      <xdr:colOff>127000</xdr:colOff>
      <xdr:row>72</xdr:row>
      <xdr:rowOff>90351</xdr:rowOff>
    </xdr:to>
    <xdr:cxnSp macro="">
      <xdr:nvCxnSpPr>
        <xdr:cNvPr id="634" name="直線コネクタ 633"/>
        <xdr:cNvCxnSpPr/>
      </xdr:nvCxnSpPr>
      <xdr:spPr>
        <a:xfrm>
          <a:off x="15481300" y="12380773"/>
          <a:ext cx="838200" cy="5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5"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6" name="フローチャート: 判断 635"/>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169561</xdr:rowOff>
    </xdr:from>
    <xdr:to>
      <xdr:col>81</xdr:col>
      <xdr:colOff>50800</xdr:colOff>
      <xdr:row>72</xdr:row>
      <xdr:rowOff>36373</xdr:rowOff>
    </xdr:to>
    <xdr:cxnSp macro="">
      <xdr:nvCxnSpPr>
        <xdr:cNvPr id="637" name="直線コネクタ 636"/>
        <xdr:cNvCxnSpPr/>
      </xdr:nvCxnSpPr>
      <xdr:spPr>
        <a:xfrm>
          <a:off x="14592300" y="12342511"/>
          <a:ext cx="889000" cy="3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38" name="フローチャート: 判断 637"/>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39" name="テキスト ボックス 638"/>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114268</xdr:rowOff>
    </xdr:from>
    <xdr:to>
      <xdr:col>76</xdr:col>
      <xdr:colOff>114300</xdr:colOff>
      <xdr:row>71</xdr:row>
      <xdr:rowOff>169561</xdr:rowOff>
    </xdr:to>
    <xdr:cxnSp macro="">
      <xdr:nvCxnSpPr>
        <xdr:cNvPr id="640" name="直線コネクタ 639"/>
        <xdr:cNvCxnSpPr/>
      </xdr:nvCxnSpPr>
      <xdr:spPr>
        <a:xfrm>
          <a:off x="13703300" y="12287218"/>
          <a:ext cx="889000" cy="5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1" name="フローチャート: 判断 640"/>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2" name="テキスト ボックス 641"/>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114268</xdr:rowOff>
    </xdr:from>
    <xdr:to>
      <xdr:col>71</xdr:col>
      <xdr:colOff>177800</xdr:colOff>
      <xdr:row>71</xdr:row>
      <xdr:rowOff>151216</xdr:rowOff>
    </xdr:to>
    <xdr:cxnSp macro="">
      <xdr:nvCxnSpPr>
        <xdr:cNvPr id="643" name="直線コネクタ 642"/>
        <xdr:cNvCxnSpPr/>
      </xdr:nvCxnSpPr>
      <xdr:spPr>
        <a:xfrm flipV="1">
          <a:off x="12814300" y="12287218"/>
          <a:ext cx="889000" cy="3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4" name="フローチャート: 判断 643"/>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5" name="テキスト ボックス 644"/>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6" name="フローチャート: 判断 645"/>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7" name="テキスト ボックス 646"/>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39551</xdr:rowOff>
    </xdr:from>
    <xdr:to>
      <xdr:col>85</xdr:col>
      <xdr:colOff>177800</xdr:colOff>
      <xdr:row>72</xdr:row>
      <xdr:rowOff>141151</xdr:rowOff>
    </xdr:to>
    <xdr:sp macro="" textlink="">
      <xdr:nvSpPr>
        <xdr:cNvPr id="653" name="楕円 652"/>
        <xdr:cNvSpPr/>
      </xdr:nvSpPr>
      <xdr:spPr>
        <a:xfrm>
          <a:off x="16268700" y="123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62428</xdr:rowOff>
    </xdr:from>
    <xdr:ext cx="534377" cy="259045"/>
    <xdr:sp macro="" textlink="">
      <xdr:nvSpPr>
        <xdr:cNvPr id="654" name="公債費該当値テキスト"/>
        <xdr:cNvSpPr txBox="1"/>
      </xdr:nvSpPr>
      <xdr:spPr>
        <a:xfrm>
          <a:off x="16370300" y="122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157023</xdr:rowOff>
    </xdr:from>
    <xdr:to>
      <xdr:col>81</xdr:col>
      <xdr:colOff>101600</xdr:colOff>
      <xdr:row>72</xdr:row>
      <xdr:rowOff>87173</xdr:rowOff>
    </xdr:to>
    <xdr:sp macro="" textlink="">
      <xdr:nvSpPr>
        <xdr:cNvPr id="655" name="楕円 654"/>
        <xdr:cNvSpPr/>
      </xdr:nvSpPr>
      <xdr:spPr>
        <a:xfrm>
          <a:off x="15430500" y="1232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103700</xdr:rowOff>
    </xdr:from>
    <xdr:ext cx="534377" cy="259045"/>
    <xdr:sp macro="" textlink="">
      <xdr:nvSpPr>
        <xdr:cNvPr id="656" name="テキスト ボックス 655"/>
        <xdr:cNvSpPr txBox="1"/>
      </xdr:nvSpPr>
      <xdr:spPr>
        <a:xfrm>
          <a:off x="15214111" y="1210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118761</xdr:rowOff>
    </xdr:from>
    <xdr:to>
      <xdr:col>76</xdr:col>
      <xdr:colOff>165100</xdr:colOff>
      <xdr:row>72</xdr:row>
      <xdr:rowOff>48911</xdr:rowOff>
    </xdr:to>
    <xdr:sp macro="" textlink="">
      <xdr:nvSpPr>
        <xdr:cNvPr id="657" name="楕円 656"/>
        <xdr:cNvSpPr/>
      </xdr:nvSpPr>
      <xdr:spPr>
        <a:xfrm>
          <a:off x="14541500" y="122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65438</xdr:rowOff>
    </xdr:from>
    <xdr:ext cx="534377" cy="259045"/>
    <xdr:sp macro="" textlink="">
      <xdr:nvSpPr>
        <xdr:cNvPr id="658" name="テキスト ボックス 657"/>
        <xdr:cNvSpPr txBox="1"/>
      </xdr:nvSpPr>
      <xdr:spPr>
        <a:xfrm>
          <a:off x="14325111" y="1206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63468</xdr:rowOff>
    </xdr:from>
    <xdr:to>
      <xdr:col>72</xdr:col>
      <xdr:colOff>38100</xdr:colOff>
      <xdr:row>71</xdr:row>
      <xdr:rowOff>165068</xdr:rowOff>
    </xdr:to>
    <xdr:sp macro="" textlink="">
      <xdr:nvSpPr>
        <xdr:cNvPr id="659" name="楕円 658"/>
        <xdr:cNvSpPr/>
      </xdr:nvSpPr>
      <xdr:spPr>
        <a:xfrm>
          <a:off x="13652500" y="122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10145</xdr:rowOff>
    </xdr:from>
    <xdr:ext cx="534377" cy="259045"/>
    <xdr:sp macro="" textlink="">
      <xdr:nvSpPr>
        <xdr:cNvPr id="660" name="テキスト ボックス 659"/>
        <xdr:cNvSpPr txBox="1"/>
      </xdr:nvSpPr>
      <xdr:spPr>
        <a:xfrm>
          <a:off x="13436111" y="1201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100416</xdr:rowOff>
    </xdr:from>
    <xdr:to>
      <xdr:col>67</xdr:col>
      <xdr:colOff>101600</xdr:colOff>
      <xdr:row>72</xdr:row>
      <xdr:rowOff>30566</xdr:rowOff>
    </xdr:to>
    <xdr:sp macro="" textlink="">
      <xdr:nvSpPr>
        <xdr:cNvPr id="661" name="楕円 660"/>
        <xdr:cNvSpPr/>
      </xdr:nvSpPr>
      <xdr:spPr>
        <a:xfrm>
          <a:off x="12763500" y="122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47093</xdr:rowOff>
    </xdr:from>
    <xdr:ext cx="534377" cy="259045"/>
    <xdr:sp macro="" textlink="">
      <xdr:nvSpPr>
        <xdr:cNvPr id="662" name="テキスト ボックス 661"/>
        <xdr:cNvSpPr txBox="1"/>
      </xdr:nvSpPr>
      <xdr:spPr>
        <a:xfrm>
          <a:off x="12547111" y="1204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4" name="直線コネクタ 683"/>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5"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6" name="直線コネクタ 685"/>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7"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88" name="直線コネクタ 687"/>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91923</xdr:rowOff>
    </xdr:from>
    <xdr:to>
      <xdr:col>85</xdr:col>
      <xdr:colOff>127000</xdr:colOff>
      <xdr:row>98</xdr:row>
      <xdr:rowOff>110119</xdr:rowOff>
    </xdr:to>
    <xdr:cxnSp macro="">
      <xdr:nvCxnSpPr>
        <xdr:cNvPr id="689" name="直線コネクタ 688"/>
        <xdr:cNvCxnSpPr/>
      </xdr:nvCxnSpPr>
      <xdr:spPr>
        <a:xfrm flipV="1">
          <a:off x="15481300" y="16894023"/>
          <a:ext cx="8382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0"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1" name="フローチャート: 判断 690"/>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141712</xdr:rowOff>
    </xdr:from>
    <xdr:to>
      <xdr:col>81</xdr:col>
      <xdr:colOff>50800</xdr:colOff>
      <xdr:row>98</xdr:row>
      <xdr:rowOff>110119</xdr:rowOff>
    </xdr:to>
    <xdr:cxnSp macro="">
      <xdr:nvCxnSpPr>
        <xdr:cNvPr id="692" name="直線コネクタ 691"/>
        <xdr:cNvCxnSpPr/>
      </xdr:nvCxnSpPr>
      <xdr:spPr>
        <a:xfrm>
          <a:off x="14592300" y="16600912"/>
          <a:ext cx="889000" cy="31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3" name="フローチャート: 判断 692"/>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4" name="テキスト ボックス 693"/>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141712</xdr:rowOff>
    </xdr:from>
    <xdr:to>
      <xdr:col>76</xdr:col>
      <xdr:colOff>114300</xdr:colOff>
      <xdr:row>98</xdr:row>
      <xdr:rowOff>24166</xdr:rowOff>
    </xdr:to>
    <xdr:cxnSp macro="">
      <xdr:nvCxnSpPr>
        <xdr:cNvPr id="695" name="直線コネクタ 694"/>
        <xdr:cNvCxnSpPr/>
      </xdr:nvCxnSpPr>
      <xdr:spPr>
        <a:xfrm flipV="1">
          <a:off x="13703300" y="16600912"/>
          <a:ext cx="889000" cy="22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6" name="フローチャート: 判断 695"/>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7" name="テキスト ボックス 696"/>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24166</xdr:rowOff>
    </xdr:from>
    <xdr:to>
      <xdr:col>71</xdr:col>
      <xdr:colOff>177800</xdr:colOff>
      <xdr:row>98</xdr:row>
      <xdr:rowOff>105776</xdr:rowOff>
    </xdr:to>
    <xdr:cxnSp macro="">
      <xdr:nvCxnSpPr>
        <xdr:cNvPr id="698" name="直線コネクタ 697"/>
        <xdr:cNvCxnSpPr/>
      </xdr:nvCxnSpPr>
      <xdr:spPr>
        <a:xfrm flipV="1">
          <a:off x="12814300" y="16826266"/>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699" name="フローチャート: 判断 698"/>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0" name="テキスト ボックス 699"/>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1" name="フローチャート: 判断 700"/>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2" name="テキスト ボックス 701"/>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41123</xdr:rowOff>
    </xdr:from>
    <xdr:to>
      <xdr:col>85</xdr:col>
      <xdr:colOff>177800</xdr:colOff>
      <xdr:row>98</xdr:row>
      <xdr:rowOff>142723</xdr:rowOff>
    </xdr:to>
    <xdr:sp macro="" textlink="">
      <xdr:nvSpPr>
        <xdr:cNvPr id="708" name="楕円 707"/>
        <xdr:cNvSpPr/>
      </xdr:nvSpPr>
      <xdr:spPr>
        <a:xfrm>
          <a:off x="16268700" y="168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127500</xdr:rowOff>
    </xdr:from>
    <xdr:ext cx="469744" cy="259045"/>
    <xdr:sp macro="" textlink="">
      <xdr:nvSpPr>
        <xdr:cNvPr id="709" name="積立金該当値テキスト"/>
        <xdr:cNvSpPr txBox="1"/>
      </xdr:nvSpPr>
      <xdr:spPr>
        <a:xfrm>
          <a:off x="16370300" y="1675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59319</xdr:rowOff>
    </xdr:from>
    <xdr:to>
      <xdr:col>81</xdr:col>
      <xdr:colOff>101600</xdr:colOff>
      <xdr:row>98</xdr:row>
      <xdr:rowOff>160919</xdr:rowOff>
    </xdr:to>
    <xdr:sp macro="" textlink="">
      <xdr:nvSpPr>
        <xdr:cNvPr id="710" name="楕円 709"/>
        <xdr:cNvSpPr/>
      </xdr:nvSpPr>
      <xdr:spPr>
        <a:xfrm>
          <a:off x="15430500" y="1686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152046</xdr:rowOff>
    </xdr:from>
    <xdr:ext cx="378565" cy="259045"/>
    <xdr:sp macro="" textlink="">
      <xdr:nvSpPr>
        <xdr:cNvPr id="711" name="テキスト ボックス 710"/>
        <xdr:cNvSpPr txBox="1"/>
      </xdr:nvSpPr>
      <xdr:spPr>
        <a:xfrm>
          <a:off x="15292017" y="1695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90912</xdr:rowOff>
    </xdr:from>
    <xdr:to>
      <xdr:col>76</xdr:col>
      <xdr:colOff>165100</xdr:colOff>
      <xdr:row>97</xdr:row>
      <xdr:rowOff>21062</xdr:rowOff>
    </xdr:to>
    <xdr:sp macro="" textlink="">
      <xdr:nvSpPr>
        <xdr:cNvPr id="712" name="楕円 711"/>
        <xdr:cNvSpPr/>
      </xdr:nvSpPr>
      <xdr:spPr>
        <a:xfrm>
          <a:off x="14541500" y="165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37589</xdr:rowOff>
    </xdr:from>
    <xdr:ext cx="469744" cy="259045"/>
    <xdr:sp macro="" textlink="">
      <xdr:nvSpPr>
        <xdr:cNvPr id="713" name="テキスト ボックス 712"/>
        <xdr:cNvSpPr txBox="1"/>
      </xdr:nvSpPr>
      <xdr:spPr>
        <a:xfrm>
          <a:off x="14357428" y="1632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144816</xdr:rowOff>
    </xdr:from>
    <xdr:to>
      <xdr:col>72</xdr:col>
      <xdr:colOff>38100</xdr:colOff>
      <xdr:row>98</xdr:row>
      <xdr:rowOff>74966</xdr:rowOff>
    </xdr:to>
    <xdr:sp macro="" textlink="">
      <xdr:nvSpPr>
        <xdr:cNvPr id="714" name="楕円 713"/>
        <xdr:cNvSpPr/>
      </xdr:nvSpPr>
      <xdr:spPr>
        <a:xfrm>
          <a:off x="13652500" y="167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66093</xdr:rowOff>
    </xdr:from>
    <xdr:ext cx="469744" cy="259045"/>
    <xdr:sp macro="" textlink="">
      <xdr:nvSpPr>
        <xdr:cNvPr id="715" name="テキスト ボックス 714"/>
        <xdr:cNvSpPr txBox="1"/>
      </xdr:nvSpPr>
      <xdr:spPr>
        <a:xfrm>
          <a:off x="13468428" y="1686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54976</xdr:rowOff>
    </xdr:from>
    <xdr:to>
      <xdr:col>67</xdr:col>
      <xdr:colOff>101600</xdr:colOff>
      <xdr:row>98</xdr:row>
      <xdr:rowOff>156576</xdr:rowOff>
    </xdr:to>
    <xdr:sp macro="" textlink="">
      <xdr:nvSpPr>
        <xdr:cNvPr id="716" name="楕円 715"/>
        <xdr:cNvSpPr/>
      </xdr:nvSpPr>
      <xdr:spPr>
        <a:xfrm>
          <a:off x="12763500" y="168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147703</xdr:rowOff>
    </xdr:from>
    <xdr:ext cx="378565" cy="259045"/>
    <xdr:sp macro="" textlink="">
      <xdr:nvSpPr>
        <xdr:cNvPr id="717" name="テキスト ボックス 716"/>
        <xdr:cNvSpPr txBox="1"/>
      </xdr:nvSpPr>
      <xdr:spPr>
        <a:xfrm>
          <a:off x="12625017" y="1694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1" name="直線コネクタ 740"/>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4"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5" name="直線コネクタ 744"/>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44196</xdr:rowOff>
    </xdr:from>
    <xdr:to>
      <xdr:col>116</xdr:col>
      <xdr:colOff>63500</xdr:colOff>
      <xdr:row>39</xdr:row>
      <xdr:rowOff>44196</xdr:rowOff>
    </xdr:to>
    <xdr:cxnSp macro="">
      <xdr:nvCxnSpPr>
        <xdr:cNvPr id="746" name="直線コネクタ 745"/>
        <xdr:cNvCxnSpPr/>
      </xdr:nvCxnSpPr>
      <xdr:spPr>
        <a:xfrm>
          <a:off x="21323300" y="6730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7"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48" name="フローチャート: 判断 747"/>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147701</xdr:rowOff>
    </xdr:from>
    <xdr:to>
      <xdr:col>111</xdr:col>
      <xdr:colOff>177800</xdr:colOff>
      <xdr:row>39</xdr:row>
      <xdr:rowOff>44196</xdr:rowOff>
    </xdr:to>
    <xdr:cxnSp macro="">
      <xdr:nvCxnSpPr>
        <xdr:cNvPr id="749" name="直線コネクタ 748"/>
        <xdr:cNvCxnSpPr/>
      </xdr:nvCxnSpPr>
      <xdr:spPr>
        <a:xfrm>
          <a:off x="20434300" y="6662801"/>
          <a:ext cx="8890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0" name="フローチャート: 判断 749"/>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1" name="テキスト ボックス 750"/>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147701</xdr:rowOff>
    </xdr:from>
    <xdr:to>
      <xdr:col>107</xdr:col>
      <xdr:colOff>50800</xdr:colOff>
      <xdr:row>39</xdr:row>
      <xdr:rowOff>44196</xdr:rowOff>
    </xdr:to>
    <xdr:cxnSp macro="">
      <xdr:nvCxnSpPr>
        <xdr:cNvPr id="752" name="直線コネクタ 751"/>
        <xdr:cNvCxnSpPr/>
      </xdr:nvCxnSpPr>
      <xdr:spPr>
        <a:xfrm flipV="1">
          <a:off x="19545300" y="6662801"/>
          <a:ext cx="8890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3" name="フローチャート: 判断 752"/>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4" name="テキスト ボックス 753"/>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44069</xdr:rowOff>
    </xdr:from>
    <xdr:to>
      <xdr:col>102</xdr:col>
      <xdr:colOff>114300</xdr:colOff>
      <xdr:row>39</xdr:row>
      <xdr:rowOff>44196</xdr:rowOff>
    </xdr:to>
    <xdr:cxnSp macro="">
      <xdr:nvCxnSpPr>
        <xdr:cNvPr id="755" name="直線コネクタ 754"/>
        <xdr:cNvCxnSpPr/>
      </xdr:nvCxnSpPr>
      <xdr:spPr>
        <a:xfrm>
          <a:off x="18656300" y="673061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6" name="フローチャート: 判断 755"/>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7" name="テキスト ボックス 756"/>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58" name="フローチャート: 判断 757"/>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59" name="テキスト ボックス 758"/>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765" name="楕円 764"/>
        <xdr:cNvSpPr/>
      </xdr:nvSpPr>
      <xdr:spPr>
        <a:xfrm>
          <a:off x="22110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79773</xdr:rowOff>
    </xdr:from>
    <xdr:ext cx="249299" cy="259045"/>
    <xdr:sp macro="" textlink="">
      <xdr:nvSpPr>
        <xdr:cNvPr id="766" name="投資及び出資金該当値テキスト"/>
        <xdr:cNvSpPr txBox="1"/>
      </xdr:nvSpPr>
      <xdr:spPr>
        <a:xfrm>
          <a:off x="22212300" y="65948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164846</xdr:rowOff>
    </xdr:from>
    <xdr:to>
      <xdr:col>112</xdr:col>
      <xdr:colOff>38100</xdr:colOff>
      <xdr:row>39</xdr:row>
      <xdr:rowOff>94996</xdr:rowOff>
    </xdr:to>
    <xdr:sp macro="" textlink="">
      <xdr:nvSpPr>
        <xdr:cNvPr id="767" name="楕円 766"/>
        <xdr:cNvSpPr/>
      </xdr:nvSpPr>
      <xdr:spPr>
        <a:xfrm>
          <a:off x="2127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86123</xdr:rowOff>
    </xdr:from>
    <xdr:ext cx="249299" cy="259045"/>
    <xdr:sp macro="" textlink="">
      <xdr:nvSpPr>
        <xdr:cNvPr id="768" name="テキスト ボックス 767"/>
        <xdr:cNvSpPr txBox="1"/>
      </xdr:nvSpPr>
      <xdr:spPr>
        <a:xfrm>
          <a:off x="21198650"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96901</xdr:rowOff>
    </xdr:from>
    <xdr:to>
      <xdr:col>107</xdr:col>
      <xdr:colOff>101600</xdr:colOff>
      <xdr:row>39</xdr:row>
      <xdr:rowOff>27051</xdr:rowOff>
    </xdr:to>
    <xdr:sp macro="" textlink="">
      <xdr:nvSpPr>
        <xdr:cNvPr id="769" name="楕円 768"/>
        <xdr:cNvSpPr/>
      </xdr:nvSpPr>
      <xdr:spPr>
        <a:xfrm>
          <a:off x="20383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18178</xdr:rowOff>
    </xdr:from>
    <xdr:ext cx="378565" cy="259045"/>
    <xdr:sp macro="" textlink="">
      <xdr:nvSpPr>
        <xdr:cNvPr id="770" name="テキスト ボックス 769"/>
        <xdr:cNvSpPr txBox="1"/>
      </xdr:nvSpPr>
      <xdr:spPr>
        <a:xfrm>
          <a:off x="20245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164846</xdr:rowOff>
    </xdr:from>
    <xdr:to>
      <xdr:col>102</xdr:col>
      <xdr:colOff>165100</xdr:colOff>
      <xdr:row>39</xdr:row>
      <xdr:rowOff>94996</xdr:rowOff>
    </xdr:to>
    <xdr:sp macro="" textlink="">
      <xdr:nvSpPr>
        <xdr:cNvPr id="771" name="楕円 770"/>
        <xdr:cNvSpPr/>
      </xdr:nvSpPr>
      <xdr:spPr>
        <a:xfrm>
          <a:off x="19494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86123</xdr:rowOff>
    </xdr:from>
    <xdr:ext cx="249299" cy="259045"/>
    <xdr:sp macro="" textlink="">
      <xdr:nvSpPr>
        <xdr:cNvPr id="772" name="テキスト ボックス 771"/>
        <xdr:cNvSpPr txBox="1"/>
      </xdr:nvSpPr>
      <xdr:spPr>
        <a:xfrm>
          <a:off x="19420650"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164719</xdr:rowOff>
    </xdr:from>
    <xdr:to>
      <xdr:col>98</xdr:col>
      <xdr:colOff>38100</xdr:colOff>
      <xdr:row>39</xdr:row>
      <xdr:rowOff>94869</xdr:rowOff>
    </xdr:to>
    <xdr:sp macro="" textlink="">
      <xdr:nvSpPr>
        <xdr:cNvPr id="773" name="楕円 772"/>
        <xdr:cNvSpPr/>
      </xdr:nvSpPr>
      <xdr:spPr>
        <a:xfrm>
          <a:off x="18605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85996</xdr:rowOff>
    </xdr:from>
    <xdr:ext cx="249299" cy="259045"/>
    <xdr:sp macro="" textlink="">
      <xdr:nvSpPr>
        <xdr:cNvPr id="774" name="テキスト ボックス 773"/>
        <xdr:cNvSpPr txBox="1"/>
      </xdr:nvSpPr>
      <xdr:spPr>
        <a:xfrm>
          <a:off x="18531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798" name="直線コネクタ 797"/>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799"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0" name="直線コネクタ 799"/>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1"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2" name="直線コネクタ 801"/>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149568</xdr:rowOff>
    </xdr:from>
    <xdr:to>
      <xdr:col>116</xdr:col>
      <xdr:colOff>63500</xdr:colOff>
      <xdr:row>58</xdr:row>
      <xdr:rowOff>149834</xdr:rowOff>
    </xdr:to>
    <xdr:cxnSp macro="">
      <xdr:nvCxnSpPr>
        <xdr:cNvPr id="803" name="直線コネクタ 802"/>
        <xdr:cNvCxnSpPr/>
      </xdr:nvCxnSpPr>
      <xdr:spPr>
        <a:xfrm flipV="1">
          <a:off x="21323300" y="10093668"/>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4"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5" name="フローチャート: 判断 804"/>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143548</xdr:rowOff>
    </xdr:from>
    <xdr:to>
      <xdr:col>111</xdr:col>
      <xdr:colOff>177800</xdr:colOff>
      <xdr:row>58</xdr:row>
      <xdr:rowOff>149834</xdr:rowOff>
    </xdr:to>
    <xdr:cxnSp macro="">
      <xdr:nvCxnSpPr>
        <xdr:cNvPr id="806" name="直線コネクタ 805"/>
        <xdr:cNvCxnSpPr/>
      </xdr:nvCxnSpPr>
      <xdr:spPr>
        <a:xfrm>
          <a:off x="20434300" y="1008764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7" name="フローチャート: 判断 806"/>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08" name="テキスト ボックス 807"/>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128232</xdr:rowOff>
    </xdr:from>
    <xdr:to>
      <xdr:col>107</xdr:col>
      <xdr:colOff>50800</xdr:colOff>
      <xdr:row>58</xdr:row>
      <xdr:rowOff>143548</xdr:rowOff>
    </xdr:to>
    <xdr:cxnSp macro="">
      <xdr:nvCxnSpPr>
        <xdr:cNvPr id="809" name="直線コネクタ 808"/>
        <xdr:cNvCxnSpPr/>
      </xdr:nvCxnSpPr>
      <xdr:spPr>
        <a:xfrm>
          <a:off x="19545300" y="1007233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0" name="フローチャート: 判断 809"/>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1" name="テキスト ボックス 810"/>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128232</xdr:rowOff>
    </xdr:from>
    <xdr:to>
      <xdr:col>102</xdr:col>
      <xdr:colOff>114300</xdr:colOff>
      <xdr:row>58</xdr:row>
      <xdr:rowOff>134214</xdr:rowOff>
    </xdr:to>
    <xdr:cxnSp macro="">
      <xdr:nvCxnSpPr>
        <xdr:cNvPr id="812" name="直線コネクタ 811"/>
        <xdr:cNvCxnSpPr/>
      </xdr:nvCxnSpPr>
      <xdr:spPr>
        <a:xfrm flipV="1">
          <a:off x="18656300" y="10072332"/>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3" name="フローチャート: 判断 812"/>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4" name="テキスト ボックス 813"/>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5" name="フローチャート: 判断 814"/>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6" name="テキスト ボックス 815"/>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98768</xdr:rowOff>
    </xdr:from>
    <xdr:to>
      <xdr:col>116</xdr:col>
      <xdr:colOff>114300</xdr:colOff>
      <xdr:row>59</xdr:row>
      <xdr:rowOff>28918</xdr:rowOff>
    </xdr:to>
    <xdr:sp macro="" textlink="">
      <xdr:nvSpPr>
        <xdr:cNvPr id="822" name="楕円 821"/>
        <xdr:cNvSpPr/>
      </xdr:nvSpPr>
      <xdr:spPr>
        <a:xfrm>
          <a:off x="22110700" y="100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13695</xdr:rowOff>
    </xdr:from>
    <xdr:ext cx="469744" cy="259045"/>
    <xdr:sp macro="" textlink="">
      <xdr:nvSpPr>
        <xdr:cNvPr id="823" name="貸付金該当値テキスト"/>
        <xdr:cNvSpPr txBox="1"/>
      </xdr:nvSpPr>
      <xdr:spPr>
        <a:xfrm>
          <a:off x="22212300" y="995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99034</xdr:rowOff>
    </xdr:from>
    <xdr:to>
      <xdr:col>112</xdr:col>
      <xdr:colOff>38100</xdr:colOff>
      <xdr:row>59</xdr:row>
      <xdr:rowOff>29184</xdr:rowOff>
    </xdr:to>
    <xdr:sp macro="" textlink="">
      <xdr:nvSpPr>
        <xdr:cNvPr id="824" name="楕円 823"/>
        <xdr:cNvSpPr/>
      </xdr:nvSpPr>
      <xdr:spPr>
        <a:xfrm>
          <a:off x="21272500" y="100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20311</xdr:rowOff>
    </xdr:from>
    <xdr:ext cx="469744" cy="259045"/>
    <xdr:sp macro="" textlink="">
      <xdr:nvSpPr>
        <xdr:cNvPr id="825" name="テキスト ボックス 824"/>
        <xdr:cNvSpPr txBox="1"/>
      </xdr:nvSpPr>
      <xdr:spPr>
        <a:xfrm>
          <a:off x="21088428" y="1013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92748</xdr:rowOff>
    </xdr:from>
    <xdr:to>
      <xdr:col>107</xdr:col>
      <xdr:colOff>101600</xdr:colOff>
      <xdr:row>59</xdr:row>
      <xdr:rowOff>22898</xdr:rowOff>
    </xdr:to>
    <xdr:sp macro="" textlink="">
      <xdr:nvSpPr>
        <xdr:cNvPr id="826" name="楕円 825"/>
        <xdr:cNvSpPr/>
      </xdr:nvSpPr>
      <xdr:spPr>
        <a:xfrm>
          <a:off x="20383500" y="100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14025</xdr:rowOff>
    </xdr:from>
    <xdr:ext cx="469744" cy="259045"/>
    <xdr:sp macro="" textlink="">
      <xdr:nvSpPr>
        <xdr:cNvPr id="827" name="テキスト ボックス 826"/>
        <xdr:cNvSpPr txBox="1"/>
      </xdr:nvSpPr>
      <xdr:spPr>
        <a:xfrm>
          <a:off x="20199428" y="1012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77432</xdr:rowOff>
    </xdr:from>
    <xdr:to>
      <xdr:col>102</xdr:col>
      <xdr:colOff>165100</xdr:colOff>
      <xdr:row>59</xdr:row>
      <xdr:rowOff>7582</xdr:rowOff>
    </xdr:to>
    <xdr:sp macro="" textlink="">
      <xdr:nvSpPr>
        <xdr:cNvPr id="828" name="楕円 827"/>
        <xdr:cNvSpPr/>
      </xdr:nvSpPr>
      <xdr:spPr>
        <a:xfrm>
          <a:off x="19494500" y="1002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170159</xdr:rowOff>
    </xdr:from>
    <xdr:ext cx="469744" cy="259045"/>
    <xdr:sp macro="" textlink="">
      <xdr:nvSpPr>
        <xdr:cNvPr id="829" name="テキスト ボックス 828"/>
        <xdr:cNvSpPr txBox="1"/>
      </xdr:nvSpPr>
      <xdr:spPr>
        <a:xfrm>
          <a:off x="19310428" y="1011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83414</xdr:rowOff>
    </xdr:from>
    <xdr:to>
      <xdr:col>98</xdr:col>
      <xdr:colOff>38100</xdr:colOff>
      <xdr:row>59</xdr:row>
      <xdr:rowOff>13564</xdr:rowOff>
    </xdr:to>
    <xdr:sp macro="" textlink="">
      <xdr:nvSpPr>
        <xdr:cNvPr id="830" name="楕円 829"/>
        <xdr:cNvSpPr/>
      </xdr:nvSpPr>
      <xdr:spPr>
        <a:xfrm>
          <a:off x="186055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4691</xdr:rowOff>
    </xdr:from>
    <xdr:ext cx="469744" cy="259045"/>
    <xdr:sp macro="" textlink="">
      <xdr:nvSpPr>
        <xdr:cNvPr id="831" name="テキスト ボックス 830"/>
        <xdr:cNvSpPr txBox="1"/>
      </xdr:nvSpPr>
      <xdr:spPr>
        <a:xfrm>
          <a:off x="18421428" y="1012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4" name="直線コネクタ 853"/>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5"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6" name="直線コネクタ 855"/>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7"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58" name="直線コネクタ 857"/>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49220</xdr:rowOff>
    </xdr:from>
    <xdr:to>
      <xdr:col>116</xdr:col>
      <xdr:colOff>63500</xdr:colOff>
      <xdr:row>71</xdr:row>
      <xdr:rowOff>135905</xdr:rowOff>
    </xdr:to>
    <xdr:cxnSp macro="">
      <xdr:nvCxnSpPr>
        <xdr:cNvPr id="859" name="直線コネクタ 858"/>
        <xdr:cNvCxnSpPr/>
      </xdr:nvCxnSpPr>
      <xdr:spPr>
        <a:xfrm flipV="1">
          <a:off x="21323300" y="12222170"/>
          <a:ext cx="838200" cy="8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0"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1" name="フローチャート: 判断 860"/>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135905</xdr:rowOff>
    </xdr:from>
    <xdr:to>
      <xdr:col>111</xdr:col>
      <xdr:colOff>177800</xdr:colOff>
      <xdr:row>72</xdr:row>
      <xdr:rowOff>21468</xdr:rowOff>
    </xdr:to>
    <xdr:cxnSp macro="">
      <xdr:nvCxnSpPr>
        <xdr:cNvPr id="862" name="直線コネクタ 861"/>
        <xdr:cNvCxnSpPr/>
      </xdr:nvCxnSpPr>
      <xdr:spPr>
        <a:xfrm flipV="1">
          <a:off x="20434300" y="12308855"/>
          <a:ext cx="8890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3" name="フローチャート: 判断 862"/>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4" name="テキスト ボックス 863"/>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21468</xdr:rowOff>
    </xdr:from>
    <xdr:to>
      <xdr:col>107</xdr:col>
      <xdr:colOff>50800</xdr:colOff>
      <xdr:row>72</xdr:row>
      <xdr:rowOff>106873</xdr:rowOff>
    </xdr:to>
    <xdr:cxnSp macro="">
      <xdr:nvCxnSpPr>
        <xdr:cNvPr id="865" name="直線コネクタ 864"/>
        <xdr:cNvCxnSpPr/>
      </xdr:nvCxnSpPr>
      <xdr:spPr>
        <a:xfrm flipV="1">
          <a:off x="19545300" y="12365868"/>
          <a:ext cx="889000" cy="8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6" name="フローチャート: 判断 865"/>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7" name="テキスト ボックス 866"/>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106873</xdr:rowOff>
    </xdr:from>
    <xdr:to>
      <xdr:col>102</xdr:col>
      <xdr:colOff>114300</xdr:colOff>
      <xdr:row>72</xdr:row>
      <xdr:rowOff>156845</xdr:rowOff>
    </xdr:to>
    <xdr:cxnSp macro="">
      <xdr:nvCxnSpPr>
        <xdr:cNvPr id="868" name="直線コネクタ 867"/>
        <xdr:cNvCxnSpPr/>
      </xdr:nvCxnSpPr>
      <xdr:spPr>
        <a:xfrm flipV="1">
          <a:off x="18656300" y="12451273"/>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69" name="フローチャート: 判断 868"/>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70" name="テキスト ボックス 869"/>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1" name="フローチャート: 判断 870"/>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2" name="テキスト ボックス 871"/>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169870</xdr:rowOff>
    </xdr:from>
    <xdr:to>
      <xdr:col>116</xdr:col>
      <xdr:colOff>114300</xdr:colOff>
      <xdr:row>71</xdr:row>
      <xdr:rowOff>100020</xdr:rowOff>
    </xdr:to>
    <xdr:sp macro="" textlink="">
      <xdr:nvSpPr>
        <xdr:cNvPr id="878" name="楕円 877"/>
        <xdr:cNvSpPr/>
      </xdr:nvSpPr>
      <xdr:spPr>
        <a:xfrm>
          <a:off x="22110700" y="121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21297</xdr:rowOff>
    </xdr:from>
    <xdr:ext cx="534377" cy="259045"/>
    <xdr:sp macro="" textlink="">
      <xdr:nvSpPr>
        <xdr:cNvPr id="879" name="繰出金該当値テキスト"/>
        <xdr:cNvSpPr txBox="1"/>
      </xdr:nvSpPr>
      <xdr:spPr>
        <a:xfrm>
          <a:off x="22212300" y="120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85105</xdr:rowOff>
    </xdr:from>
    <xdr:to>
      <xdr:col>112</xdr:col>
      <xdr:colOff>38100</xdr:colOff>
      <xdr:row>72</xdr:row>
      <xdr:rowOff>15255</xdr:rowOff>
    </xdr:to>
    <xdr:sp macro="" textlink="">
      <xdr:nvSpPr>
        <xdr:cNvPr id="880" name="楕円 879"/>
        <xdr:cNvSpPr/>
      </xdr:nvSpPr>
      <xdr:spPr>
        <a:xfrm>
          <a:off x="21272500" y="122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31782</xdr:rowOff>
    </xdr:from>
    <xdr:ext cx="534377" cy="259045"/>
    <xdr:sp macro="" textlink="">
      <xdr:nvSpPr>
        <xdr:cNvPr id="881" name="テキスト ボックス 880"/>
        <xdr:cNvSpPr txBox="1"/>
      </xdr:nvSpPr>
      <xdr:spPr>
        <a:xfrm>
          <a:off x="21056111" y="120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142118</xdr:rowOff>
    </xdr:from>
    <xdr:to>
      <xdr:col>107</xdr:col>
      <xdr:colOff>101600</xdr:colOff>
      <xdr:row>72</xdr:row>
      <xdr:rowOff>72268</xdr:rowOff>
    </xdr:to>
    <xdr:sp macro="" textlink="">
      <xdr:nvSpPr>
        <xdr:cNvPr id="882" name="楕円 881"/>
        <xdr:cNvSpPr/>
      </xdr:nvSpPr>
      <xdr:spPr>
        <a:xfrm>
          <a:off x="20383500" y="123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88795</xdr:rowOff>
    </xdr:from>
    <xdr:ext cx="534377" cy="259045"/>
    <xdr:sp macro="" textlink="">
      <xdr:nvSpPr>
        <xdr:cNvPr id="883" name="テキスト ボックス 882"/>
        <xdr:cNvSpPr txBox="1"/>
      </xdr:nvSpPr>
      <xdr:spPr>
        <a:xfrm>
          <a:off x="20167111" y="120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56073</xdr:rowOff>
    </xdr:from>
    <xdr:to>
      <xdr:col>102</xdr:col>
      <xdr:colOff>165100</xdr:colOff>
      <xdr:row>72</xdr:row>
      <xdr:rowOff>157673</xdr:rowOff>
    </xdr:to>
    <xdr:sp macro="" textlink="">
      <xdr:nvSpPr>
        <xdr:cNvPr id="884" name="楕円 883"/>
        <xdr:cNvSpPr/>
      </xdr:nvSpPr>
      <xdr:spPr>
        <a:xfrm>
          <a:off x="19494500" y="1240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2750</xdr:rowOff>
    </xdr:from>
    <xdr:ext cx="534377" cy="259045"/>
    <xdr:sp macro="" textlink="">
      <xdr:nvSpPr>
        <xdr:cNvPr id="885" name="テキスト ボックス 884"/>
        <xdr:cNvSpPr txBox="1"/>
      </xdr:nvSpPr>
      <xdr:spPr>
        <a:xfrm>
          <a:off x="19278111" y="1217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106045</xdr:rowOff>
    </xdr:from>
    <xdr:to>
      <xdr:col>98</xdr:col>
      <xdr:colOff>38100</xdr:colOff>
      <xdr:row>73</xdr:row>
      <xdr:rowOff>36195</xdr:rowOff>
    </xdr:to>
    <xdr:sp macro="" textlink="">
      <xdr:nvSpPr>
        <xdr:cNvPr id="886" name="楕円 885"/>
        <xdr:cNvSpPr/>
      </xdr:nvSpPr>
      <xdr:spPr>
        <a:xfrm>
          <a:off x="18605500" y="124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52722</xdr:rowOff>
    </xdr:from>
    <xdr:ext cx="534377" cy="259045"/>
    <xdr:sp macro="" textlink="">
      <xdr:nvSpPr>
        <xdr:cNvPr id="887" name="テキスト ボックス 886"/>
        <xdr:cNvSpPr txBox="1"/>
      </xdr:nvSpPr>
      <xdr:spPr>
        <a:xfrm>
          <a:off x="18389111" y="1222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445,594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41,348</a:t>
          </a:r>
          <a:r>
            <a:rPr kumimoji="1" lang="ja-JP" altLang="en-US" sz="1300">
              <a:latin typeface="ＭＳ Ｐゴシック" panose="020B0600070205080204" pitchFamily="50" charset="-128"/>
              <a:ea typeface="ＭＳ Ｐゴシック" panose="020B0600070205080204" pitchFamily="50" charset="-128"/>
            </a:rPr>
            <a:t>円となっており、類似団体の中でも最も低くなっている。これは、定員管理計画に基づく職員数の削減の取組等によるものであり、今後も、定員管理計画を基本としながら、施設の管理体制の見直し、指定管理者制度の導入、アウトソーシングの活用など行財政改革の取組を推進し、適正な定員管理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青森県青森市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281,232
280,124
824.62
128,491,931
125,315,169
2,623,444
66,410,982
136,924,899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62738</xdr:rowOff>
    </xdr:from>
    <xdr:to>
      <xdr:col>24</xdr:col>
      <xdr:colOff>63500</xdr:colOff>
      <xdr:row>33</xdr:row>
      <xdr:rowOff>154940</xdr:rowOff>
    </xdr:to>
    <xdr:cxnSp macro="">
      <xdr:nvCxnSpPr>
        <xdr:cNvPr id="61" name="直線コネクタ 60"/>
        <xdr:cNvCxnSpPr/>
      </xdr:nvCxnSpPr>
      <xdr:spPr>
        <a:xfrm flipV="1">
          <a:off x="3797300" y="5720588"/>
          <a:ext cx="8382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154940</xdr:rowOff>
    </xdr:from>
    <xdr:to>
      <xdr:col>19</xdr:col>
      <xdr:colOff>177800</xdr:colOff>
      <xdr:row>34</xdr:row>
      <xdr:rowOff>68834</xdr:rowOff>
    </xdr:to>
    <xdr:cxnSp macro="">
      <xdr:nvCxnSpPr>
        <xdr:cNvPr id="64" name="直線コネクタ 63"/>
        <xdr:cNvCxnSpPr/>
      </xdr:nvCxnSpPr>
      <xdr:spPr>
        <a:xfrm flipV="1">
          <a:off x="2908300" y="5812790"/>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25400</xdr:rowOff>
    </xdr:from>
    <xdr:to>
      <xdr:col>15</xdr:col>
      <xdr:colOff>50800</xdr:colOff>
      <xdr:row>34</xdr:row>
      <xdr:rowOff>68834</xdr:rowOff>
    </xdr:to>
    <xdr:cxnSp macro="">
      <xdr:nvCxnSpPr>
        <xdr:cNvPr id="67" name="直線コネクタ 66"/>
        <xdr:cNvCxnSpPr/>
      </xdr:nvCxnSpPr>
      <xdr:spPr>
        <a:xfrm>
          <a:off x="2019300" y="58547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68834</xdr:rowOff>
    </xdr:from>
    <xdr:to>
      <xdr:col>10</xdr:col>
      <xdr:colOff>114300</xdr:colOff>
      <xdr:row>34</xdr:row>
      <xdr:rowOff>25400</xdr:rowOff>
    </xdr:to>
    <xdr:cxnSp macro="">
      <xdr:nvCxnSpPr>
        <xdr:cNvPr id="70" name="直線コネクタ 69"/>
        <xdr:cNvCxnSpPr/>
      </xdr:nvCxnSpPr>
      <xdr:spPr>
        <a:xfrm>
          <a:off x="1130300" y="572668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11938</xdr:rowOff>
    </xdr:from>
    <xdr:to>
      <xdr:col>24</xdr:col>
      <xdr:colOff>114300</xdr:colOff>
      <xdr:row>33</xdr:row>
      <xdr:rowOff>113538</xdr:rowOff>
    </xdr:to>
    <xdr:sp macro="" textlink="">
      <xdr:nvSpPr>
        <xdr:cNvPr id="80" name="楕円 79"/>
        <xdr:cNvSpPr/>
      </xdr:nvSpPr>
      <xdr:spPr>
        <a:xfrm>
          <a:off x="4584700" y="56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34815</xdr:rowOff>
    </xdr:from>
    <xdr:ext cx="469744" cy="259045"/>
    <xdr:sp macro="" textlink="">
      <xdr:nvSpPr>
        <xdr:cNvPr id="81" name="議会費該当値テキスト"/>
        <xdr:cNvSpPr txBox="1"/>
      </xdr:nvSpPr>
      <xdr:spPr>
        <a:xfrm>
          <a:off x="4686300" y="55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104140</xdr:rowOff>
    </xdr:from>
    <xdr:to>
      <xdr:col>20</xdr:col>
      <xdr:colOff>38100</xdr:colOff>
      <xdr:row>34</xdr:row>
      <xdr:rowOff>34290</xdr:rowOff>
    </xdr:to>
    <xdr:sp macro="" textlink="">
      <xdr:nvSpPr>
        <xdr:cNvPr id="82" name="楕円 81"/>
        <xdr:cNvSpPr/>
      </xdr:nvSpPr>
      <xdr:spPr>
        <a:xfrm>
          <a:off x="3746500" y="57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50817</xdr:rowOff>
    </xdr:from>
    <xdr:ext cx="469744" cy="259045"/>
    <xdr:sp macro="" textlink="">
      <xdr:nvSpPr>
        <xdr:cNvPr id="83" name="テキスト ボックス 82"/>
        <xdr:cNvSpPr txBox="1"/>
      </xdr:nvSpPr>
      <xdr:spPr>
        <a:xfrm>
          <a:off x="3562428"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18034</xdr:rowOff>
    </xdr:from>
    <xdr:to>
      <xdr:col>15</xdr:col>
      <xdr:colOff>101600</xdr:colOff>
      <xdr:row>34</xdr:row>
      <xdr:rowOff>119634</xdr:rowOff>
    </xdr:to>
    <xdr:sp macro="" textlink="">
      <xdr:nvSpPr>
        <xdr:cNvPr id="84" name="楕円 83"/>
        <xdr:cNvSpPr/>
      </xdr:nvSpPr>
      <xdr:spPr>
        <a:xfrm>
          <a:off x="2857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136161</xdr:rowOff>
    </xdr:from>
    <xdr:ext cx="469744" cy="259045"/>
    <xdr:sp macro="" textlink="">
      <xdr:nvSpPr>
        <xdr:cNvPr id="85" name="テキスト ボックス 84"/>
        <xdr:cNvSpPr txBox="1"/>
      </xdr:nvSpPr>
      <xdr:spPr>
        <a:xfrm>
          <a:off x="2673428"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146050</xdr:rowOff>
    </xdr:from>
    <xdr:to>
      <xdr:col>10</xdr:col>
      <xdr:colOff>165100</xdr:colOff>
      <xdr:row>34</xdr:row>
      <xdr:rowOff>76200</xdr:rowOff>
    </xdr:to>
    <xdr:sp macro="" textlink="">
      <xdr:nvSpPr>
        <xdr:cNvPr id="86" name="楕円 85"/>
        <xdr:cNvSpPr/>
      </xdr:nvSpPr>
      <xdr:spPr>
        <a:xfrm>
          <a:off x="1968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87" name="テキスト ボックス 86"/>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18034</xdr:rowOff>
    </xdr:from>
    <xdr:to>
      <xdr:col>6</xdr:col>
      <xdr:colOff>38100</xdr:colOff>
      <xdr:row>33</xdr:row>
      <xdr:rowOff>119634</xdr:rowOff>
    </xdr:to>
    <xdr:sp macro="" textlink="">
      <xdr:nvSpPr>
        <xdr:cNvPr id="88" name="楕円 87"/>
        <xdr:cNvSpPr/>
      </xdr:nvSpPr>
      <xdr:spPr>
        <a:xfrm>
          <a:off x="1079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136161</xdr:rowOff>
    </xdr:from>
    <xdr:ext cx="469744" cy="259045"/>
    <xdr:sp macro="" textlink="">
      <xdr:nvSpPr>
        <xdr:cNvPr id="89" name="テキスト ボックス 88"/>
        <xdr:cNvSpPr txBox="1"/>
      </xdr:nvSpPr>
      <xdr:spPr>
        <a:xfrm>
          <a:off x="895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9589</xdr:rowOff>
    </xdr:from>
    <xdr:to>
      <xdr:col>24</xdr:col>
      <xdr:colOff>63500</xdr:colOff>
      <xdr:row>57</xdr:row>
      <xdr:rowOff>128822</xdr:rowOff>
    </xdr:to>
    <xdr:cxnSp macro="">
      <xdr:nvCxnSpPr>
        <xdr:cNvPr id="119" name="直線コネクタ 118"/>
        <xdr:cNvCxnSpPr/>
      </xdr:nvCxnSpPr>
      <xdr:spPr>
        <a:xfrm flipV="1">
          <a:off x="3797300" y="9782239"/>
          <a:ext cx="838200" cy="1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146882</xdr:rowOff>
    </xdr:from>
    <xdr:to>
      <xdr:col>19</xdr:col>
      <xdr:colOff>177800</xdr:colOff>
      <xdr:row>57</xdr:row>
      <xdr:rowOff>128822</xdr:rowOff>
    </xdr:to>
    <xdr:cxnSp macro="">
      <xdr:nvCxnSpPr>
        <xdr:cNvPr id="122" name="直線コネクタ 121"/>
        <xdr:cNvCxnSpPr/>
      </xdr:nvCxnSpPr>
      <xdr:spPr>
        <a:xfrm>
          <a:off x="2908300" y="9748082"/>
          <a:ext cx="889000" cy="1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146882</xdr:rowOff>
    </xdr:from>
    <xdr:to>
      <xdr:col>15</xdr:col>
      <xdr:colOff>50800</xdr:colOff>
      <xdr:row>57</xdr:row>
      <xdr:rowOff>154083</xdr:rowOff>
    </xdr:to>
    <xdr:cxnSp macro="">
      <xdr:nvCxnSpPr>
        <xdr:cNvPr id="125" name="直線コネクタ 124"/>
        <xdr:cNvCxnSpPr/>
      </xdr:nvCxnSpPr>
      <xdr:spPr>
        <a:xfrm flipV="1">
          <a:off x="2019300" y="9748082"/>
          <a:ext cx="889000" cy="17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154083</xdr:rowOff>
    </xdr:from>
    <xdr:to>
      <xdr:col>10</xdr:col>
      <xdr:colOff>114300</xdr:colOff>
      <xdr:row>58</xdr:row>
      <xdr:rowOff>5245</xdr:rowOff>
    </xdr:to>
    <xdr:cxnSp macro="">
      <xdr:nvCxnSpPr>
        <xdr:cNvPr id="128" name="直線コネクタ 127"/>
        <xdr:cNvCxnSpPr/>
      </xdr:nvCxnSpPr>
      <xdr:spPr>
        <a:xfrm flipV="1">
          <a:off x="1130300" y="9926733"/>
          <a:ext cx="889000" cy="2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130239</xdr:rowOff>
    </xdr:from>
    <xdr:to>
      <xdr:col>24</xdr:col>
      <xdr:colOff>114300</xdr:colOff>
      <xdr:row>57</xdr:row>
      <xdr:rowOff>60389</xdr:rowOff>
    </xdr:to>
    <xdr:sp macro="" textlink="">
      <xdr:nvSpPr>
        <xdr:cNvPr id="138" name="楕円 137"/>
        <xdr:cNvSpPr/>
      </xdr:nvSpPr>
      <xdr:spPr>
        <a:xfrm>
          <a:off x="4584700" y="97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153116</xdr:rowOff>
    </xdr:from>
    <xdr:ext cx="534377" cy="259045"/>
    <xdr:sp macro="" textlink="">
      <xdr:nvSpPr>
        <xdr:cNvPr id="139" name="総務費該当値テキスト"/>
        <xdr:cNvSpPr txBox="1"/>
      </xdr:nvSpPr>
      <xdr:spPr>
        <a:xfrm>
          <a:off x="4686300" y="958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78022</xdr:rowOff>
    </xdr:from>
    <xdr:to>
      <xdr:col>20</xdr:col>
      <xdr:colOff>38100</xdr:colOff>
      <xdr:row>58</xdr:row>
      <xdr:rowOff>8172</xdr:rowOff>
    </xdr:to>
    <xdr:sp macro="" textlink="">
      <xdr:nvSpPr>
        <xdr:cNvPr id="140" name="楕円 139"/>
        <xdr:cNvSpPr/>
      </xdr:nvSpPr>
      <xdr:spPr>
        <a:xfrm>
          <a:off x="3746500" y="98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170749</xdr:rowOff>
    </xdr:from>
    <xdr:ext cx="534377" cy="259045"/>
    <xdr:sp macro="" textlink="">
      <xdr:nvSpPr>
        <xdr:cNvPr id="141" name="テキスト ボックス 140"/>
        <xdr:cNvSpPr txBox="1"/>
      </xdr:nvSpPr>
      <xdr:spPr>
        <a:xfrm>
          <a:off x="3530111" y="994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96082</xdr:rowOff>
    </xdr:from>
    <xdr:to>
      <xdr:col>15</xdr:col>
      <xdr:colOff>101600</xdr:colOff>
      <xdr:row>57</xdr:row>
      <xdr:rowOff>26232</xdr:rowOff>
    </xdr:to>
    <xdr:sp macro="" textlink="">
      <xdr:nvSpPr>
        <xdr:cNvPr id="142" name="楕円 141"/>
        <xdr:cNvSpPr/>
      </xdr:nvSpPr>
      <xdr:spPr>
        <a:xfrm>
          <a:off x="2857500" y="96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42759</xdr:rowOff>
    </xdr:from>
    <xdr:ext cx="534377" cy="259045"/>
    <xdr:sp macro="" textlink="">
      <xdr:nvSpPr>
        <xdr:cNvPr id="143" name="テキスト ボックス 142"/>
        <xdr:cNvSpPr txBox="1"/>
      </xdr:nvSpPr>
      <xdr:spPr>
        <a:xfrm>
          <a:off x="2641111" y="947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103283</xdr:rowOff>
    </xdr:from>
    <xdr:to>
      <xdr:col>10</xdr:col>
      <xdr:colOff>165100</xdr:colOff>
      <xdr:row>58</xdr:row>
      <xdr:rowOff>33433</xdr:rowOff>
    </xdr:to>
    <xdr:sp macro="" textlink="">
      <xdr:nvSpPr>
        <xdr:cNvPr id="144" name="楕円 143"/>
        <xdr:cNvSpPr/>
      </xdr:nvSpPr>
      <xdr:spPr>
        <a:xfrm>
          <a:off x="1968500" y="98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24560</xdr:rowOff>
    </xdr:from>
    <xdr:ext cx="534377" cy="259045"/>
    <xdr:sp macro="" textlink="">
      <xdr:nvSpPr>
        <xdr:cNvPr id="145" name="テキスト ボックス 144"/>
        <xdr:cNvSpPr txBox="1"/>
      </xdr:nvSpPr>
      <xdr:spPr>
        <a:xfrm>
          <a:off x="1752111" y="99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125895</xdr:rowOff>
    </xdr:from>
    <xdr:to>
      <xdr:col>6</xdr:col>
      <xdr:colOff>38100</xdr:colOff>
      <xdr:row>58</xdr:row>
      <xdr:rowOff>56045</xdr:rowOff>
    </xdr:to>
    <xdr:sp macro="" textlink="">
      <xdr:nvSpPr>
        <xdr:cNvPr id="146" name="楕円 145"/>
        <xdr:cNvSpPr/>
      </xdr:nvSpPr>
      <xdr:spPr>
        <a:xfrm>
          <a:off x="1079500" y="98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47172</xdr:rowOff>
    </xdr:from>
    <xdr:ext cx="534377" cy="259045"/>
    <xdr:sp macro="" textlink="">
      <xdr:nvSpPr>
        <xdr:cNvPr id="147" name="テキスト ボックス 146"/>
        <xdr:cNvSpPr txBox="1"/>
      </xdr:nvSpPr>
      <xdr:spPr>
        <a:xfrm>
          <a:off x="863111" y="999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104673</xdr:rowOff>
    </xdr:from>
    <xdr:to>
      <xdr:col>24</xdr:col>
      <xdr:colOff>63500</xdr:colOff>
      <xdr:row>74</xdr:row>
      <xdr:rowOff>37986</xdr:rowOff>
    </xdr:to>
    <xdr:cxnSp macro="">
      <xdr:nvCxnSpPr>
        <xdr:cNvPr id="177" name="直線コネクタ 176"/>
        <xdr:cNvCxnSpPr/>
      </xdr:nvCxnSpPr>
      <xdr:spPr>
        <a:xfrm flipV="1">
          <a:off x="3797300" y="12620523"/>
          <a:ext cx="838200" cy="10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31712</xdr:rowOff>
    </xdr:from>
    <xdr:to>
      <xdr:col>19</xdr:col>
      <xdr:colOff>177800</xdr:colOff>
      <xdr:row>74</xdr:row>
      <xdr:rowOff>37986</xdr:rowOff>
    </xdr:to>
    <xdr:cxnSp macro="">
      <xdr:nvCxnSpPr>
        <xdr:cNvPr id="180" name="直線コネクタ 179"/>
        <xdr:cNvCxnSpPr/>
      </xdr:nvCxnSpPr>
      <xdr:spPr>
        <a:xfrm>
          <a:off x="2908300" y="1271901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31712</xdr:rowOff>
    </xdr:from>
    <xdr:to>
      <xdr:col>15</xdr:col>
      <xdr:colOff>50800</xdr:colOff>
      <xdr:row>74</xdr:row>
      <xdr:rowOff>77115</xdr:rowOff>
    </xdr:to>
    <xdr:cxnSp macro="">
      <xdr:nvCxnSpPr>
        <xdr:cNvPr id="183" name="直線コネクタ 182"/>
        <xdr:cNvCxnSpPr/>
      </xdr:nvCxnSpPr>
      <xdr:spPr>
        <a:xfrm flipV="1">
          <a:off x="2019300" y="12719012"/>
          <a:ext cx="889000" cy="4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77115</xdr:rowOff>
    </xdr:from>
    <xdr:to>
      <xdr:col>10</xdr:col>
      <xdr:colOff>114300</xdr:colOff>
      <xdr:row>74</xdr:row>
      <xdr:rowOff>164947</xdr:rowOff>
    </xdr:to>
    <xdr:cxnSp macro="">
      <xdr:nvCxnSpPr>
        <xdr:cNvPr id="186" name="直線コネクタ 185"/>
        <xdr:cNvCxnSpPr/>
      </xdr:nvCxnSpPr>
      <xdr:spPr>
        <a:xfrm flipV="1">
          <a:off x="1130300" y="12764415"/>
          <a:ext cx="889000" cy="8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53873</xdr:rowOff>
    </xdr:from>
    <xdr:to>
      <xdr:col>24</xdr:col>
      <xdr:colOff>114300</xdr:colOff>
      <xdr:row>73</xdr:row>
      <xdr:rowOff>155473</xdr:rowOff>
    </xdr:to>
    <xdr:sp macro="" textlink="">
      <xdr:nvSpPr>
        <xdr:cNvPr id="196" name="楕円 195"/>
        <xdr:cNvSpPr/>
      </xdr:nvSpPr>
      <xdr:spPr>
        <a:xfrm>
          <a:off x="4584700" y="125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76750</xdr:rowOff>
    </xdr:from>
    <xdr:ext cx="599010" cy="259045"/>
    <xdr:sp macro="" textlink="">
      <xdr:nvSpPr>
        <xdr:cNvPr id="197" name="民生費該当値テキスト"/>
        <xdr:cNvSpPr txBox="1"/>
      </xdr:nvSpPr>
      <xdr:spPr>
        <a:xfrm>
          <a:off x="4686300" y="1242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158636</xdr:rowOff>
    </xdr:from>
    <xdr:to>
      <xdr:col>20</xdr:col>
      <xdr:colOff>38100</xdr:colOff>
      <xdr:row>74</xdr:row>
      <xdr:rowOff>88786</xdr:rowOff>
    </xdr:to>
    <xdr:sp macro="" textlink="">
      <xdr:nvSpPr>
        <xdr:cNvPr id="198" name="楕円 197"/>
        <xdr:cNvSpPr/>
      </xdr:nvSpPr>
      <xdr:spPr>
        <a:xfrm>
          <a:off x="3746500" y="126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105313</xdr:rowOff>
    </xdr:from>
    <xdr:ext cx="599010" cy="259045"/>
    <xdr:sp macro="" textlink="">
      <xdr:nvSpPr>
        <xdr:cNvPr id="199" name="テキスト ボックス 198"/>
        <xdr:cNvSpPr txBox="1"/>
      </xdr:nvSpPr>
      <xdr:spPr>
        <a:xfrm>
          <a:off x="3497795" y="1244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152362</xdr:rowOff>
    </xdr:from>
    <xdr:to>
      <xdr:col>15</xdr:col>
      <xdr:colOff>101600</xdr:colOff>
      <xdr:row>74</xdr:row>
      <xdr:rowOff>82512</xdr:rowOff>
    </xdr:to>
    <xdr:sp macro="" textlink="">
      <xdr:nvSpPr>
        <xdr:cNvPr id="200" name="楕円 199"/>
        <xdr:cNvSpPr/>
      </xdr:nvSpPr>
      <xdr:spPr>
        <a:xfrm>
          <a:off x="2857500" y="126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99039</xdr:rowOff>
    </xdr:from>
    <xdr:ext cx="599010" cy="259045"/>
    <xdr:sp macro="" textlink="">
      <xdr:nvSpPr>
        <xdr:cNvPr id="201" name="テキスト ボックス 200"/>
        <xdr:cNvSpPr txBox="1"/>
      </xdr:nvSpPr>
      <xdr:spPr>
        <a:xfrm>
          <a:off x="2608795" y="1244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26315</xdr:rowOff>
    </xdr:from>
    <xdr:to>
      <xdr:col>10</xdr:col>
      <xdr:colOff>165100</xdr:colOff>
      <xdr:row>74</xdr:row>
      <xdr:rowOff>127915</xdr:rowOff>
    </xdr:to>
    <xdr:sp macro="" textlink="">
      <xdr:nvSpPr>
        <xdr:cNvPr id="202" name="楕円 201"/>
        <xdr:cNvSpPr/>
      </xdr:nvSpPr>
      <xdr:spPr>
        <a:xfrm>
          <a:off x="1968500" y="127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144442</xdr:rowOff>
    </xdr:from>
    <xdr:ext cx="599010" cy="259045"/>
    <xdr:sp macro="" textlink="">
      <xdr:nvSpPr>
        <xdr:cNvPr id="203" name="テキスト ボックス 202"/>
        <xdr:cNvSpPr txBox="1"/>
      </xdr:nvSpPr>
      <xdr:spPr>
        <a:xfrm>
          <a:off x="1719795" y="1248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114147</xdr:rowOff>
    </xdr:from>
    <xdr:to>
      <xdr:col>6</xdr:col>
      <xdr:colOff>38100</xdr:colOff>
      <xdr:row>75</xdr:row>
      <xdr:rowOff>44297</xdr:rowOff>
    </xdr:to>
    <xdr:sp macro="" textlink="">
      <xdr:nvSpPr>
        <xdr:cNvPr id="204" name="楕円 203"/>
        <xdr:cNvSpPr/>
      </xdr:nvSpPr>
      <xdr:spPr>
        <a:xfrm>
          <a:off x="1079500" y="128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60824</xdr:rowOff>
    </xdr:from>
    <xdr:ext cx="599010" cy="259045"/>
    <xdr:sp macro="" textlink="">
      <xdr:nvSpPr>
        <xdr:cNvPr id="205" name="テキスト ボックス 204"/>
        <xdr:cNvSpPr txBox="1"/>
      </xdr:nvSpPr>
      <xdr:spPr>
        <a:xfrm>
          <a:off x="830795" y="1257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160799</xdr:rowOff>
    </xdr:from>
    <xdr:to>
      <xdr:col>24</xdr:col>
      <xdr:colOff>63500</xdr:colOff>
      <xdr:row>98</xdr:row>
      <xdr:rowOff>55964</xdr:rowOff>
    </xdr:to>
    <xdr:cxnSp macro="">
      <xdr:nvCxnSpPr>
        <xdr:cNvPr id="233" name="直線コネクタ 232"/>
        <xdr:cNvCxnSpPr/>
      </xdr:nvCxnSpPr>
      <xdr:spPr>
        <a:xfrm flipV="1">
          <a:off x="3797300" y="16791449"/>
          <a:ext cx="838200" cy="6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55964</xdr:rowOff>
    </xdr:from>
    <xdr:to>
      <xdr:col>19</xdr:col>
      <xdr:colOff>177800</xdr:colOff>
      <xdr:row>98</xdr:row>
      <xdr:rowOff>85248</xdr:rowOff>
    </xdr:to>
    <xdr:cxnSp macro="">
      <xdr:nvCxnSpPr>
        <xdr:cNvPr id="236" name="直線コネクタ 235"/>
        <xdr:cNvCxnSpPr/>
      </xdr:nvCxnSpPr>
      <xdr:spPr>
        <a:xfrm flipV="1">
          <a:off x="2908300" y="16858064"/>
          <a:ext cx="8890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85248</xdr:rowOff>
    </xdr:from>
    <xdr:to>
      <xdr:col>15</xdr:col>
      <xdr:colOff>50800</xdr:colOff>
      <xdr:row>98</xdr:row>
      <xdr:rowOff>97980</xdr:rowOff>
    </xdr:to>
    <xdr:cxnSp macro="">
      <xdr:nvCxnSpPr>
        <xdr:cNvPr id="239" name="直線コネクタ 238"/>
        <xdr:cNvCxnSpPr/>
      </xdr:nvCxnSpPr>
      <xdr:spPr>
        <a:xfrm flipV="1">
          <a:off x="2019300" y="16887348"/>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87739</xdr:rowOff>
    </xdr:from>
    <xdr:to>
      <xdr:col>10</xdr:col>
      <xdr:colOff>114300</xdr:colOff>
      <xdr:row>98</xdr:row>
      <xdr:rowOff>97980</xdr:rowOff>
    </xdr:to>
    <xdr:cxnSp macro="">
      <xdr:nvCxnSpPr>
        <xdr:cNvPr id="242" name="直線コネクタ 241"/>
        <xdr:cNvCxnSpPr/>
      </xdr:nvCxnSpPr>
      <xdr:spPr>
        <a:xfrm>
          <a:off x="1130300" y="16889839"/>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109999</xdr:rowOff>
    </xdr:from>
    <xdr:to>
      <xdr:col>24</xdr:col>
      <xdr:colOff>114300</xdr:colOff>
      <xdr:row>98</xdr:row>
      <xdr:rowOff>40149</xdr:rowOff>
    </xdr:to>
    <xdr:sp macro="" textlink="">
      <xdr:nvSpPr>
        <xdr:cNvPr id="252" name="楕円 251"/>
        <xdr:cNvSpPr/>
      </xdr:nvSpPr>
      <xdr:spPr>
        <a:xfrm>
          <a:off x="4584700" y="167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88426</xdr:rowOff>
    </xdr:from>
    <xdr:ext cx="534377" cy="259045"/>
    <xdr:sp macro="" textlink="">
      <xdr:nvSpPr>
        <xdr:cNvPr id="253" name="衛生費該当値テキスト"/>
        <xdr:cNvSpPr txBox="1"/>
      </xdr:nvSpPr>
      <xdr:spPr>
        <a:xfrm>
          <a:off x="4686300" y="167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5164</xdr:rowOff>
    </xdr:from>
    <xdr:to>
      <xdr:col>20</xdr:col>
      <xdr:colOff>38100</xdr:colOff>
      <xdr:row>98</xdr:row>
      <xdr:rowOff>106764</xdr:rowOff>
    </xdr:to>
    <xdr:sp macro="" textlink="">
      <xdr:nvSpPr>
        <xdr:cNvPr id="254" name="楕円 253"/>
        <xdr:cNvSpPr/>
      </xdr:nvSpPr>
      <xdr:spPr>
        <a:xfrm>
          <a:off x="3746500" y="168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97891</xdr:rowOff>
    </xdr:from>
    <xdr:ext cx="534377" cy="259045"/>
    <xdr:sp macro="" textlink="">
      <xdr:nvSpPr>
        <xdr:cNvPr id="255" name="テキスト ボックス 254"/>
        <xdr:cNvSpPr txBox="1"/>
      </xdr:nvSpPr>
      <xdr:spPr>
        <a:xfrm>
          <a:off x="3530111" y="168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34448</xdr:rowOff>
    </xdr:from>
    <xdr:to>
      <xdr:col>15</xdr:col>
      <xdr:colOff>101600</xdr:colOff>
      <xdr:row>98</xdr:row>
      <xdr:rowOff>136048</xdr:rowOff>
    </xdr:to>
    <xdr:sp macro="" textlink="">
      <xdr:nvSpPr>
        <xdr:cNvPr id="256" name="楕円 255"/>
        <xdr:cNvSpPr/>
      </xdr:nvSpPr>
      <xdr:spPr>
        <a:xfrm>
          <a:off x="2857500" y="168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127175</xdr:rowOff>
    </xdr:from>
    <xdr:ext cx="534377" cy="259045"/>
    <xdr:sp macro="" textlink="">
      <xdr:nvSpPr>
        <xdr:cNvPr id="257" name="テキスト ボックス 256"/>
        <xdr:cNvSpPr txBox="1"/>
      </xdr:nvSpPr>
      <xdr:spPr>
        <a:xfrm>
          <a:off x="2641111" y="1692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47180</xdr:rowOff>
    </xdr:from>
    <xdr:to>
      <xdr:col>10</xdr:col>
      <xdr:colOff>165100</xdr:colOff>
      <xdr:row>98</xdr:row>
      <xdr:rowOff>148780</xdr:rowOff>
    </xdr:to>
    <xdr:sp macro="" textlink="">
      <xdr:nvSpPr>
        <xdr:cNvPr id="258" name="楕円 257"/>
        <xdr:cNvSpPr/>
      </xdr:nvSpPr>
      <xdr:spPr>
        <a:xfrm>
          <a:off x="1968500" y="168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139907</xdr:rowOff>
    </xdr:from>
    <xdr:ext cx="534377" cy="259045"/>
    <xdr:sp macro="" textlink="">
      <xdr:nvSpPr>
        <xdr:cNvPr id="259" name="テキスト ボックス 258"/>
        <xdr:cNvSpPr txBox="1"/>
      </xdr:nvSpPr>
      <xdr:spPr>
        <a:xfrm>
          <a:off x="1752111" y="1694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36939</xdr:rowOff>
    </xdr:from>
    <xdr:to>
      <xdr:col>6</xdr:col>
      <xdr:colOff>38100</xdr:colOff>
      <xdr:row>98</xdr:row>
      <xdr:rowOff>138539</xdr:rowOff>
    </xdr:to>
    <xdr:sp macro="" textlink="">
      <xdr:nvSpPr>
        <xdr:cNvPr id="260" name="楕円 259"/>
        <xdr:cNvSpPr/>
      </xdr:nvSpPr>
      <xdr:spPr>
        <a:xfrm>
          <a:off x="1079500" y="168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129666</xdr:rowOff>
    </xdr:from>
    <xdr:ext cx="534377" cy="259045"/>
    <xdr:sp macro="" textlink="">
      <xdr:nvSpPr>
        <xdr:cNvPr id="261" name="テキスト ボックス 260"/>
        <xdr:cNvSpPr txBox="1"/>
      </xdr:nvSpPr>
      <xdr:spPr>
        <a:xfrm>
          <a:off x="863111" y="1693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9855</xdr:rowOff>
    </xdr:from>
    <xdr:to>
      <xdr:col>55</xdr:col>
      <xdr:colOff>0</xdr:colOff>
      <xdr:row>38</xdr:row>
      <xdr:rowOff>42316</xdr:rowOff>
    </xdr:to>
    <xdr:cxnSp macro="">
      <xdr:nvCxnSpPr>
        <xdr:cNvPr id="288" name="直線コネクタ 287"/>
        <xdr:cNvCxnSpPr/>
      </xdr:nvCxnSpPr>
      <xdr:spPr>
        <a:xfrm flipV="1">
          <a:off x="9639300" y="6524955"/>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41402</xdr:rowOff>
    </xdr:from>
    <xdr:to>
      <xdr:col>50</xdr:col>
      <xdr:colOff>114300</xdr:colOff>
      <xdr:row>38</xdr:row>
      <xdr:rowOff>42316</xdr:rowOff>
    </xdr:to>
    <xdr:cxnSp macro="">
      <xdr:nvCxnSpPr>
        <xdr:cNvPr id="291" name="直線コネクタ 290"/>
        <xdr:cNvCxnSpPr/>
      </xdr:nvCxnSpPr>
      <xdr:spPr>
        <a:xfrm>
          <a:off x="8750300" y="655650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12141</xdr:rowOff>
    </xdr:from>
    <xdr:to>
      <xdr:col>45</xdr:col>
      <xdr:colOff>177800</xdr:colOff>
      <xdr:row>38</xdr:row>
      <xdr:rowOff>41402</xdr:rowOff>
    </xdr:to>
    <xdr:cxnSp macro="">
      <xdr:nvCxnSpPr>
        <xdr:cNvPr id="294" name="直線コネクタ 293"/>
        <xdr:cNvCxnSpPr/>
      </xdr:nvCxnSpPr>
      <xdr:spPr>
        <a:xfrm>
          <a:off x="7861300" y="6527241"/>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121412</xdr:rowOff>
    </xdr:from>
    <xdr:to>
      <xdr:col>41</xdr:col>
      <xdr:colOff>50800</xdr:colOff>
      <xdr:row>38</xdr:row>
      <xdr:rowOff>12141</xdr:rowOff>
    </xdr:to>
    <xdr:cxnSp macro="">
      <xdr:nvCxnSpPr>
        <xdr:cNvPr id="297" name="直線コネクタ 296"/>
        <xdr:cNvCxnSpPr/>
      </xdr:nvCxnSpPr>
      <xdr:spPr>
        <a:xfrm>
          <a:off x="6972300" y="6465062"/>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130505</xdr:rowOff>
    </xdr:from>
    <xdr:to>
      <xdr:col>55</xdr:col>
      <xdr:colOff>50800</xdr:colOff>
      <xdr:row>38</xdr:row>
      <xdr:rowOff>60655</xdr:rowOff>
    </xdr:to>
    <xdr:sp macro="" textlink="">
      <xdr:nvSpPr>
        <xdr:cNvPr id="307" name="楕円 306"/>
        <xdr:cNvSpPr/>
      </xdr:nvSpPr>
      <xdr:spPr>
        <a:xfrm>
          <a:off x="10426700" y="64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108932</xdr:rowOff>
    </xdr:from>
    <xdr:ext cx="378565" cy="259045"/>
    <xdr:sp macro="" textlink="">
      <xdr:nvSpPr>
        <xdr:cNvPr id="308" name="労働費該当値テキスト"/>
        <xdr:cNvSpPr txBox="1"/>
      </xdr:nvSpPr>
      <xdr:spPr>
        <a:xfrm>
          <a:off x="10528300" y="645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162966</xdr:rowOff>
    </xdr:from>
    <xdr:to>
      <xdr:col>50</xdr:col>
      <xdr:colOff>165100</xdr:colOff>
      <xdr:row>38</xdr:row>
      <xdr:rowOff>93116</xdr:rowOff>
    </xdr:to>
    <xdr:sp macro="" textlink="">
      <xdr:nvSpPr>
        <xdr:cNvPr id="309" name="楕円 308"/>
        <xdr:cNvSpPr/>
      </xdr:nvSpPr>
      <xdr:spPr>
        <a:xfrm>
          <a:off x="9588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84243</xdr:rowOff>
    </xdr:from>
    <xdr:ext cx="378565" cy="259045"/>
    <xdr:sp macro="" textlink="">
      <xdr:nvSpPr>
        <xdr:cNvPr id="310" name="テキスト ボックス 309"/>
        <xdr:cNvSpPr txBox="1"/>
      </xdr:nvSpPr>
      <xdr:spPr>
        <a:xfrm>
          <a:off x="9450017" y="659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162052</xdr:rowOff>
    </xdr:from>
    <xdr:to>
      <xdr:col>46</xdr:col>
      <xdr:colOff>38100</xdr:colOff>
      <xdr:row>38</xdr:row>
      <xdr:rowOff>92202</xdr:rowOff>
    </xdr:to>
    <xdr:sp macro="" textlink="">
      <xdr:nvSpPr>
        <xdr:cNvPr id="311" name="楕円 310"/>
        <xdr:cNvSpPr/>
      </xdr:nvSpPr>
      <xdr:spPr>
        <a:xfrm>
          <a:off x="8699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83329</xdr:rowOff>
    </xdr:from>
    <xdr:ext cx="378565" cy="259045"/>
    <xdr:sp macro="" textlink="">
      <xdr:nvSpPr>
        <xdr:cNvPr id="312" name="テキスト ボックス 311"/>
        <xdr:cNvSpPr txBox="1"/>
      </xdr:nvSpPr>
      <xdr:spPr>
        <a:xfrm>
          <a:off x="8561017" y="659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132791</xdr:rowOff>
    </xdr:from>
    <xdr:to>
      <xdr:col>41</xdr:col>
      <xdr:colOff>101600</xdr:colOff>
      <xdr:row>38</xdr:row>
      <xdr:rowOff>62941</xdr:rowOff>
    </xdr:to>
    <xdr:sp macro="" textlink="">
      <xdr:nvSpPr>
        <xdr:cNvPr id="313" name="楕円 312"/>
        <xdr:cNvSpPr/>
      </xdr:nvSpPr>
      <xdr:spPr>
        <a:xfrm>
          <a:off x="7810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54068</xdr:rowOff>
    </xdr:from>
    <xdr:ext cx="378565" cy="259045"/>
    <xdr:sp macro="" textlink="">
      <xdr:nvSpPr>
        <xdr:cNvPr id="314" name="テキスト ボックス 313"/>
        <xdr:cNvSpPr txBox="1"/>
      </xdr:nvSpPr>
      <xdr:spPr>
        <a:xfrm>
          <a:off x="7672017" y="656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70612</xdr:rowOff>
    </xdr:from>
    <xdr:to>
      <xdr:col>36</xdr:col>
      <xdr:colOff>165100</xdr:colOff>
      <xdr:row>38</xdr:row>
      <xdr:rowOff>762</xdr:rowOff>
    </xdr:to>
    <xdr:sp macro="" textlink="">
      <xdr:nvSpPr>
        <xdr:cNvPr id="315" name="楕円 314"/>
        <xdr:cNvSpPr/>
      </xdr:nvSpPr>
      <xdr:spPr>
        <a:xfrm>
          <a:off x="6921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163339</xdr:rowOff>
    </xdr:from>
    <xdr:ext cx="378565" cy="259045"/>
    <xdr:sp macro="" textlink="">
      <xdr:nvSpPr>
        <xdr:cNvPr id="316" name="テキスト ボックス 315"/>
        <xdr:cNvSpPr txBox="1"/>
      </xdr:nvSpPr>
      <xdr:spPr>
        <a:xfrm>
          <a:off x="6783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1245</xdr:rowOff>
    </xdr:from>
    <xdr:to>
      <xdr:col>55</xdr:col>
      <xdr:colOff>0</xdr:colOff>
      <xdr:row>57</xdr:row>
      <xdr:rowOff>2921</xdr:rowOff>
    </xdr:to>
    <xdr:cxnSp macro="">
      <xdr:nvCxnSpPr>
        <xdr:cNvPr id="345" name="直線コネクタ 344"/>
        <xdr:cNvCxnSpPr/>
      </xdr:nvCxnSpPr>
      <xdr:spPr>
        <a:xfrm flipV="1">
          <a:off x="9639300" y="9773895"/>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146710</xdr:rowOff>
    </xdr:from>
    <xdr:to>
      <xdr:col>50</xdr:col>
      <xdr:colOff>114300</xdr:colOff>
      <xdr:row>57</xdr:row>
      <xdr:rowOff>2921</xdr:rowOff>
    </xdr:to>
    <xdr:cxnSp macro="">
      <xdr:nvCxnSpPr>
        <xdr:cNvPr id="348" name="直線コネクタ 347"/>
        <xdr:cNvCxnSpPr/>
      </xdr:nvCxnSpPr>
      <xdr:spPr>
        <a:xfrm>
          <a:off x="8750300" y="9747910"/>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109830</xdr:rowOff>
    </xdr:from>
    <xdr:to>
      <xdr:col>45</xdr:col>
      <xdr:colOff>177800</xdr:colOff>
      <xdr:row>56</xdr:row>
      <xdr:rowOff>146710</xdr:rowOff>
    </xdr:to>
    <xdr:cxnSp macro="">
      <xdr:nvCxnSpPr>
        <xdr:cNvPr id="351" name="直線コネクタ 350"/>
        <xdr:cNvCxnSpPr/>
      </xdr:nvCxnSpPr>
      <xdr:spPr>
        <a:xfrm>
          <a:off x="7861300" y="9711030"/>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72568</xdr:rowOff>
    </xdr:from>
    <xdr:to>
      <xdr:col>41</xdr:col>
      <xdr:colOff>50800</xdr:colOff>
      <xdr:row>56</xdr:row>
      <xdr:rowOff>109830</xdr:rowOff>
    </xdr:to>
    <xdr:cxnSp macro="">
      <xdr:nvCxnSpPr>
        <xdr:cNvPr id="354" name="直線コネクタ 353"/>
        <xdr:cNvCxnSpPr/>
      </xdr:nvCxnSpPr>
      <xdr:spPr>
        <a:xfrm>
          <a:off x="6972300" y="9673768"/>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121895</xdr:rowOff>
    </xdr:from>
    <xdr:to>
      <xdr:col>55</xdr:col>
      <xdr:colOff>50800</xdr:colOff>
      <xdr:row>57</xdr:row>
      <xdr:rowOff>52045</xdr:rowOff>
    </xdr:to>
    <xdr:sp macro="" textlink="">
      <xdr:nvSpPr>
        <xdr:cNvPr id="364" name="楕円 363"/>
        <xdr:cNvSpPr/>
      </xdr:nvSpPr>
      <xdr:spPr>
        <a:xfrm>
          <a:off x="10426700" y="97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100322</xdr:rowOff>
    </xdr:from>
    <xdr:ext cx="469744" cy="259045"/>
    <xdr:sp macro="" textlink="">
      <xdr:nvSpPr>
        <xdr:cNvPr id="365" name="農林水産業費該当値テキスト"/>
        <xdr:cNvSpPr txBox="1"/>
      </xdr:nvSpPr>
      <xdr:spPr>
        <a:xfrm>
          <a:off x="10528300" y="970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123571</xdr:rowOff>
    </xdr:from>
    <xdr:to>
      <xdr:col>50</xdr:col>
      <xdr:colOff>165100</xdr:colOff>
      <xdr:row>57</xdr:row>
      <xdr:rowOff>53721</xdr:rowOff>
    </xdr:to>
    <xdr:sp macro="" textlink="">
      <xdr:nvSpPr>
        <xdr:cNvPr id="366" name="楕円 365"/>
        <xdr:cNvSpPr/>
      </xdr:nvSpPr>
      <xdr:spPr>
        <a:xfrm>
          <a:off x="9588500" y="97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44848</xdr:rowOff>
    </xdr:from>
    <xdr:ext cx="469744" cy="259045"/>
    <xdr:sp macro="" textlink="">
      <xdr:nvSpPr>
        <xdr:cNvPr id="367" name="テキスト ボックス 366"/>
        <xdr:cNvSpPr txBox="1"/>
      </xdr:nvSpPr>
      <xdr:spPr>
        <a:xfrm>
          <a:off x="9404428" y="981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95910</xdr:rowOff>
    </xdr:from>
    <xdr:to>
      <xdr:col>46</xdr:col>
      <xdr:colOff>38100</xdr:colOff>
      <xdr:row>57</xdr:row>
      <xdr:rowOff>26060</xdr:rowOff>
    </xdr:to>
    <xdr:sp macro="" textlink="">
      <xdr:nvSpPr>
        <xdr:cNvPr id="368" name="楕円 367"/>
        <xdr:cNvSpPr/>
      </xdr:nvSpPr>
      <xdr:spPr>
        <a:xfrm>
          <a:off x="8699500" y="96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42587</xdr:rowOff>
    </xdr:from>
    <xdr:ext cx="469744" cy="259045"/>
    <xdr:sp macro="" textlink="">
      <xdr:nvSpPr>
        <xdr:cNvPr id="369" name="テキスト ボックス 368"/>
        <xdr:cNvSpPr txBox="1"/>
      </xdr:nvSpPr>
      <xdr:spPr>
        <a:xfrm>
          <a:off x="8515428" y="947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59030</xdr:rowOff>
    </xdr:from>
    <xdr:to>
      <xdr:col>41</xdr:col>
      <xdr:colOff>101600</xdr:colOff>
      <xdr:row>56</xdr:row>
      <xdr:rowOff>160630</xdr:rowOff>
    </xdr:to>
    <xdr:sp macro="" textlink="">
      <xdr:nvSpPr>
        <xdr:cNvPr id="370" name="楕円 369"/>
        <xdr:cNvSpPr/>
      </xdr:nvSpPr>
      <xdr:spPr>
        <a:xfrm>
          <a:off x="7810500" y="96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5707</xdr:rowOff>
    </xdr:from>
    <xdr:ext cx="469744" cy="259045"/>
    <xdr:sp macro="" textlink="">
      <xdr:nvSpPr>
        <xdr:cNvPr id="371" name="テキスト ボックス 370"/>
        <xdr:cNvSpPr txBox="1"/>
      </xdr:nvSpPr>
      <xdr:spPr>
        <a:xfrm>
          <a:off x="7626428" y="943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21768</xdr:rowOff>
    </xdr:from>
    <xdr:to>
      <xdr:col>36</xdr:col>
      <xdr:colOff>165100</xdr:colOff>
      <xdr:row>56</xdr:row>
      <xdr:rowOff>123368</xdr:rowOff>
    </xdr:to>
    <xdr:sp macro="" textlink="">
      <xdr:nvSpPr>
        <xdr:cNvPr id="372" name="楕円 371"/>
        <xdr:cNvSpPr/>
      </xdr:nvSpPr>
      <xdr:spPr>
        <a:xfrm>
          <a:off x="6921500" y="96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139895</xdr:rowOff>
    </xdr:from>
    <xdr:ext cx="469744" cy="259045"/>
    <xdr:sp macro="" textlink="">
      <xdr:nvSpPr>
        <xdr:cNvPr id="373" name="テキスト ボックス 372"/>
        <xdr:cNvSpPr txBox="1"/>
      </xdr:nvSpPr>
      <xdr:spPr>
        <a:xfrm>
          <a:off x="6737428" y="939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26967</xdr:rowOff>
    </xdr:from>
    <xdr:to>
      <xdr:col>55</xdr:col>
      <xdr:colOff>0</xdr:colOff>
      <xdr:row>78</xdr:row>
      <xdr:rowOff>42284</xdr:rowOff>
    </xdr:to>
    <xdr:cxnSp macro="">
      <xdr:nvCxnSpPr>
        <xdr:cNvPr id="404" name="直線コネクタ 403"/>
        <xdr:cNvCxnSpPr/>
      </xdr:nvCxnSpPr>
      <xdr:spPr>
        <a:xfrm flipV="1">
          <a:off x="9639300" y="13400067"/>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7243</xdr:rowOff>
    </xdr:from>
    <xdr:to>
      <xdr:col>50</xdr:col>
      <xdr:colOff>114300</xdr:colOff>
      <xdr:row>78</xdr:row>
      <xdr:rowOff>42284</xdr:rowOff>
    </xdr:to>
    <xdr:cxnSp macro="">
      <xdr:nvCxnSpPr>
        <xdr:cNvPr id="407" name="直線コネクタ 406"/>
        <xdr:cNvCxnSpPr/>
      </xdr:nvCxnSpPr>
      <xdr:spPr>
        <a:xfrm>
          <a:off x="8750300" y="13380343"/>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3226</xdr:rowOff>
    </xdr:from>
    <xdr:to>
      <xdr:col>45</xdr:col>
      <xdr:colOff>177800</xdr:colOff>
      <xdr:row>78</xdr:row>
      <xdr:rowOff>7243</xdr:rowOff>
    </xdr:to>
    <xdr:cxnSp macro="">
      <xdr:nvCxnSpPr>
        <xdr:cNvPr id="410" name="直線コネクタ 409"/>
        <xdr:cNvCxnSpPr/>
      </xdr:nvCxnSpPr>
      <xdr:spPr>
        <a:xfrm>
          <a:off x="7861300" y="13376326"/>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169320</xdr:rowOff>
    </xdr:from>
    <xdr:to>
      <xdr:col>41</xdr:col>
      <xdr:colOff>50800</xdr:colOff>
      <xdr:row>78</xdr:row>
      <xdr:rowOff>3226</xdr:rowOff>
    </xdr:to>
    <xdr:cxnSp macro="">
      <xdr:nvCxnSpPr>
        <xdr:cNvPr id="413" name="直線コネクタ 412"/>
        <xdr:cNvCxnSpPr/>
      </xdr:nvCxnSpPr>
      <xdr:spPr>
        <a:xfrm>
          <a:off x="6972300" y="13370970"/>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147617</xdr:rowOff>
    </xdr:from>
    <xdr:to>
      <xdr:col>55</xdr:col>
      <xdr:colOff>50800</xdr:colOff>
      <xdr:row>78</xdr:row>
      <xdr:rowOff>77767</xdr:rowOff>
    </xdr:to>
    <xdr:sp macro="" textlink="">
      <xdr:nvSpPr>
        <xdr:cNvPr id="423" name="楕円 422"/>
        <xdr:cNvSpPr/>
      </xdr:nvSpPr>
      <xdr:spPr>
        <a:xfrm>
          <a:off x="10426700" y="1334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126044</xdr:rowOff>
    </xdr:from>
    <xdr:ext cx="469744" cy="259045"/>
    <xdr:sp macro="" textlink="">
      <xdr:nvSpPr>
        <xdr:cNvPr id="424" name="商工費該当値テキスト"/>
        <xdr:cNvSpPr txBox="1"/>
      </xdr:nvSpPr>
      <xdr:spPr>
        <a:xfrm>
          <a:off x="10528300" y="1332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162934</xdr:rowOff>
    </xdr:from>
    <xdr:to>
      <xdr:col>50</xdr:col>
      <xdr:colOff>165100</xdr:colOff>
      <xdr:row>78</xdr:row>
      <xdr:rowOff>93084</xdr:rowOff>
    </xdr:to>
    <xdr:sp macro="" textlink="">
      <xdr:nvSpPr>
        <xdr:cNvPr id="425" name="楕円 424"/>
        <xdr:cNvSpPr/>
      </xdr:nvSpPr>
      <xdr:spPr>
        <a:xfrm>
          <a:off x="9588500" y="133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84211</xdr:rowOff>
    </xdr:from>
    <xdr:ext cx="469744" cy="259045"/>
    <xdr:sp macro="" textlink="">
      <xdr:nvSpPr>
        <xdr:cNvPr id="426" name="テキスト ボックス 425"/>
        <xdr:cNvSpPr txBox="1"/>
      </xdr:nvSpPr>
      <xdr:spPr>
        <a:xfrm>
          <a:off x="9404428" y="1345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127893</xdr:rowOff>
    </xdr:from>
    <xdr:to>
      <xdr:col>46</xdr:col>
      <xdr:colOff>38100</xdr:colOff>
      <xdr:row>78</xdr:row>
      <xdr:rowOff>58043</xdr:rowOff>
    </xdr:to>
    <xdr:sp macro="" textlink="">
      <xdr:nvSpPr>
        <xdr:cNvPr id="427" name="楕円 426"/>
        <xdr:cNvSpPr/>
      </xdr:nvSpPr>
      <xdr:spPr>
        <a:xfrm>
          <a:off x="8699500" y="13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49170</xdr:rowOff>
    </xdr:from>
    <xdr:ext cx="469744" cy="259045"/>
    <xdr:sp macro="" textlink="">
      <xdr:nvSpPr>
        <xdr:cNvPr id="428" name="テキスト ボックス 427"/>
        <xdr:cNvSpPr txBox="1"/>
      </xdr:nvSpPr>
      <xdr:spPr>
        <a:xfrm>
          <a:off x="8515428" y="1342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123876</xdr:rowOff>
    </xdr:from>
    <xdr:to>
      <xdr:col>41</xdr:col>
      <xdr:colOff>101600</xdr:colOff>
      <xdr:row>78</xdr:row>
      <xdr:rowOff>54026</xdr:rowOff>
    </xdr:to>
    <xdr:sp macro="" textlink="">
      <xdr:nvSpPr>
        <xdr:cNvPr id="429" name="楕円 428"/>
        <xdr:cNvSpPr/>
      </xdr:nvSpPr>
      <xdr:spPr>
        <a:xfrm>
          <a:off x="78105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45153</xdr:rowOff>
    </xdr:from>
    <xdr:ext cx="469744" cy="259045"/>
    <xdr:sp macro="" textlink="">
      <xdr:nvSpPr>
        <xdr:cNvPr id="430" name="テキスト ボックス 429"/>
        <xdr:cNvSpPr txBox="1"/>
      </xdr:nvSpPr>
      <xdr:spPr>
        <a:xfrm>
          <a:off x="7626428" y="1341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118520</xdr:rowOff>
    </xdr:from>
    <xdr:to>
      <xdr:col>36</xdr:col>
      <xdr:colOff>165100</xdr:colOff>
      <xdr:row>78</xdr:row>
      <xdr:rowOff>48670</xdr:rowOff>
    </xdr:to>
    <xdr:sp macro="" textlink="">
      <xdr:nvSpPr>
        <xdr:cNvPr id="431" name="楕円 430"/>
        <xdr:cNvSpPr/>
      </xdr:nvSpPr>
      <xdr:spPr>
        <a:xfrm>
          <a:off x="6921500" y="133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39797</xdr:rowOff>
    </xdr:from>
    <xdr:ext cx="469744" cy="259045"/>
    <xdr:sp macro="" textlink="">
      <xdr:nvSpPr>
        <xdr:cNvPr id="432" name="テキスト ボックス 431"/>
        <xdr:cNvSpPr txBox="1"/>
      </xdr:nvSpPr>
      <xdr:spPr>
        <a:xfrm>
          <a:off x="6737428" y="1341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83601</xdr:rowOff>
    </xdr:from>
    <xdr:to>
      <xdr:col>55</xdr:col>
      <xdr:colOff>0</xdr:colOff>
      <xdr:row>96</xdr:row>
      <xdr:rowOff>1535</xdr:rowOff>
    </xdr:to>
    <xdr:cxnSp macro="">
      <xdr:nvCxnSpPr>
        <xdr:cNvPr id="460" name="直線コネクタ 459"/>
        <xdr:cNvCxnSpPr/>
      </xdr:nvCxnSpPr>
      <xdr:spPr>
        <a:xfrm flipV="1">
          <a:off x="9639300" y="16199901"/>
          <a:ext cx="838200" cy="26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158674</xdr:rowOff>
    </xdr:from>
    <xdr:to>
      <xdr:col>50</xdr:col>
      <xdr:colOff>114300</xdr:colOff>
      <xdr:row>96</xdr:row>
      <xdr:rowOff>1535</xdr:rowOff>
    </xdr:to>
    <xdr:cxnSp macro="">
      <xdr:nvCxnSpPr>
        <xdr:cNvPr id="463" name="直線コネクタ 462"/>
        <xdr:cNvCxnSpPr/>
      </xdr:nvCxnSpPr>
      <xdr:spPr>
        <a:xfrm>
          <a:off x="8750300" y="16446424"/>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158674</xdr:rowOff>
    </xdr:from>
    <xdr:to>
      <xdr:col>45</xdr:col>
      <xdr:colOff>177800</xdr:colOff>
      <xdr:row>96</xdr:row>
      <xdr:rowOff>115765</xdr:rowOff>
    </xdr:to>
    <xdr:cxnSp macro="">
      <xdr:nvCxnSpPr>
        <xdr:cNvPr id="466" name="直線コネクタ 465"/>
        <xdr:cNvCxnSpPr/>
      </xdr:nvCxnSpPr>
      <xdr:spPr>
        <a:xfrm flipV="1">
          <a:off x="7861300" y="16446424"/>
          <a:ext cx="889000" cy="12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12415</xdr:rowOff>
    </xdr:from>
    <xdr:to>
      <xdr:col>41</xdr:col>
      <xdr:colOff>50800</xdr:colOff>
      <xdr:row>96</xdr:row>
      <xdr:rowOff>115765</xdr:rowOff>
    </xdr:to>
    <xdr:cxnSp macro="">
      <xdr:nvCxnSpPr>
        <xdr:cNvPr id="469" name="直線コネクタ 468"/>
        <xdr:cNvCxnSpPr/>
      </xdr:nvCxnSpPr>
      <xdr:spPr>
        <a:xfrm>
          <a:off x="6972300" y="16471615"/>
          <a:ext cx="889000" cy="10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32801</xdr:rowOff>
    </xdr:from>
    <xdr:to>
      <xdr:col>55</xdr:col>
      <xdr:colOff>50800</xdr:colOff>
      <xdr:row>94</xdr:row>
      <xdr:rowOff>134401</xdr:rowOff>
    </xdr:to>
    <xdr:sp macro="" textlink="">
      <xdr:nvSpPr>
        <xdr:cNvPr id="479" name="楕円 478"/>
        <xdr:cNvSpPr/>
      </xdr:nvSpPr>
      <xdr:spPr>
        <a:xfrm>
          <a:off x="10426700" y="1614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55678</xdr:rowOff>
    </xdr:from>
    <xdr:ext cx="534377" cy="259045"/>
    <xdr:sp macro="" textlink="">
      <xdr:nvSpPr>
        <xdr:cNvPr id="480" name="土木費該当値テキスト"/>
        <xdr:cNvSpPr txBox="1"/>
      </xdr:nvSpPr>
      <xdr:spPr>
        <a:xfrm>
          <a:off x="10528300" y="160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122185</xdr:rowOff>
    </xdr:from>
    <xdr:to>
      <xdr:col>50</xdr:col>
      <xdr:colOff>165100</xdr:colOff>
      <xdr:row>96</xdr:row>
      <xdr:rowOff>52335</xdr:rowOff>
    </xdr:to>
    <xdr:sp macro="" textlink="">
      <xdr:nvSpPr>
        <xdr:cNvPr id="481" name="楕円 480"/>
        <xdr:cNvSpPr/>
      </xdr:nvSpPr>
      <xdr:spPr>
        <a:xfrm>
          <a:off x="9588500" y="164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43462</xdr:rowOff>
    </xdr:from>
    <xdr:ext cx="534377" cy="259045"/>
    <xdr:sp macro="" textlink="">
      <xdr:nvSpPr>
        <xdr:cNvPr id="482" name="テキスト ボックス 481"/>
        <xdr:cNvSpPr txBox="1"/>
      </xdr:nvSpPr>
      <xdr:spPr>
        <a:xfrm>
          <a:off x="9372111" y="165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107874</xdr:rowOff>
    </xdr:from>
    <xdr:to>
      <xdr:col>46</xdr:col>
      <xdr:colOff>38100</xdr:colOff>
      <xdr:row>96</xdr:row>
      <xdr:rowOff>38024</xdr:rowOff>
    </xdr:to>
    <xdr:sp macro="" textlink="">
      <xdr:nvSpPr>
        <xdr:cNvPr id="483" name="楕円 482"/>
        <xdr:cNvSpPr/>
      </xdr:nvSpPr>
      <xdr:spPr>
        <a:xfrm>
          <a:off x="8699500" y="1639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29151</xdr:rowOff>
    </xdr:from>
    <xdr:ext cx="534377" cy="259045"/>
    <xdr:sp macro="" textlink="">
      <xdr:nvSpPr>
        <xdr:cNvPr id="484" name="テキスト ボックス 483"/>
        <xdr:cNvSpPr txBox="1"/>
      </xdr:nvSpPr>
      <xdr:spPr>
        <a:xfrm>
          <a:off x="8483111" y="164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64965</xdr:rowOff>
    </xdr:from>
    <xdr:to>
      <xdr:col>41</xdr:col>
      <xdr:colOff>101600</xdr:colOff>
      <xdr:row>96</xdr:row>
      <xdr:rowOff>166565</xdr:rowOff>
    </xdr:to>
    <xdr:sp macro="" textlink="">
      <xdr:nvSpPr>
        <xdr:cNvPr id="485" name="楕円 484"/>
        <xdr:cNvSpPr/>
      </xdr:nvSpPr>
      <xdr:spPr>
        <a:xfrm>
          <a:off x="7810500" y="165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157692</xdr:rowOff>
    </xdr:from>
    <xdr:ext cx="534377" cy="259045"/>
    <xdr:sp macro="" textlink="">
      <xdr:nvSpPr>
        <xdr:cNvPr id="486" name="テキスト ボックス 485"/>
        <xdr:cNvSpPr txBox="1"/>
      </xdr:nvSpPr>
      <xdr:spPr>
        <a:xfrm>
          <a:off x="7594111" y="1661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133065</xdr:rowOff>
    </xdr:from>
    <xdr:to>
      <xdr:col>36</xdr:col>
      <xdr:colOff>165100</xdr:colOff>
      <xdr:row>96</xdr:row>
      <xdr:rowOff>63215</xdr:rowOff>
    </xdr:to>
    <xdr:sp macro="" textlink="">
      <xdr:nvSpPr>
        <xdr:cNvPr id="487" name="楕円 486"/>
        <xdr:cNvSpPr/>
      </xdr:nvSpPr>
      <xdr:spPr>
        <a:xfrm>
          <a:off x="6921500" y="164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54342</xdr:rowOff>
    </xdr:from>
    <xdr:ext cx="534377" cy="259045"/>
    <xdr:sp macro="" textlink="">
      <xdr:nvSpPr>
        <xdr:cNvPr id="488" name="テキスト ボックス 487"/>
        <xdr:cNvSpPr txBox="1"/>
      </xdr:nvSpPr>
      <xdr:spPr>
        <a:xfrm>
          <a:off x="6705111" y="165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154613</xdr:rowOff>
    </xdr:from>
    <xdr:to>
      <xdr:col>85</xdr:col>
      <xdr:colOff>127000</xdr:colOff>
      <xdr:row>36</xdr:row>
      <xdr:rowOff>78413</xdr:rowOff>
    </xdr:to>
    <xdr:cxnSp macro="">
      <xdr:nvCxnSpPr>
        <xdr:cNvPr id="520" name="直線コネクタ 519"/>
        <xdr:cNvCxnSpPr/>
      </xdr:nvCxnSpPr>
      <xdr:spPr>
        <a:xfrm flipV="1">
          <a:off x="15481300" y="6155363"/>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1" name="消防費平均値テキスト"/>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78413</xdr:rowOff>
    </xdr:from>
    <xdr:to>
      <xdr:col>81</xdr:col>
      <xdr:colOff>50800</xdr:colOff>
      <xdr:row>36</xdr:row>
      <xdr:rowOff>120977</xdr:rowOff>
    </xdr:to>
    <xdr:cxnSp macro="">
      <xdr:nvCxnSpPr>
        <xdr:cNvPr id="523" name="直線コネクタ 522"/>
        <xdr:cNvCxnSpPr/>
      </xdr:nvCxnSpPr>
      <xdr:spPr>
        <a:xfrm flipV="1">
          <a:off x="14592300" y="6250613"/>
          <a:ext cx="889000" cy="4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120977</xdr:rowOff>
    </xdr:from>
    <xdr:to>
      <xdr:col>76</xdr:col>
      <xdr:colOff>114300</xdr:colOff>
      <xdr:row>36</xdr:row>
      <xdr:rowOff>162451</xdr:rowOff>
    </xdr:to>
    <xdr:cxnSp macro="">
      <xdr:nvCxnSpPr>
        <xdr:cNvPr id="526" name="直線コネクタ 525"/>
        <xdr:cNvCxnSpPr/>
      </xdr:nvCxnSpPr>
      <xdr:spPr>
        <a:xfrm flipV="1">
          <a:off x="13703300" y="6293177"/>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162451</xdr:rowOff>
    </xdr:from>
    <xdr:to>
      <xdr:col>71</xdr:col>
      <xdr:colOff>177800</xdr:colOff>
      <xdr:row>37</xdr:row>
      <xdr:rowOff>8201</xdr:rowOff>
    </xdr:to>
    <xdr:cxnSp macro="">
      <xdr:nvCxnSpPr>
        <xdr:cNvPr id="529" name="直線コネクタ 528"/>
        <xdr:cNvCxnSpPr/>
      </xdr:nvCxnSpPr>
      <xdr:spPr>
        <a:xfrm flipV="1">
          <a:off x="12814300" y="6334651"/>
          <a:ext cx="889000" cy="1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103813</xdr:rowOff>
    </xdr:from>
    <xdr:to>
      <xdr:col>85</xdr:col>
      <xdr:colOff>177800</xdr:colOff>
      <xdr:row>36</xdr:row>
      <xdr:rowOff>33963</xdr:rowOff>
    </xdr:to>
    <xdr:sp macro="" textlink="">
      <xdr:nvSpPr>
        <xdr:cNvPr id="539" name="楕円 538"/>
        <xdr:cNvSpPr/>
      </xdr:nvSpPr>
      <xdr:spPr>
        <a:xfrm>
          <a:off x="16268700" y="61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126690</xdr:rowOff>
    </xdr:from>
    <xdr:ext cx="534377" cy="259045"/>
    <xdr:sp macro="" textlink="">
      <xdr:nvSpPr>
        <xdr:cNvPr id="540" name="消防費該当値テキスト"/>
        <xdr:cNvSpPr txBox="1"/>
      </xdr:nvSpPr>
      <xdr:spPr>
        <a:xfrm>
          <a:off x="16370300" y="59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27613</xdr:rowOff>
    </xdr:from>
    <xdr:to>
      <xdr:col>81</xdr:col>
      <xdr:colOff>101600</xdr:colOff>
      <xdr:row>36</xdr:row>
      <xdr:rowOff>129213</xdr:rowOff>
    </xdr:to>
    <xdr:sp macro="" textlink="">
      <xdr:nvSpPr>
        <xdr:cNvPr id="541" name="楕円 540"/>
        <xdr:cNvSpPr/>
      </xdr:nvSpPr>
      <xdr:spPr>
        <a:xfrm>
          <a:off x="15430500" y="61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145740</xdr:rowOff>
    </xdr:from>
    <xdr:ext cx="534377" cy="259045"/>
    <xdr:sp macro="" textlink="">
      <xdr:nvSpPr>
        <xdr:cNvPr id="542" name="テキスト ボックス 541"/>
        <xdr:cNvSpPr txBox="1"/>
      </xdr:nvSpPr>
      <xdr:spPr>
        <a:xfrm>
          <a:off x="15214111" y="59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70177</xdr:rowOff>
    </xdr:from>
    <xdr:to>
      <xdr:col>76</xdr:col>
      <xdr:colOff>165100</xdr:colOff>
      <xdr:row>37</xdr:row>
      <xdr:rowOff>327</xdr:rowOff>
    </xdr:to>
    <xdr:sp macro="" textlink="">
      <xdr:nvSpPr>
        <xdr:cNvPr id="543" name="楕円 542"/>
        <xdr:cNvSpPr/>
      </xdr:nvSpPr>
      <xdr:spPr>
        <a:xfrm>
          <a:off x="14541500" y="62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16854</xdr:rowOff>
    </xdr:from>
    <xdr:ext cx="534377" cy="259045"/>
    <xdr:sp macro="" textlink="">
      <xdr:nvSpPr>
        <xdr:cNvPr id="544" name="テキスト ボックス 543"/>
        <xdr:cNvSpPr txBox="1"/>
      </xdr:nvSpPr>
      <xdr:spPr>
        <a:xfrm>
          <a:off x="14325111" y="601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111651</xdr:rowOff>
    </xdr:from>
    <xdr:to>
      <xdr:col>72</xdr:col>
      <xdr:colOff>38100</xdr:colOff>
      <xdr:row>37</xdr:row>
      <xdr:rowOff>41801</xdr:rowOff>
    </xdr:to>
    <xdr:sp macro="" textlink="">
      <xdr:nvSpPr>
        <xdr:cNvPr id="545" name="楕円 544"/>
        <xdr:cNvSpPr/>
      </xdr:nvSpPr>
      <xdr:spPr>
        <a:xfrm>
          <a:off x="13652500" y="62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58328</xdr:rowOff>
    </xdr:from>
    <xdr:ext cx="534377" cy="259045"/>
    <xdr:sp macro="" textlink="">
      <xdr:nvSpPr>
        <xdr:cNvPr id="546" name="テキスト ボックス 545"/>
        <xdr:cNvSpPr txBox="1"/>
      </xdr:nvSpPr>
      <xdr:spPr>
        <a:xfrm>
          <a:off x="13436111" y="60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128851</xdr:rowOff>
    </xdr:from>
    <xdr:to>
      <xdr:col>67</xdr:col>
      <xdr:colOff>101600</xdr:colOff>
      <xdr:row>37</xdr:row>
      <xdr:rowOff>59001</xdr:rowOff>
    </xdr:to>
    <xdr:sp macro="" textlink="">
      <xdr:nvSpPr>
        <xdr:cNvPr id="547" name="楕円 546"/>
        <xdr:cNvSpPr/>
      </xdr:nvSpPr>
      <xdr:spPr>
        <a:xfrm>
          <a:off x="12763500" y="630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75528</xdr:rowOff>
    </xdr:from>
    <xdr:ext cx="534377" cy="259045"/>
    <xdr:sp macro="" textlink="">
      <xdr:nvSpPr>
        <xdr:cNvPr id="548" name="テキスト ボックス 547"/>
        <xdr:cNvSpPr txBox="1"/>
      </xdr:nvSpPr>
      <xdr:spPr>
        <a:xfrm>
          <a:off x="12547111" y="607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170469</xdr:rowOff>
    </xdr:from>
    <xdr:to>
      <xdr:col>85</xdr:col>
      <xdr:colOff>127000</xdr:colOff>
      <xdr:row>56</xdr:row>
      <xdr:rowOff>15936</xdr:rowOff>
    </xdr:to>
    <xdr:cxnSp macro="">
      <xdr:nvCxnSpPr>
        <xdr:cNvPr id="576" name="直線コネクタ 575"/>
        <xdr:cNvCxnSpPr/>
      </xdr:nvCxnSpPr>
      <xdr:spPr>
        <a:xfrm>
          <a:off x="15481300" y="9600219"/>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170469</xdr:rowOff>
    </xdr:from>
    <xdr:to>
      <xdr:col>81</xdr:col>
      <xdr:colOff>50800</xdr:colOff>
      <xdr:row>56</xdr:row>
      <xdr:rowOff>85453</xdr:rowOff>
    </xdr:to>
    <xdr:cxnSp macro="">
      <xdr:nvCxnSpPr>
        <xdr:cNvPr id="579" name="直線コネクタ 578"/>
        <xdr:cNvCxnSpPr/>
      </xdr:nvCxnSpPr>
      <xdr:spPr>
        <a:xfrm flipV="1">
          <a:off x="14592300" y="9600219"/>
          <a:ext cx="889000" cy="8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1" name="テキスト ボックス 580"/>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85453</xdr:rowOff>
    </xdr:from>
    <xdr:to>
      <xdr:col>76</xdr:col>
      <xdr:colOff>114300</xdr:colOff>
      <xdr:row>56</xdr:row>
      <xdr:rowOff>161211</xdr:rowOff>
    </xdr:to>
    <xdr:cxnSp macro="">
      <xdr:nvCxnSpPr>
        <xdr:cNvPr id="582" name="直線コネクタ 581"/>
        <xdr:cNvCxnSpPr/>
      </xdr:nvCxnSpPr>
      <xdr:spPr>
        <a:xfrm flipV="1">
          <a:off x="13703300" y="9686653"/>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140226</xdr:rowOff>
    </xdr:from>
    <xdr:to>
      <xdr:col>71</xdr:col>
      <xdr:colOff>177800</xdr:colOff>
      <xdr:row>56</xdr:row>
      <xdr:rowOff>161211</xdr:rowOff>
    </xdr:to>
    <xdr:cxnSp macro="">
      <xdr:nvCxnSpPr>
        <xdr:cNvPr id="585" name="直線コネクタ 584"/>
        <xdr:cNvCxnSpPr/>
      </xdr:nvCxnSpPr>
      <xdr:spPr>
        <a:xfrm>
          <a:off x="12814300" y="9741426"/>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136586</xdr:rowOff>
    </xdr:from>
    <xdr:to>
      <xdr:col>85</xdr:col>
      <xdr:colOff>177800</xdr:colOff>
      <xdr:row>56</xdr:row>
      <xdr:rowOff>66736</xdr:rowOff>
    </xdr:to>
    <xdr:sp macro="" textlink="">
      <xdr:nvSpPr>
        <xdr:cNvPr id="595" name="楕円 594"/>
        <xdr:cNvSpPr/>
      </xdr:nvSpPr>
      <xdr:spPr>
        <a:xfrm>
          <a:off x="16268700" y="956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115013</xdr:rowOff>
    </xdr:from>
    <xdr:ext cx="534377" cy="259045"/>
    <xdr:sp macro="" textlink="">
      <xdr:nvSpPr>
        <xdr:cNvPr id="596" name="教育費該当値テキスト"/>
        <xdr:cNvSpPr txBox="1"/>
      </xdr:nvSpPr>
      <xdr:spPr>
        <a:xfrm>
          <a:off x="16370300" y="954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119669</xdr:rowOff>
    </xdr:from>
    <xdr:to>
      <xdr:col>81</xdr:col>
      <xdr:colOff>101600</xdr:colOff>
      <xdr:row>56</xdr:row>
      <xdr:rowOff>49819</xdr:rowOff>
    </xdr:to>
    <xdr:sp macro="" textlink="">
      <xdr:nvSpPr>
        <xdr:cNvPr id="597" name="楕円 596"/>
        <xdr:cNvSpPr/>
      </xdr:nvSpPr>
      <xdr:spPr>
        <a:xfrm>
          <a:off x="15430500" y="954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66346</xdr:rowOff>
    </xdr:from>
    <xdr:ext cx="534377" cy="259045"/>
    <xdr:sp macro="" textlink="">
      <xdr:nvSpPr>
        <xdr:cNvPr id="598" name="テキスト ボックス 597"/>
        <xdr:cNvSpPr txBox="1"/>
      </xdr:nvSpPr>
      <xdr:spPr>
        <a:xfrm>
          <a:off x="15214111" y="932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34653</xdr:rowOff>
    </xdr:from>
    <xdr:to>
      <xdr:col>76</xdr:col>
      <xdr:colOff>165100</xdr:colOff>
      <xdr:row>56</xdr:row>
      <xdr:rowOff>136253</xdr:rowOff>
    </xdr:to>
    <xdr:sp macro="" textlink="">
      <xdr:nvSpPr>
        <xdr:cNvPr id="599" name="楕円 598"/>
        <xdr:cNvSpPr/>
      </xdr:nvSpPr>
      <xdr:spPr>
        <a:xfrm>
          <a:off x="14541500" y="96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127380</xdr:rowOff>
    </xdr:from>
    <xdr:ext cx="534377" cy="259045"/>
    <xdr:sp macro="" textlink="">
      <xdr:nvSpPr>
        <xdr:cNvPr id="600" name="テキスト ボックス 599"/>
        <xdr:cNvSpPr txBox="1"/>
      </xdr:nvSpPr>
      <xdr:spPr>
        <a:xfrm>
          <a:off x="14325111" y="97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110411</xdr:rowOff>
    </xdr:from>
    <xdr:to>
      <xdr:col>72</xdr:col>
      <xdr:colOff>38100</xdr:colOff>
      <xdr:row>57</xdr:row>
      <xdr:rowOff>40561</xdr:rowOff>
    </xdr:to>
    <xdr:sp macro="" textlink="">
      <xdr:nvSpPr>
        <xdr:cNvPr id="601" name="楕円 600"/>
        <xdr:cNvSpPr/>
      </xdr:nvSpPr>
      <xdr:spPr>
        <a:xfrm>
          <a:off x="13652500" y="971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31688</xdr:rowOff>
    </xdr:from>
    <xdr:ext cx="534377" cy="259045"/>
    <xdr:sp macro="" textlink="">
      <xdr:nvSpPr>
        <xdr:cNvPr id="602" name="テキスト ボックス 601"/>
        <xdr:cNvSpPr txBox="1"/>
      </xdr:nvSpPr>
      <xdr:spPr>
        <a:xfrm>
          <a:off x="13436111" y="980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89426</xdr:rowOff>
    </xdr:from>
    <xdr:to>
      <xdr:col>67</xdr:col>
      <xdr:colOff>101600</xdr:colOff>
      <xdr:row>57</xdr:row>
      <xdr:rowOff>19576</xdr:rowOff>
    </xdr:to>
    <xdr:sp macro="" textlink="">
      <xdr:nvSpPr>
        <xdr:cNvPr id="603" name="楕円 602"/>
        <xdr:cNvSpPr/>
      </xdr:nvSpPr>
      <xdr:spPr>
        <a:xfrm>
          <a:off x="12763500" y="96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10703</xdr:rowOff>
    </xdr:from>
    <xdr:ext cx="534377" cy="259045"/>
    <xdr:sp macro="" textlink="">
      <xdr:nvSpPr>
        <xdr:cNvPr id="604" name="テキスト ボックス 603"/>
        <xdr:cNvSpPr txBox="1"/>
      </xdr:nvSpPr>
      <xdr:spPr>
        <a:xfrm>
          <a:off x="12547111" y="97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153547</xdr:rowOff>
    </xdr:from>
    <xdr:to>
      <xdr:col>85</xdr:col>
      <xdr:colOff>127000</xdr:colOff>
      <xdr:row>79</xdr:row>
      <xdr:rowOff>98454</xdr:rowOff>
    </xdr:to>
    <xdr:cxnSp macro="">
      <xdr:nvCxnSpPr>
        <xdr:cNvPr id="635" name="直線コネクタ 634"/>
        <xdr:cNvCxnSpPr/>
      </xdr:nvCxnSpPr>
      <xdr:spPr>
        <a:xfrm flipV="1">
          <a:off x="15481300" y="13526647"/>
          <a:ext cx="838200" cy="1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113733</xdr:rowOff>
    </xdr:from>
    <xdr:ext cx="469744" cy="259045"/>
    <xdr:sp macro="" textlink="">
      <xdr:nvSpPr>
        <xdr:cNvPr id="636" name="災害復旧費平均値テキスト"/>
        <xdr:cNvSpPr txBox="1"/>
      </xdr:nvSpPr>
      <xdr:spPr>
        <a:xfrm>
          <a:off x="16370300" y="13486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98454</xdr:rowOff>
    </xdr:from>
    <xdr:to>
      <xdr:col>81</xdr:col>
      <xdr:colOff>50800</xdr:colOff>
      <xdr:row>79</xdr:row>
      <xdr:rowOff>98552</xdr:rowOff>
    </xdr:to>
    <xdr:cxnSp macro="">
      <xdr:nvCxnSpPr>
        <xdr:cNvPr id="638" name="直線コネクタ 637"/>
        <xdr:cNvCxnSpPr/>
      </xdr:nvCxnSpPr>
      <xdr:spPr>
        <a:xfrm flipV="1">
          <a:off x="14592300" y="1364300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98160</xdr:rowOff>
    </xdr:from>
    <xdr:to>
      <xdr:col>76</xdr:col>
      <xdr:colOff>114300</xdr:colOff>
      <xdr:row>79</xdr:row>
      <xdr:rowOff>98552</xdr:rowOff>
    </xdr:to>
    <xdr:cxnSp macro="">
      <xdr:nvCxnSpPr>
        <xdr:cNvPr id="641" name="直線コネクタ 640"/>
        <xdr:cNvCxnSpPr/>
      </xdr:nvCxnSpPr>
      <xdr:spPr>
        <a:xfrm>
          <a:off x="13703300" y="13642710"/>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92608</xdr:rowOff>
    </xdr:from>
    <xdr:to>
      <xdr:col>71</xdr:col>
      <xdr:colOff>177800</xdr:colOff>
      <xdr:row>79</xdr:row>
      <xdr:rowOff>98160</xdr:rowOff>
    </xdr:to>
    <xdr:cxnSp macro="">
      <xdr:nvCxnSpPr>
        <xdr:cNvPr id="644" name="直線コネクタ 643"/>
        <xdr:cNvCxnSpPr/>
      </xdr:nvCxnSpPr>
      <xdr:spPr>
        <a:xfrm>
          <a:off x="12814300" y="1363715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102747</xdr:rowOff>
    </xdr:from>
    <xdr:to>
      <xdr:col>85</xdr:col>
      <xdr:colOff>177800</xdr:colOff>
      <xdr:row>79</xdr:row>
      <xdr:rowOff>32897</xdr:rowOff>
    </xdr:to>
    <xdr:sp macro="" textlink="">
      <xdr:nvSpPr>
        <xdr:cNvPr id="654" name="楕円 653"/>
        <xdr:cNvSpPr/>
      </xdr:nvSpPr>
      <xdr:spPr>
        <a:xfrm>
          <a:off x="16268700" y="1347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62124</xdr:rowOff>
    </xdr:from>
    <xdr:ext cx="469744" cy="259045"/>
    <xdr:sp macro="" textlink="">
      <xdr:nvSpPr>
        <xdr:cNvPr id="655" name="災害復旧費該当値テキスト"/>
        <xdr:cNvSpPr txBox="1"/>
      </xdr:nvSpPr>
      <xdr:spPr>
        <a:xfrm>
          <a:off x="16370300" y="132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47654</xdr:rowOff>
    </xdr:from>
    <xdr:to>
      <xdr:col>81</xdr:col>
      <xdr:colOff>101600</xdr:colOff>
      <xdr:row>79</xdr:row>
      <xdr:rowOff>149254</xdr:rowOff>
    </xdr:to>
    <xdr:sp macro="" textlink="">
      <xdr:nvSpPr>
        <xdr:cNvPr id="656" name="楕円 655"/>
        <xdr:cNvSpPr/>
      </xdr:nvSpPr>
      <xdr:spPr>
        <a:xfrm>
          <a:off x="15430500" y="1359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140381</xdr:rowOff>
    </xdr:from>
    <xdr:ext cx="313932" cy="259045"/>
    <xdr:sp macro="" textlink="">
      <xdr:nvSpPr>
        <xdr:cNvPr id="657" name="テキスト ボックス 656"/>
        <xdr:cNvSpPr txBox="1"/>
      </xdr:nvSpPr>
      <xdr:spPr>
        <a:xfrm>
          <a:off x="15324333" y="13684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47752</xdr:rowOff>
    </xdr:from>
    <xdr:to>
      <xdr:col>76</xdr:col>
      <xdr:colOff>165100</xdr:colOff>
      <xdr:row>79</xdr:row>
      <xdr:rowOff>149352</xdr:rowOff>
    </xdr:to>
    <xdr:sp macro="" textlink="">
      <xdr:nvSpPr>
        <xdr:cNvPr id="658" name="楕円 657"/>
        <xdr:cNvSpPr/>
      </xdr:nvSpPr>
      <xdr:spPr>
        <a:xfrm>
          <a:off x="145415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140479</xdr:rowOff>
    </xdr:from>
    <xdr:ext cx="313932" cy="259045"/>
    <xdr:sp macro="" textlink="">
      <xdr:nvSpPr>
        <xdr:cNvPr id="659" name="テキスト ボックス 658"/>
        <xdr:cNvSpPr txBox="1"/>
      </xdr:nvSpPr>
      <xdr:spPr>
        <a:xfrm>
          <a:off x="14435333" y="13685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47360</xdr:rowOff>
    </xdr:from>
    <xdr:to>
      <xdr:col>72</xdr:col>
      <xdr:colOff>38100</xdr:colOff>
      <xdr:row>79</xdr:row>
      <xdr:rowOff>148960</xdr:rowOff>
    </xdr:to>
    <xdr:sp macro="" textlink="">
      <xdr:nvSpPr>
        <xdr:cNvPr id="660" name="楕円 659"/>
        <xdr:cNvSpPr/>
      </xdr:nvSpPr>
      <xdr:spPr>
        <a:xfrm>
          <a:off x="13652500" y="135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140087</xdr:rowOff>
    </xdr:from>
    <xdr:ext cx="313932" cy="259045"/>
    <xdr:sp macro="" textlink="">
      <xdr:nvSpPr>
        <xdr:cNvPr id="661" name="テキスト ボックス 660"/>
        <xdr:cNvSpPr txBox="1"/>
      </xdr:nvSpPr>
      <xdr:spPr>
        <a:xfrm>
          <a:off x="13546333" y="13684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41808</xdr:rowOff>
    </xdr:from>
    <xdr:to>
      <xdr:col>67</xdr:col>
      <xdr:colOff>101600</xdr:colOff>
      <xdr:row>79</xdr:row>
      <xdr:rowOff>143408</xdr:rowOff>
    </xdr:to>
    <xdr:sp macro="" textlink="">
      <xdr:nvSpPr>
        <xdr:cNvPr id="662" name="楕円 661"/>
        <xdr:cNvSpPr/>
      </xdr:nvSpPr>
      <xdr:spPr>
        <a:xfrm>
          <a:off x="12763500" y="135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134535</xdr:rowOff>
    </xdr:from>
    <xdr:ext cx="378565" cy="259045"/>
    <xdr:sp macro="" textlink="">
      <xdr:nvSpPr>
        <xdr:cNvPr id="663" name="テキスト ボックス 662"/>
        <xdr:cNvSpPr txBox="1"/>
      </xdr:nvSpPr>
      <xdr:spPr>
        <a:xfrm>
          <a:off x="12625017" y="1367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36373</xdr:rowOff>
    </xdr:from>
    <xdr:to>
      <xdr:col>85</xdr:col>
      <xdr:colOff>127000</xdr:colOff>
      <xdr:row>92</xdr:row>
      <xdr:rowOff>90351</xdr:rowOff>
    </xdr:to>
    <xdr:cxnSp macro="">
      <xdr:nvCxnSpPr>
        <xdr:cNvPr id="697" name="直線コネクタ 696"/>
        <xdr:cNvCxnSpPr/>
      </xdr:nvCxnSpPr>
      <xdr:spPr>
        <a:xfrm>
          <a:off x="15481300" y="15809773"/>
          <a:ext cx="838200" cy="5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169560</xdr:rowOff>
    </xdr:from>
    <xdr:to>
      <xdr:col>81</xdr:col>
      <xdr:colOff>50800</xdr:colOff>
      <xdr:row>92</xdr:row>
      <xdr:rowOff>36373</xdr:rowOff>
    </xdr:to>
    <xdr:cxnSp macro="">
      <xdr:nvCxnSpPr>
        <xdr:cNvPr id="700" name="直線コネクタ 699"/>
        <xdr:cNvCxnSpPr/>
      </xdr:nvCxnSpPr>
      <xdr:spPr>
        <a:xfrm>
          <a:off x="14592300" y="15771510"/>
          <a:ext cx="8890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114269</xdr:rowOff>
    </xdr:from>
    <xdr:to>
      <xdr:col>76</xdr:col>
      <xdr:colOff>114300</xdr:colOff>
      <xdr:row>91</xdr:row>
      <xdr:rowOff>169560</xdr:rowOff>
    </xdr:to>
    <xdr:cxnSp macro="">
      <xdr:nvCxnSpPr>
        <xdr:cNvPr id="703" name="直線コネクタ 702"/>
        <xdr:cNvCxnSpPr/>
      </xdr:nvCxnSpPr>
      <xdr:spPr>
        <a:xfrm>
          <a:off x="13703300" y="15716219"/>
          <a:ext cx="889000" cy="5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114269</xdr:rowOff>
    </xdr:from>
    <xdr:to>
      <xdr:col>71</xdr:col>
      <xdr:colOff>177800</xdr:colOff>
      <xdr:row>91</xdr:row>
      <xdr:rowOff>151216</xdr:rowOff>
    </xdr:to>
    <xdr:cxnSp macro="">
      <xdr:nvCxnSpPr>
        <xdr:cNvPr id="706" name="直線コネクタ 705"/>
        <xdr:cNvCxnSpPr/>
      </xdr:nvCxnSpPr>
      <xdr:spPr>
        <a:xfrm flipV="1">
          <a:off x="12814300" y="15716219"/>
          <a:ext cx="889000" cy="3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39551</xdr:rowOff>
    </xdr:from>
    <xdr:to>
      <xdr:col>85</xdr:col>
      <xdr:colOff>177800</xdr:colOff>
      <xdr:row>92</xdr:row>
      <xdr:rowOff>141151</xdr:rowOff>
    </xdr:to>
    <xdr:sp macro="" textlink="">
      <xdr:nvSpPr>
        <xdr:cNvPr id="716" name="楕円 715"/>
        <xdr:cNvSpPr/>
      </xdr:nvSpPr>
      <xdr:spPr>
        <a:xfrm>
          <a:off x="16268700" y="1581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62428</xdr:rowOff>
    </xdr:from>
    <xdr:ext cx="534377" cy="259045"/>
    <xdr:sp macro="" textlink="">
      <xdr:nvSpPr>
        <xdr:cNvPr id="717" name="公債費該当値テキスト"/>
        <xdr:cNvSpPr txBox="1"/>
      </xdr:nvSpPr>
      <xdr:spPr>
        <a:xfrm>
          <a:off x="16370300" y="1566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157023</xdr:rowOff>
    </xdr:from>
    <xdr:to>
      <xdr:col>81</xdr:col>
      <xdr:colOff>101600</xdr:colOff>
      <xdr:row>92</xdr:row>
      <xdr:rowOff>87173</xdr:rowOff>
    </xdr:to>
    <xdr:sp macro="" textlink="">
      <xdr:nvSpPr>
        <xdr:cNvPr id="718" name="楕円 717"/>
        <xdr:cNvSpPr/>
      </xdr:nvSpPr>
      <xdr:spPr>
        <a:xfrm>
          <a:off x="15430500" y="157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103700</xdr:rowOff>
    </xdr:from>
    <xdr:ext cx="534377" cy="259045"/>
    <xdr:sp macro="" textlink="">
      <xdr:nvSpPr>
        <xdr:cNvPr id="719" name="テキスト ボックス 718"/>
        <xdr:cNvSpPr txBox="1"/>
      </xdr:nvSpPr>
      <xdr:spPr>
        <a:xfrm>
          <a:off x="15214111" y="1553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118760</xdr:rowOff>
    </xdr:from>
    <xdr:to>
      <xdr:col>76</xdr:col>
      <xdr:colOff>165100</xdr:colOff>
      <xdr:row>92</xdr:row>
      <xdr:rowOff>48910</xdr:rowOff>
    </xdr:to>
    <xdr:sp macro="" textlink="">
      <xdr:nvSpPr>
        <xdr:cNvPr id="720" name="楕円 719"/>
        <xdr:cNvSpPr/>
      </xdr:nvSpPr>
      <xdr:spPr>
        <a:xfrm>
          <a:off x="14541500" y="1572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65437</xdr:rowOff>
    </xdr:from>
    <xdr:ext cx="534377" cy="259045"/>
    <xdr:sp macro="" textlink="">
      <xdr:nvSpPr>
        <xdr:cNvPr id="721" name="テキスト ボックス 720"/>
        <xdr:cNvSpPr txBox="1"/>
      </xdr:nvSpPr>
      <xdr:spPr>
        <a:xfrm>
          <a:off x="14325111" y="1549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63469</xdr:rowOff>
    </xdr:from>
    <xdr:to>
      <xdr:col>72</xdr:col>
      <xdr:colOff>38100</xdr:colOff>
      <xdr:row>91</xdr:row>
      <xdr:rowOff>165069</xdr:rowOff>
    </xdr:to>
    <xdr:sp macro="" textlink="">
      <xdr:nvSpPr>
        <xdr:cNvPr id="722" name="楕円 721"/>
        <xdr:cNvSpPr/>
      </xdr:nvSpPr>
      <xdr:spPr>
        <a:xfrm>
          <a:off x="13652500" y="156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10146</xdr:rowOff>
    </xdr:from>
    <xdr:ext cx="534377" cy="259045"/>
    <xdr:sp macro="" textlink="">
      <xdr:nvSpPr>
        <xdr:cNvPr id="723" name="テキスト ボックス 722"/>
        <xdr:cNvSpPr txBox="1"/>
      </xdr:nvSpPr>
      <xdr:spPr>
        <a:xfrm>
          <a:off x="13436111" y="154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100416</xdr:rowOff>
    </xdr:from>
    <xdr:to>
      <xdr:col>67</xdr:col>
      <xdr:colOff>101600</xdr:colOff>
      <xdr:row>92</xdr:row>
      <xdr:rowOff>30566</xdr:rowOff>
    </xdr:to>
    <xdr:sp macro="" textlink="">
      <xdr:nvSpPr>
        <xdr:cNvPr id="724" name="楕円 723"/>
        <xdr:cNvSpPr/>
      </xdr:nvSpPr>
      <xdr:spPr>
        <a:xfrm>
          <a:off x="12763500" y="157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47093</xdr:rowOff>
    </xdr:from>
    <xdr:ext cx="534377" cy="259045"/>
    <xdr:sp macro="" textlink="">
      <xdr:nvSpPr>
        <xdr:cNvPr id="725" name="テキスト ボックス 724"/>
        <xdr:cNvSpPr txBox="1"/>
      </xdr:nvSpPr>
      <xdr:spPr>
        <a:xfrm>
          <a:off x="12547111" y="1547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40945</xdr:rowOff>
    </xdr:from>
    <xdr:to>
      <xdr:col>116</xdr:col>
      <xdr:colOff>63500</xdr:colOff>
      <xdr:row>32</xdr:row>
      <xdr:rowOff>145643</xdr:rowOff>
    </xdr:to>
    <xdr:cxnSp macro="">
      <xdr:nvCxnSpPr>
        <xdr:cNvPr id="752" name="直線コネクタ 751"/>
        <xdr:cNvCxnSpPr/>
      </xdr:nvCxnSpPr>
      <xdr:spPr>
        <a:xfrm flipV="1">
          <a:off x="21323300" y="5355895"/>
          <a:ext cx="838200" cy="27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138651</xdr:rowOff>
    </xdr:from>
    <xdr:ext cx="378565" cy="259045"/>
    <xdr:sp macro="" textlink="">
      <xdr:nvSpPr>
        <xdr:cNvPr id="753" name="諸支出金平均値テキスト"/>
        <xdr:cNvSpPr txBox="1"/>
      </xdr:nvSpPr>
      <xdr:spPr>
        <a:xfrm>
          <a:off x="22212300" y="64823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91694</xdr:rowOff>
    </xdr:from>
    <xdr:to>
      <xdr:col>111</xdr:col>
      <xdr:colOff>177800</xdr:colOff>
      <xdr:row>32</xdr:row>
      <xdr:rowOff>145643</xdr:rowOff>
    </xdr:to>
    <xdr:cxnSp macro="">
      <xdr:nvCxnSpPr>
        <xdr:cNvPr id="755" name="直線コネクタ 754"/>
        <xdr:cNvCxnSpPr/>
      </xdr:nvCxnSpPr>
      <xdr:spPr>
        <a:xfrm>
          <a:off x="20434300" y="5406644"/>
          <a:ext cx="889000" cy="22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48124</xdr:rowOff>
    </xdr:from>
    <xdr:ext cx="378565" cy="259045"/>
    <xdr:sp macro="" textlink="">
      <xdr:nvSpPr>
        <xdr:cNvPr id="757" name="テキスト ボックス 756"/>
        <xdr:cNvSpPr txBox="1"/>
      </xdr:nvSpPr>
      <xdr:spPr>
        <a:xfrm>
          <a:off x="21134017" y="65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91694</xdr:rowOff>
    </xdr:from>
    <xdr:to>
      <xdr:col>107</xdr:col>
      <xdr:colOff>50800</xdr:colOff>
      <xdr:row>32</xdr:row>
      <xdr:rowOff>2083</xdr:rowOff>
    </xdr:to>
    <xdr:cxnSp macro="">
      <xdr:nvCxnSpPr>
        <xdr:cNvPr id="758" name="直線コネクタ 757"/>
        <xdr:cNvCxnSpPr/>
      </xdr:nvCxnSpPr>
      <xdr:spPr>
        <a:xfrm flipV="1">
          <a:off x="19545300" y="5406644"/>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151909</xdr:rowOff>
    </xdr:from>
    <xdr:ext cx="378565" cy="259045"/>
    <xdr:sp macro="" textlink="">
      <xdr:nvSpPr>
        <xdr:cNvPr id="760" name="テキスト ボックス 759"/>
        <xdr:cNvSpPr txBox="1"/>
      </xdr:nvSpPr>
      <xdr:spPr>
        <a:xfrm>
          <a:off x="20245017" y="64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136499</xdr:rowOff>
    </xdr:from>
    <xdr:to>
      <xdr:col>102</xdr:col>
      <xdr:colOff>114300</xdr:colOff>
      <xdr:row>32</xdr:row>
      <xdr:rowOff>2083</xdr:rowOff>
    </xdr:to>
    <xdr:cxnSp macro="">
      <xdr:nvCxnSpPr>
        <xdr:cNvPr id="761" name="直線コネクタ 760"/>
        <xdr:cNvCxnSpPr/>
      </xdr:nvCxnSpPr>
      <xdr:spPr>
        <a:xfrm>
          <a:off x="18656300" y="5279999"/>
          <a:ext cx="889000" cy="2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62755</xdr:rowOff>
    </xdr:from>
    <xdr:ext cx="378565" cy="259045"/>
    <xdr:sp macro="" textlink="">
      <xdr:nvSpPr>
        <xdr:cNvPr id="763" name="テキスト ボックス 762"/>
        <xdr:cNvSpPr txBox="1"/>
      </xdr:nvSpPr>
      <xdr:spPr>
        <a:xfrm>
          <a:off x="19356017"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169740</xdr:rowOff>
    </xdr:from>
    <xdr:ext cx="378565" cy="259045"/>
    <xdr:sp macro="" textlink="">
      <xdr:nvSpPr>
        <xdr:cNvPr id="765" name="テキスト ボックス 764"/>
        <xdr:cNvSpPr txBox="1"/>
      </xdr:nvSpPr>
      <xdr:spPr>
        <a:xfrm>
          <a:off x="18467017" y="65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161595</xdr:rowOff>
    </xdr:from>
    <xdr:to>
      <xdr:col>116</xdr:col>
      <xdr:colOff>114300</xdr:colOff>
      <xdr:row>31</xdr:row>
      <xdr:rowOff>91745</xdr:rowOff>
    </xdr:to>
    <xdr:sp macro="" textlink="">
      <xdr:nvSpPr>
        <xdr:cNvPr id="771" name="楕円 770"/>
        <xdr:cNvSpPr/>
      </xdr:nvSpPr>
      <xdr:spPr>
        <a:xfrm>
          <a:off x="22110700" y="530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114622</xdr:rowOff>
    </xdr:from>
    <xdr:ext cx="469744" cy="259045"/>
    <xdr:sp macro="" textlink="">
      <xdr:nvSpPr>
        <xdr:cNvPr id="772" name="諸支出金該当値テキスト"/>
        <xdr:cNvSpPr txBox="1"/>
      </xdr:nvSpPr>
      <xdr:spPr>
        <a:xfrm>
          <a:off x="22212300" y="52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94843</xdr:rowOff>
    </xdr:from>
    <xdr:to>
      <xdr:col>112</xdr:col>
      <xdr:colOff>38100</xdr:colOff>
      <xdr:row>33</xdr:row>
      <xdr:rowOff>24993</xdr:rowOff>
    </xdr:to>
    <xdr:sp macro="" textlink="">
      <xdr:nvSpPr>
        <xdr:cNvPr id="773" name="楕円 772"/>
        <xdr:cNvSpPr/>
      </xdr:nvSpPr>
      <xdr:spPr>
        <a:xfrm>
          <a:off x="21272500" y="55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41520</xdr:rowOff>
    </xdr:from>
    <xdr:ext cx="469744" cy="259045"/>
    <xdr:sp macro="" textlink="">
      <xdr:nvSpPr>
        <xdr:cNvPr id="774" name="テキスト ボックス 773"/>
        <xdr:cNvSpPr txBox="1"/>
      </xdr:nvSpPr>
      <xdr:spPr>
        <a:xfrm>
          <a:off x="21088428" y="535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40894</xdr:rowOff>
    </xdr:from>
    <xdr:to>
      <xdr:col>107</xdr:col>
      <xdr:colOff>101600</xdr:colOff>
      <xdr:row>31</xdr:row>
      <xdr:rowOff>142494</xdr:rowOff>
    </xdr:to>
    <xdr:sp macro="" textlink="">
      <xdr:nvSpPr>
        <xdr:cNvPr id="775" name="楕円 774"/>
        <xdr:cNvSpPr/>
      </xdr:nvSpPr>
      <xdr:spPr>
        <a:xfrm>
          <a:off x="20383500" y="53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159021</xdr:rowOff>
    </xdr:from>
    <xdr:ext cx="469744" cy="259045"/>
    <xdr:sp macro="" textlink="">
      <xdr:nvSpPr>
        <xdr:cNvPr id="776" name="テキスト ボックス 775"/>
        <xdr:cNvSpPr txBox="1"/>
      </xdr:nvSpPr>
      <xdr:spPr>
        <a:xfrm>
          <a:off x="20199428" y="513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122733</xdr:rowOff>
    </xdr:from>
    <xdr:to>
      <xdr:col>102</xdr:col>
      <xdr:colOff>165100</xdr:colOff>
      <xdr:row>32</xdr:row>
      <xdr:rowOff>52883</xdr:rowOff>
    </xdr:to>
    <xdr:sp macro="" textlink="">
      <xdr:nvSpPr>
        <xdr:cNvPr id="777" name="楕円 776"/>
        <xdr:cNvSpPr/>
      </xdr:nvSpPr>
      <xdr:spPr>
        <a:xfrm>
          <a:off x="19494500" y="543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69410</xdr:rowOff>
    </xdr:from>
    <xdr:ext cx="469744" cy="259045"/>
    <xdr:sp macro="" textlink="">
      <xdr:nvSpPr>
        <xdr:cNvPr id="778" name="テキスト ボックス 777"/>
        <xdr:cNvSpPr txBox="1"/>
      </xdr:nvSpPr>
      <xdr:spPr>
        <a:xfrm>
          <a:off x="19310428" y="521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85699</xdr:rowOff>
    </xdr:from>
    <xdr:to>
      <xdr:col>98</xdr:col>
      <xdr:colOff>38100</xdr:colOff>
      <xdr:row>31</xdr:row>
      <xdr:rowOff>15849</xdr:rowOff>
    </xdr:to>
    <xdr:sp macro="" textlink="">
      <xdr:nvSpPr>
        <xdr:cNvPr id="779" name="楕円 778"/>
        <xdr:cNvSpPr/>
      </xdr:nvSpPr>
      <xdr:spPr>
        <a:xfrm>
          <a:off x="18605500" y="522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32376</xdr:rowOff>
    </xdr:from>
    <xdr:ext cx="469744" cy="259045"/>
    <xdr:sp macro="" textlink="">
      <xdr:nvSpPr>
        <xdr:cNvPr id="780" name="テキスト ボックス 779"/>
        <xdr:cNvSpPr txBox="1"/>
      </xdr:nvSpPr>
      <xdr:spPr>
        <a:xfrm>
          <a:off x="18421428" y="500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196,258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民生費のうち児童福祉行政に要する経費である児童福祉費おいて保育無償化による保育所等運営費の増加や、社会福祉行政に要する経費である社会福祉費において対象者の増等による自立支援給付費の増加の他、プレミアム付商品券事業の実施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については、新庁舎建設、操車場跡地周辺整備や青森駅周辺整備、保育無償化の実施等による経費の増加があるものの、普通交付税や地方特例交付金等の収入の増加に加え、少雪による除排雪経費の減少により、標準財政規模比における実質単年度収支は</a:t>
          </a:r>
          <a:r>
            <a:rPr kumimoji="1" lang="en-US" altLang="ja-JP" sz="1400">
              <a:latin typeface="ＭＳ ゴシック" pitchFamily="49" charset="-128"/>
              <a:ea typeface="ＭＳ ゴシック" pitchFamily="49" charset="-128"/>
            </a:rPr>
            <a:t>5.29</a:t>
          </a:r>
          <a:r>
            <a:rPr kumimoji="1" lang="ja-JP" altLang="en-US" sz="1400">
              <a:latin typeface="ＭＳ ゴシック" pitchFamily="49" charset="-128"/>
              <a:ea typeface="ＭＳ ゴシック" pitchFamily="49" charset="-128"/>
            </a:rPr>
            <a:t>ポイント上昇した。今後も臨時財政需要が見込まれているため、より一層の行財政改革の取組により、自主財源の確保や経費節減に努め、健全な財政運営を図っていく。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おいて収益が改善したもののここ数年赤字が続いており、自動車運送事業会計において収益が悪化している状況であるが、経営改善計画の見直しを図り、収益改善に努めていくこととしている。また、母子父子寡婦福祉資金貸付金特別会計の赤字部分については、純計上収支均衡となっているものである。</a:t>
          </a:r>
        </a:p>
        <a:p>
          <a:r>
            <a:rPr kumimoji="1" lang="ja-JP" altLang="en-US" sz="1400">
              <a:latin typeface="ＭＳ ゴシック" pitchFamily="49" charset="-128"/>
              <a:ea typeface="ＭＳ ゴシック" pitchFamily="49" charset="-128"/>
            </a:rPr>
            <a:t>　公営企業及び準公営企業については、公営企業の基本に則り、中期的な経営計画に基づき、積極的な収入確保と経費削減による経営基盤の強化を図ることにより自律的な経営が原則となっており、その結果として一般会計からの負担が適正な水準となるように見直すこととしている。</a:t>
          </a:r>
        </a:p>
        <a:p>
          <a:r>
            <a:rPr kumimoji="1" lang="ja-JP" altLang="en-US" sz="1400">
              <a:latin typeface="ＭＳ ゴシック" pitchFamily="49" charset="-128"/>
              <a:ea typeface="ＭＳ ゴシック" pitchFamily="49" charset="-128"/>
            </a:rPr>
            <a:t>　水道事業会計は、事業のコスト削減をはじめ、起債償還額のピークを超えたことに伴う歳出減少により実質収支が黒字で、標準財政規模に占める割合が最も大きく、次に割合が大きい一般会計も、建設事業費等の経費削減や交付税措置のある有利な起債の活用により、安定的な財政運営に努めている。今後も行財政改革プランに基づき、補助金･負担金の見直しと財源の確保、公債費の適正化、公営企業・準公営企業の見直しなどにより、行政の効率化に努め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2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128491931</v>
      </c>
      <c r="BO4" s="424"/>
      <c r="BP4" s="424"/>
      <c r="BQ4" s="424"/>
      <c r="BR4" s="424"/>
      <c r="BS4" s="424"/>
      <c r="BT4" s="424"/>
      <c r="BU4" s="425"/>
      <c r="BV4" s="423">
        <v>119224658</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v>
      </c>
      <c r="CU4" s="608"/>
      <c r="CV4" s="608"/>
      <c r="CW4" s="608"/>
      <c r="CX4" s="608"/>
      <c r="CY4" s="608"/>
      <c r="CZ4" s="608"/>
      <c r="DA4" s="609"/>
      <c r="DB4" s="607">
        <v>1.8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125315169</v>
      </c>
      <c r="BO5" s="429"/>
      <c r="BP5" s="429"/>
      <c r="BQ5" s="429"/>
      <c r="BR5" s="429"/>
      <c r="BS5" s="429"/>
      <c r="BT5" s="429"/>
      <c r="BU5" s="430"/>
      <c r="BV5" s="428">
        <v>117700566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92.2</v>
      </c>
      <c r="CU5" s="399"/>
      <c r="CV5" s="399"/>
      <c r="CW5" s="399"/>
      <c r="CX5" s="399"/>
      <c r="CY5" s="399"/>
      <c r="CZ5" s="399"/>
      <c r="DA5" s="400"/>
      <c r="DB5" s="398">
        <v>94.6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3176762</v>
      </c>
      <c r="BO6" s="429"/>
      <c r="BP6" s="429"/>
      <c r="BQ6" s="429"/>
      <c r="BR6" s="429"/>
      <c r="BS6" s="429"/>
      <c r="BT6" s="429"/>
      <c r="BU6" s="430"/>
      <c r="BV6" s="428">
        <v>1524092</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97.6</v>
      </c>
      <c r="CU6" s="582"/>
      <c r="CV6" s="582"/>
      <c r="CW6" s="582"/>
      <c r="CX6" s="582"/>
      <c r="CY6" s="582"/>
      <c r="CZ6" s="582"/>
      <c r="DA6" s="583"/>
      <c r="DB6" s="581">
        <v>101.2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553318</v>
      </c>
      <c r="BO7" s="429"/>
      <c r="BP7" s="429"/>
      <c r="BQ7" s="429"/>
      <c r="BR7" s="429"/>
      <c r="BS7" s="429"/>
      <c r="BT7" s="429"/>
      <c r="BU7" s="430"/>
      <c r="BV7" s="428">
        <v>299023</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66410982</v>
      </c>
      <c r="CU7" s="429"/>
      <c r="CV7" s="429"/>
      <c r="CW7" s="429"/>
      <c r="CX7" s="429"/>
      <c r="CY7" s="429"/>
      <c r="CZ7" s="429"/>
      <c r="DA7" s="430"/>
      <c r="DB7" s="428">
        <v>66644875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2623444</v>
      </c>
      <c r="BO8" s="429"/>
      <c r="BP8" s="429"/>
      <c r="BQ8" s="429"/>
      <c r="BR8" s="429"/>
      <c r="BS8" s="429"/>
      <c r="BT8" s="429"/>
      <c r="BU8" s="430"/>
      <c r="BV8" s="428">
        <v>1225069</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0.56000000000000005</v>
      </c>
      <c r="CU8" s="542"/>
      <c r="CV8" s="542"/>
      <c r="CW8" s="542"/>
      <c r="CX8" s="542"/>
      <c r="CY8" s="542"/>
      <c r="CZ8" s="542"/>
      <c r="DA8" s="543"/>
      <c r="DB8" s="541">
        <v>0.56000000000000005</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287648</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102</v>
      </c>
      <c r="AV9" s="486"/>
      <c r="AW9" s="486"/>
      <c r="AX9" s="486"/>
      <c r="AY9" s="408" t="s">
        <v>115</v>
      </c>
      <c r="AZ9" s="409"/>
      <c r="BA9" s="409"/>
      <c r="BB9" s="409"/>
      <c r="BC9" s="409"/>
      <c r="BD9" s="409"/>
      <c r="BE9" s="409"/>
      <c r="BF9" s="409"/>
      <c r="BG9" s="409"/>
      <c r="BH9" s="409"/>
      <c r="BI9" s="409"/>
      <c r="BJ9" s="409"/>
      <c r="BK9" s="409"/>
      <c r="BL9" s="409"/>
      <c r="BM9" s="410"/>
      <c r="BN9" s="428">
        <v>1398375</v>
      </c>
      <c r="BO9" s="429"/>
      <c r="BP9" s="429"/>
      <c r="BQ9" s="429"/>
      <c r="BR9" s="429"/>
      <c r="BS9" s="429"/>
      <c r="BT9" s="429"/>
      <c r="BU9" s="430"/>
      <c r="BV9" s="428">
        <v>-820658</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19.7</v>
      </c>
      <c r="CU9" s="399"/>
      <c r="CV9" s="399"/>
      <c r="CW9" s="399"/>
      <c r="CX9" s="399"/>
      <c r="CY9" s="399"/>
      <c r="CZ9" s="399"/>
      <c r="DA9" s="400"/>
      <c r="DB9" s="398">
        <v>20.100000000000001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299520</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94</v>
      </c>
      <c r="AV10" s="486"/>
      <c r="AW10" s="486"/>
      <c r="AX10" s="486"/>
      <c r="AY10" s="408" t="s">
        <v>119</v>
      </c>
      <c r="AZ10" s="409"/>
      <c r="BA10" s="409"/>
      <c r="BB10" s="409"/>
      <c r="BC10" s="409"/>
      <c r="BD10" s="409"/>
      <c r="BE10" s="409"/>
      <c r="BF10" s="409"/>
      <c r="BG10" s="409"/>
      <c r="BH10" s="409"/>
      <c r="BI10" s="409"/>
      <c r="BJ10" s="409"/>
      <c r="BK10" s="409"/>
      <c r="BL10" s="409"/>
      <c r="BM10" s="410"/>
      <c r="BN10" s="428">
        <v>806</v>
      </c>
      <c r="BO10" s="429"/>
      <c r="BP10" s="429"/>
      <c r="BQ10" s="429"/>
      <c r="BR10" s="429"/>
      <c r="BS10" s="429"/>
      <c r="BT10" s="429"/>
      <c r="BU10" s="430"/>
      <c r="BV10" s="428">
        <v>938</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124</v>
      </c>
      <c r="AV11" s="486"/>
      <c r="AW11" s="486"/>
      <c r="AX11" s="486"/>
      <c r="AY11" s="408" t="s">
        <v>125</v>
      </c>
      <c r="AZ11" s="409"/>
      <c r="BA11" s="409"/>
      <c r="BB11" s="409"/>
      <c r="BC11" s="409"/>
      <c r="BD11" s="409"/>
      <c r="BE11" s="409"/>
      <c r="BF11" s="409"/>
      <c r="BG11" s="409"/>
      <c r="BH11" s="409"/>
      <c r="BI11" s="409"/>
      <c r="BJ11" s="409"/>
      <c r="BK11" s="409"/>
      <c r="BL11" s="409"/>
      <c r="BM11" s="410"/>
      <c r="BN11" s="428">
        <v>800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281232</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1300000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280124</v>
      </c>
      <c r="S13" s="532"/>
      <c r="T13" s="532"/>
      <c r="U13" s="532"/>
      <c r="V13" s="533"/>
      <c r="W13" s="519" t="s">
        <v>138</v>
      </c>
      <c r="X13" s="441"/>
      <c r="Y13" s="441"/>
      <c r="Z13" s="441"/>
      <c r="AA13" s="441"/>
      <c r="AB13" s="442"/>
      <c r="AC13" s="404">
        <v>3956</v>
      </c>
      <c r="AD13" s="405"/>
      <c r="AE13" s="405"/>
      <c r="AF13" s="405"/>
      <c r="AG13" s="406"/>
      <c r="AH13" s="404">
        <v>4382</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1399981</v>
      </c>
      <c r="BO13" s="429"/>
      <c r="BP13" s="429"/>
      <c r="BQ13" s="429"/>
      <c r="BR13" s="429"/>
      <c r="BS13" s="429"/>
      <c r="BT13" s="429"/>
      <c r="BU13" s="430"/>
      <c r="BV13" s="428">
        <v>-2119720</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15</v>
      </c>
      <c r="CU13" s="399"/>
      <c r="CV13" s="399"/>
      <c r="CW13" s="399"/>
      <c r="CX13" s="399"/>
      <c r="CY13" s="399"/>
      <c r="CZ13" s="399"/>
      <c r="DA13" s="400"/>
      <c r="DB13" s="398">
        <v>15.2</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284531</v>
      </c>
      <c r="S14" s="532"/>
      <c r="T14" s="532"/>
      <c r="U14" s="532"/>
      <c r="V14" s="533"/>
      <c r="W14" s="534"/>
      <c r="X14" s="444"/>
      <c r="Y14" s="444"/>
      <c r="Z14" s="444"/>
      <c r="AA14" s="444"/>
      <c r="AB14" s="445"/>
      <c r="AC14" s="524">
        <v>3.1</v>
      </c>
      <c r="AD14" s="525"/>
      <c r="AE14" s="525"/>
      <c r="AF14" s="525"/>
      <c r="AG14" s="526"/>
      <c r="AH14" s="524">
        <v>3.4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93.6</v>
      </c>
      <c r="CU14" s="536"/>
      <c r="CV14" s="536"/>
      <c r="CW14" s="536"/>
      <c r="CX14" s="536"/>
      <c r="CY14" s="536"/>
      <c r="CZ14" s="536"/>
      <c r="DA14" s="537"/>
      <c r="DB14" s="535">
        <v>97.5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283530</v>
      </c>
      <c r="S15" s="532"/>
      <c r="T15" s="532"/>
      <c r="U15" s="532"/>
      <c r="V15" s="533"/>
      <c r="W15" s="519" t="s">
        <v>145</v>
      </c>
      <c r="X15" s="441"/>
      <c r="Y15" s="441"/>
      <c r="Z15" s="441"/>
      <c r="AA15" s="441"/>
      <c r="AB15" s="442"/>
      <c r="AC15" s="404">
        <v>19050</v>
      </c>
      <c r="AD15" s="405"/>
      <c r="AE15" s="405"/>
      <c r="AF15" s="405"/>
      <c r="AG15" s="406"/>
      <c r="AH15" s="404">
        <v>19341</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30022064</v>
      </c>
      <c r="BO15" s="424"/>
      <c r="BP15" s="424"/>
      <c r="BQ15" s="424"/>
      <c r="BR15" s="424"/>
      <c r="BS15" s="424"/>
      <c r="BT15" s="424"/>
      <c r="BU15" s="425"/>
      <c r="BV15" s="423">
        <v>30703325</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15.1</v>
      </c>
      <c r="AD16" s="525"/>
      <c r="AE16" s="525"/>
      <c r="AF16" s="525"/>
      <c r="AG16" s="526"/>
      <c r="AH16" s="524">
        <v>15.2</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54278836</v>
      </c>
      <c r="BO16" s="429"/>
      <c r="BP16" s="429"/>
      <c r="BQ16" s="429"/>
      <c r="BR16" s="429"/>
      <c r="BS16" s="429"/>
      <c r="BT16" s="429"/>
      <c r="BU16" s="430"/>
      <c r="BV16" s="428">
        <v>53540747</v>
      </c>
      <c r="BW16" s="429"/>
      <c r="BX16" s="429"/>
      <c r="BY16" s="429"/>
      <c r="BZ16" s="429"/>
      <c r="CA16" s="429"/>
      <c r="CB16" s="429"/>
      <c r="CC16" s="430"/>
      <c r="CD16" s="201"/>
      <c r="CE16" s="426" t="s">
        <v>151</v>
      </c>
      <c r="CF16" s="426"/>
      <c r="CG16" s="426"/>
      <c r="CH16" s="426"/>
      <c r="CI16" s="426"/>
      <c r="CJ16" s="426"/>
      <c r="CK16" s="426"/>
      <c r="CL16" s="426"/>
      <c r="CM16" s="426"/>
      <c r="CN16" s="426"/>
      <c r="CO16" s="426"/>
      <c r="CP16" s="426"/>
      <c r="CQ16" s="426"/>
      <c r="CR16" s="426"/>
      <c r="CS16" s="427"/>
      <c r="CT16" s="398">
        <v>17.399999999999999</v>
      </c>
      <c r="CU16" s="399"/>
      <c r="CV16" s="399"/>
      <c r="CW16" s="399"/>
      <c r="CX16" s="399"/>
      <c r="CY16" s="399"/>
      <c r="CZ16" s="399"/>
      <c r="DA16" s="400"/>
      <c r="DB16" s="398">
        <v>19.100000000000001</v>
      </c>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102763</v>
      </c>
      <c r="AD17" s="405"/>
      <c r="AE17" s="405"/>
      <c r="AF17" s="405"/>
      <c r="AG17" s="406"/>
      <c r="AH17" s="404">
        <v>103571</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38159027</v>
      </c>
      <c r="BO17" s="429"/>
      <c r="BP17" s="429"/>
      <c r="BQ17" s="429"/>
      <c r="BR17" s="429"/>
      <c r="BS17" s="429"/>
      <c r="BT17" s="429"/>
      <c r="BU17" s="430"/>
      <c r="BV17" s="428">
        <v>39166273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824.62</v>
      </c>
      <c r="M18" s="493"/>
      <c r="N18" s="493"/>
      <c r="O18" s="493"/>
      <c r="P18" s="493"/>
      <c r="Q18" s="493"/>
      <c r="R18" s="494"/>
      <c r="S18" s="494"/>
      <c r="T18" s="494"/>
      <c r="U18" s="494"/>
      <c r="V18" s="495"/>
      <c r="W18" s="509"/>
      <c r="X18" s="510"/>
      <c r="Y18" s="510"/>
      <c r="Z18" s="510"/>
      <c r="AA18" s="510"/>
      <c r="AB18" s="520"/>
      <c r="AC18" s="392">
        <v>81.7</v>
      </c>
      <c r="AD18" s="393"/>
      <c r="AE18" s="393"/>
      <c r="AF18" s="393"/>
      <c r="AG18" s="496"/>
      <c r="AH18" s="392">
        <v>81.400000000000006</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64273712</v>
      </c>
      <c r="BO18" s="429"/>
      <c r="BP18" s="429"/>
      <c r="BQ18" s="429"/>
      <c r="BR18" s="429"/>
      <c r="BS18" s="429"/>
      <c r="BT18" s="429"/>
      <c r="BU18" s="430"/>
      <c r="BV18" s="428">
        <v>65281194</v>
      </c>
      <c r="BW18" s="429"/>
      <c r="BX18" s="429"/>
      <c r="BY18" s="429"/>
      <c r="BZ18" s="429"/>
      <c r="CA18" s="429"/>
      <c r="CB18" s="429"/>
      <c r="CC18" s="430"/>
      <c r="CD18" s="201"/>
      <c r="CE18" s="426" t="s">
        <v>158</v>
      </c>
      <c r="CF18" s="426"/>
      <c r="CG18" s="426"/>
      <c r="CH18" s="426"/>
      <c r="CI18" s="426"/>
      <c r="CJ18" s="426"/>
      <c r="CK18" s="426"/>
      <c r="CL18" s="426"/>
      <c r="CM18" s="426"/>
      <c r="CN18" s="426"/>
      <c r="CO18" s="426"/>
      <c r="CP18" s="426"/>
      <c r="CQ18" s="426"/>
      <c r="CR18" s="426"/>
      <c r="CS18" s="427"/>
      <c r="CT18" s="398">
        <v>9.9</v>
      </c>
      <c r="CU18" s="399"/>
      <c r="CV18" s="399"/>
      <c r="CW18" s="399"/>
      <c r="CX18" s="399"/>
      <c r="CY18" s="399"/>
      <c r="CZ18" s="399"/>
      <c r="DA18" s="400"/>
      <c r="DB18" s="398">
        <v>2.6</v>
      </c>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349</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74560542</v>
      </c>
      <c r="BO19" s="429"/>
      <c r="BP19" s="429"/>
      <c r="BQ19" s="429"/>
      <c r="BR19" s="429"/>
      <c r="BS19" s="429"/>
      <c r="BT19" s="429"/>
      <c r="BU19" s="430"/>
      <c r="BV19" s="428">
        <v>76464255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118234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136924899</v>
      </c>
      <c r="BO23" s="429"/>
      <c r="BP23" s="429"/>
      <c r="BQ23" s="429"/>
      <c r="BR23" s="429"/>
      <c r="BS23" s="429"/>
      <c r="BT23" s="429"/>
      <c r="BU23" s="430"/>
      <c r="BV23" s="428">
        <v>139381587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9000</v>
      </c>
      <c r="R24" s="405"/>
      <c r="S24" s="405"/>
      <c r="T24" s="405"/>
      <c r="U24" s="405"/>
      <c r="V24" s="406"/>
      <c r="W24" s="470"/>
      <c r="X24" s="461"/>
      <c r="Y24" s="462"/>
      <c r="Z24" s="401" t="s">
        <v>171</v>
      </c>
      <c r="AA24" s="402"/>
      <c r="AB24" s="402"/>
      <c r="AC24" s="402"/>
      <c r="AD24" s="402"/>
      <c r="AE24" s="402"/>
      <c r="AF24" s="402"/>
      <c r="AG24" s="403"/>
      <c r="AH24" s="404">
        <v>1393</v>
      </c>
      <c r="AI24" s="405"/>
      <c r="AJ24" s="405"/>
      <c r="AK24" s="405"/>
      <c r="AL24" s="406"/>
      <c r="AM24" s="404">
        <v>4460386</v>
      </c>
      <c r="AN24" s="405"/>
      <c r="AO24" s="405"/>
      <c r="AP24" s="405"/>
      <c r="AQ24" s="405"/>
      <c r="AR24" s="406"/>
      <c r="AS24" s="404">
        <v>3202</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88750432</v>
      </c>
      <c r="BO24" s="429"/>
      <c r="BP24" s="429"/>
      <c r="BQ24" s="429"/>
      <c r="BR24" s="429"/>
      <c r="BS24" s="429"/>
      <c r="BT24" s="429"/>
      <c r="BU24" s="430"/>
      <c r="BV24" s="428">
        <v>89762667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2</v>
      </c>
      <c r="M25" s="405"/>
      <c r="N25" s="405"/>
      <c r="O25" s="405"/>
      <c r="P25" s="406"/>
      <c r="Q25" s="404">
        <v>7880</v>
      </c>
      <c r="R25" s="405"/>
      <c r="S25" s="405"/>
      <c r="T25" s="405"/>
      <c r="U25" s="405"/>
      <c r="V25" s="406"/>
      <c r="W25" s="470"/>
      <c r="X25" s="461"/>
      <c r="Y25" s="462"/>
      <c r="Z25" s="401" t="s">
        <v>174</v>
      </c>
      <c r="AA25" s="402"/>
      <c r="AB25" s="402"/>
      <c r="AC25" s="402"/>
      <c r="AD25" s="402"/>
      <c r="AE25" s="402"/>
      <c r="AF25" s="402"/>
      <c r="AG25" s="403"/>
      <c r="AH25" s="404" t="s">
        <v>127</v>
      </c>
      <c r="AI25" s="405"/>
      <c r="AJ25" s="405"/>
      <c r="AK25" s="405"/>
      <c r="AL25" s="406"/>
      <c r="AM25" s="404" t="s">
        <v>127</v>
      </c>
      <c r="AN25" s="405"/>
      <c r="AO25" s="405"/>
      <c r="AP25" s="405"/>
      <c r="AQ25" s="405"/>
      <c r="AR25" s="406"/>
      <c r="AS25" s="404" t="s">
        <v>136</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29598872</v>
      </c>
      <c r="BO25" s="424"/>
      <c r="BP25" s="424"/>
      <c r="BQ25" s="424"/>
      <c r="BR25" s="424"/>
      <c r="BS25" s="424"/>
      <c r="BT25" s="424"/>
      <c r="BU25" s="425"/>
      <c r="BV25" s="423">
        <v>35111093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6605</v>
      </c>
      <c r="R26" s="405"/>
      <c r="S26" s="405"/>
      <c r="T26" s="405"/>
      <c r="U26" s="405"/>
      <c r="V26" s="406"/>
      <c r="W26" s="470"/>
      <c r="X26" s="461"/>
      <c r="Y26" s="462"/>
      <c r="Z26" s="401" t="s">
        <v>177</v>
      </c>
      <c r="AA26" s="483"/>
      <c r="AB26" s="483"/>
      <c r="AC26" s="483"/>
      <c r="AD26" s="483"/>
      <c r="AE26" s="483"/>
      <c r="AF26" s="483"/>
      <c r="AG26" s="484"/>
      <c r="AH26" s="404">
        <v>184</v>
      </c>
      <c r="AI26" s="405"/>
      <c r="AJ26" s="405"/>
      <c r="AK26" s="405"/>
      <c r="AL26" s="406"/>
      <c r="AM26" s="404">
        <v>648968</v>
      </c>
      <c r="AN26" s="405"/>
      <c r="AO26" s="405"/>
      <c r="AP26" s="405"/>
      <c r="AQ26" s="405"/>
      <c r="AR26" s="406"/>
      <c r="AS26" s="404">
        <v>3527</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v>240000</v>
      </c>
      <c r="BO26" s="429"/>
      <c r="BP26" s="429"/>
      <c r="BQ26" s="429"/>
      <c r="BR26" s="429"/>
      <c r="BS26" s="429"/>
      <c r="BT26" s="429"/>
      <c r="BU26" s="430"/>
      <c r="BV26" s="428">
        <v>265000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6580</v>
      </c>
      <c r="R27" s="405"/>
      <c r="S27" s="405"/>
      <c r="T27" s="405"/>
      <c r="U27" s="405"/>
      <c r="V27" s="406"/>
      <c r="W27" s="470"/>
      <c r="X27" s="461"/>
      <c r="Y27" s="462"/>
      <c r="Z27" s="401" t="s">
        <v>180</v>
      </c>
      <c r="AA27" s="402"/>
      <c r="AB27" s="402"/>
      <c r="AC27" s="402"/>
      <c r="AD27" s="402"/>
      <c r="AE27" s="402"/>
      <c r="AF27" s="402"/>
      <c r="AG27" s="403"/>
      <c r="AH27" s="404">
        <v>22</v>
      </c>
      <c r="AI27" s="405"/>
      <c r="AJ27" s="405"/>
      <c r="AK27" s="405"/>
      <c r="AL27" s="406"/>
      <c r="AM27" s="404">
        <v>87516</v>
      </c>
      <c r="AN27" s="405"/>
      <c r="AO27" s="405"/>
      <c r="AP27" s="405"/>
      <c r="AQ27" s="405"/>
      <c r="AR27" s="406"/>
      <c r="AS27" s="404">
        <v>3978</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127</v>
      </c>
      <c r="BO27" s="432"/>
      <c r="BP27" s="432"/>
      <c r="BQ27" s="432"/>
      <c r="BR27" s="432"/>
      <c r="BS27" s="432"/>
      <c r="BT27" s="432"/>
      <c r="BU27" s="433"/>
      <c r="BV27" s="431" t="s">
        <v>127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6030</v>
      </c>
      <c r="R28" s="405"/>
      <c r="S28" s="405"/>
      <c r="T28" s="405"/>
      <c r="U28" s="405"/>
      <c r="V28" s="406"/>
      <c r="W28" s="470"/>
      <c r="X28" s="461"/>
      <c r="Y28" s="462"/>
      <c r="Z28" s="401" t="s">
        <v>183</v>
      </c>
      <c r="AA28" s="402"/>
      <c r="AB28" s="402"/>
      <c r="AC28" s="402"/>
      <c r="AD28" s="402"/>
      <c r="AE28" s="402"/>
      <c r="AF28" s="402"/>
      <c r="AG28" s="403"/>
      <c r="AH28" s="404" t="s">
        <v>184</v>
      </c>
      <c r="AI28" s="405"/>
      <c r="AJ28" s="405"/>
      <c r="AK28" s="405"/>
      <c r="AL28" s="406"/>
      <c r="AM28" s="404" t="s">
        <v>127</v>
      </c>
      <c r="AN28" s="405"/>
      <c r="AO28" s="405"/>
      <c r="AP28" s="405"/>
      <c r="AQ28" s="405"/>
      <c r="AR28" s="406"/>
      <c r="AS28" s="404" t="s">
        <v>127</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2777255</v>
      </c>
      <c r="BO28" s="424"/>
      <c r="BP28" s="424"/>
      <c r="BQ28" s="424"/>
      <c r="BR28" s="424"/>
      <c r="BS28" s="424"/>
      <c r="BT28" s="424"/>
      <c r="BU28" s="425"/>
      <c r="BV28" s="423">
        <v>2076449</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33</v>
      </c>
      <c r="M29" s="405"/>
      <c r="N29" s="405"/>
      <c r="O29" s="405"/>
      <c r="P29" s="406"/>
      <c r="Q29" s="404">
        <v>5800</v>
      </c>
      <c r="R29" s="405"/>
      <c r="S29" s="405"/>
      <c r="T29" s="405"/>
      <c r="U29" s="405"/>
      <c r="V29" s="406"/>
      <c r="W29" s="471"/>
      <c r="X29" s="472"/>
      <c r="Y29" s="473"/>
      <c r="Z29" s="401" t="s">
        <v>187</v>
      </c>
      <c r="AA29" s="402"/>
      <c r="AB29" s="402"/>
      <c r="AC29" s="402"/>
      <c r="AD29" s="402"/>
      <c r="AE29" s="402"/>
      <c r="AF29" s="402"/>
      <c r="AG29" s="403"/>
      <c r="AH29" s="404">
        <v>1415</v>
      </c>
      <c r="AI29" s="405"/>
      <c r="AJ29" s="405"/>
      <c r="AK29" s="405"/>
      <c r="AL29" s="406"/>
      <c r="AM29" s="404">
        <v>4547902</v>
      </c>
      <c r="AN29" s="405"/>
      <c r="AO29" s="405"/>
      <c r="AP29" s="405"/>
      <c r="AQ29" s="405"/>
      <c r="AR29" s="406"/>
      <c r="AS29" s="404">
        <v>3214</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1257595</v>
      </c>
      <c r="BO29" s="429"/>
      <c r="BP29" s="429"/>
      <c r="BQ29" s="429"/>
      <c r="BR29" s="429"/>
      <c r="BS29" s="429"/>
      <c r="BT29" s="429"/>
      <c r="BU29" s="430"/>
      <c r="BV29" s="428">
        <v>2017382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97.2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4251129</v>
      </c>
      <c r="BO30" s="432"/>
      <c r="BP30" s="432"/>
      <c r="BQ30" s="432"/>
      <c r="BR30" s="432"/>
      <c r="BS30" s="432"/>
      <c r="BT30" s="432"/>
      <c r="BU30" s="433"/>
      <c r="BV30" s="431">
        <v>7631724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198</v>
      </c>
      <c r="AN33" s="391"/>
      <c r="AO33" s="390" t="s">
        <v>197</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198</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競輪事業特別会計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IF('各会計、関係団体の財政状況及び健全化判断比率'!B33="","",'各会計、関係団体の財政状況及び健全化判断比率'!B33)</f>
        <v>病院事業会計</v>
      </c>
      <c r="AP34" s="386"/>
      <c r="AQ34" s="386"/>
      <c r="AR34" s="386"/>
      <c r="AS34" s="386"/>
      <c r="AT34" s="386"/>
      <c r="AU34" s="386"/>
      <c r="AV34" s="386"/>
      <c r="AW34" s="386"/>
      <c r="AX34" s="386"/>
      <c r="AY34" s="386"/>
      <c r="AZ34" s="386"/>
      <c r="BA34" s="386"/>
      <c r="BB34" s="386"/>
      <c r="BC34" s="386"/>
      <c r="BD34" s="214"/>
      <c r="BE34" s="387">
        <f>IF(BG34="","",MAX(C34:D43,U34:V43,AM34:AN43)+1)</f>
        <v>11</v>
      </c>
      <c r="BF34" s="387"/>
      <c r="BG34" s="386" t="str">
        <f>IF('各会計、関係団体の財政状況及び健全化判断比率'!B36="","",'各会計、関係団体の財政状況及び健全化判断比率'!B36)</f>
        <v>卸売市場事業特別会計</v>
      </c>
      <c r="BH34" s="386"/>
      <c r="BI34" s="386"/>
      <c r="BJ34" s="386"/>
      <c r="BK34" s="386"/>
      <c r="BL34" s="386"/>
      <c r="BM34" s="386"/>
      <c r="BN34" s="386"/>
      <c r="BO34" s="386"/>
      <c r="BP34" s="386"/>
      <c r="BQ34" s="386"/>
      <c r="BR34" s="386"/>
      <c r="BS34" s="386"/>
      <c r="BT34" s="386"/>
      <c r="BU34" s="386"/>
      <c r="BV34" s="214"/>
      <c r="BW34" s="387">
        <f>IF(BY34="","",MAX(C34:D43,U34:V43,AM34:AN43,BE34:BF43)+1)</f>
        <v>15</v>
      </c>
      <c r="BX34" s="387"/>
      <c r="BY34" s="386" t="str">
        <f>IF('各会計、関係団体の財政状況及び健全化判断比率'!B68="","",'各会計、関係団体の財政状況及び健全化判断比率'!B68)</f>
        <v>青森地域広域事務組合</v>
      </c>
      <c r="BZ34" s="386"/>
      <c r="CA34" s="386"/>
      <c r="CB34" s="386"/>
      <c r="CC34" s="386"/>
      <c r="CD34" s="386"/>
      <c r="CE34" s="386"/>
      <c r="CF34" s="386"/>
      <c r="CG34" s="386"/>
      <c r="CH34" s="386"/>
      <c r="CI34" s="386"/>
      <c r="CJ34" s="386"/>
      <c r="CK34" s="386"/>
      <c r="CL34" s="386"/>
      <c r="CM34" s="386"/>
      <c r="CN34" s="214"/>
      <c r="CO34" s="387">
        <f>IF(CQ34="","",MAX(C34:D43,U34:V43,AM34:AN43,BE34:BF43,BW34:BX43)+1)</f>
        <v>22</v>
      </c>
      <c r="CP34" s="387"/>
      <c r="CQ34" s="386" t="str">
        <f>IF('各会計、関係団体の財政状況及び健全化判断比率'!BS7="","",'各会計、関係団体の財政状況及び健全化判断比率'!BS7)</f>
        <v>青森市土地開発公社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母子父子寡婦福祉資金貸付金特別会計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国民健康保険事業特別会計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IF('各会計、関係団体の財政状況及び健全化判断比率'!B34="","",'各会計、関係団体の財政状況及び健全化判断比率'!B34)</f>
        <v>自動車運送事業会計</v>
      </c>
      <c r="AP35" s="386"/>
      <c r="AQ35" s="386"/>
      <c r="AR35" s="386"/>
      <c r="AS35" s="386"/>
      <c r="AT35" s="386"/>
      <c r="AU35" s="386"/>
      <c r="AV35" s="386"/>
      <c r="AW35" s="386"/>
      <c r="AX35" s="386"/>
      <c r="AY35" s="386"/>
      <c r="AZ35" s="386"/>
      <c r="BA35" s="386"/>
      <c r="BB35" s="386"/>
      <c r="BC35" s="386"/>
      <c r="BD35" s="214"/>
      <c r="BE35" s="387">
        <f t="shared" ref="BE35:BE43" si="1">IF(BG35="","",BE34+1)</f>
        <v>12</v>
      </c>
      <c r="BF35" s="387"/>
      <c r="BG35" s="386" t="str">
        <f>IF('各会計、関係団体の財政状況及び健全化判断比率'!B37="","",'各会計、関係団体の財政状況及び健全化判断比率'!B37)</f>
        <v>下水道事業特別会計</v>
      </c>
      <c r="BH35" s="386"/>
      <c r="BI35" s="386"/>
      <c r="BJ35" s="386"/>
      <c r="BK35" s="386"/>
      <c r="BL35" s="386"/>
      <c r="BM35" s="386"/>
      <c r="BN35" s="386"/>
      <c r="BO35" s="386"/>
      <c r="BP35" s="386"/>
      <c r="BQ35" s="386"/>
      <c r="BR35" s="386"/>
      <c r="BS35" s="386"/>
      <c r="BT35" s="386"/>
      <c r="BU35" s="386"/>
      <c r="BV35" s="214"/>
      <c r="BW35" s="387">
        <f t="shared" ref="BW35:BW43" si="2">IF(BY35="","",BW34+1)</f>
        <v>16</v>
      </c>
      <c r="BX35" s="387"/>
      <c r="BY35" s="386" t="str">
        <f>IF('各会計、関係団体の財政状況及び健全化判断比率'!B69="","",'各会計、関係団体の財政状況及び健全化判断比率'!B69)</f>
        <v>津軽広域水道企業団津軽事業部</v>
      </c>
      <c r="BZ35" s="386"/>
      <c r="CA35" s="386"/>
      <c r="CB35" s="386"/>
      <c r="CC35" s="386"/>
      <c r="CD35" s="386"/>
      <c r="CE35" s="386"/>
      <c r="CF35" s="386"/>
      <c r="CG35" s="386"/>
      <c r="CH35" s="386"/>
      <c r="CI35" s="386"/>
      <c r="CJ35" s="386"/>
      <c r="CK35" s="386"/>
      <c r="CL35" s="386"/>
      <c r="CM35" s="386"/>
      <c r="CN35" s="214"/>
      <c r="CO35" s="387">
        <f t="shared" ref="CO35:CO43" si="3">IF(CQ35="","",CO34+1)</f>
        <v>23</v>
      </c>
      <c r="CP35" s="387"/>
      <c r="CQ35" s="386" t="str">
        <f>IF('各会計、関係団体の財政状況及び健全化判断比率'!BS8="","",'各会計、関係団体の財政状況及び健全化判断比率'!BS8)</f>
        <v>青森市観光レクリエーション振興財団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介護保険事業特別会計</v>
      </c>
      <c r="X36" s="386"/>
      <c r="Y36" s="386"/>
      <c r="Z36" s="386"/>
      <c r="AA36" s="386"/>
      <c r="AB36" s="386"/>
      <c r="AC36" s="386"/>
      <c r="AD36" s="386"/>
      <c r="AE36" s="386"/>
      <c r="AF36" s="386"/>
      <c r="AG36" s="386"/>
      <c r="AH36" s="386"/>
      <c r="AI36" s="386"/>
      <c r="AJ36" s="386"/>
      <c r="AK36" s="386"/>
      <c r="AL36" s="214"/>
      <c r="AM36" s="387">
        <f t="shared" si="0"/>
        <v>10</v>
      </c>
      <c r="AN36" s="387"/>
      <c r="AO36" s="386" t="str">
        <f>IF('各会計、関係団体の財政状況及び健全化判断比率'!B35="","",'各会計、関係団体の財政状況及び健全化判断比率'!B35)</f>
        <v>水道事業会計</v>
      </c>
      <c r="AP36" s="386"/>
      <c r="AQ36" s="386"/>
      <c r="AR36" s="386"/>
      <c r="AS36" s="386"/>
      <c r="AT36" s="386"/>
      <c r="AU36" s="386"/>
      <c r="AV36" s="386"/>
      <c r="AW36" s="386"/>
      <c r="AX36" s="386"/>
      <c r="AY36" s="386"/>
      <c r="AZ36" s="386"/>
      <c r="BA36" s="386"/>
      <c r="BB36" s="386"/>
      <c r="BC36" s="386"/>
      <c r="BD36" s="214"/>
      <c r="BE36" s="387">
        <f t="shared" si="1"/>
        <v>13</v>
      </c>
      <c r="BF36" s="387"/>
      <c r="BG36" s="386" t="str">
        <f>IF('各会計、関係団体の財政状況及び健全化判断比率'!B38="","",'各会計、関係団体の財政状況及び健全化判断比率'!B38)</f>
        <v>農業集落排水事業特別会計</v>
      </c>
      <c r="BH36" s="386"/>
      <c r="BI36" s="386"/>
      <c r="BJ36" s="386"/>
      <c r="BK36" s="386"/>
      <c r="BL36" s="386"/>
      <c r="BM36" s="386"/>
      <c r="BN36" s="386"/>
      <c r="BO36" s="386"/>
      <c r="BP36" s="386"/>
      <c r="BQ36" s="386"/>
      <c r="BR36" s="386"/>
      <c r="BS36" s="386"/>
      <c r="BT36" s="386"/>
      <c r="BU36" s="386"/>
      <c r="BV36" s="214"/>
      <c r="BW36" s="387">
        <f t="shared" si="2"/>
        <v>17</v>
      </c>
      <c r="BX36" s="387"/>
      <c r="BY36" s="386" t="str">
        <f>IF('各会計、関係団体の財政状況及び健全化判断比率'!B70="","",'各会計、関係団体の財政状況及び健全化判断比率'!B70)</f>
        <v>黒石地区清掃施設組合</v>
      </c>
      <c r="BZ36" s="386"/>
      <c r="CA36" s="386"/>
      <c r="CB36" s="386"/>
      <c r="CC36" s="386"/>
      <c r="CD36" s="386"/>
      <c r="CE36" s="386"/>
      <c r="CF36" s="386"/>
      <c r="CG36" s="386"/>
      <c r="CH36" s="386"/>
      <c r="CI36" s="386"/>
      <c r="CJ36" s="386"/>
      <c r="CK36" s="386"/>
      <c r="CL36" s="386"/>
      <c r="CM36" s="386"/>
      <c r="CN36" s="214"/>
      <c r="CO36" s="387">
        <f t="shared" si="3"/>
        <v>24</v>
      </c>
      <c r="CP36" s="387"/>
      <c r="CQ36" s="386" t="str">
        <f>IF('各会計、関係団体の財政状況及び健全化判断比率'!BS9="","",'各会計、関係団体の財政状況及び健全化判断比率'!BS9)</f>
        <v>青森市シルバー人材センター</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14</v>
      </c>
      <c r="BF37" s="387"/>
      <c r="BG37" s="386" t="str">
        <f>IF('各会計、関係団体の財政状況及び健全化判断比率'!B39="","",'各会計、関係団体の財政状況及び健全化判断比率'!B39)</f>
        <v>宅地造成事業特別会計</v>
      </c>
      <c r="BH37" s="386"/>
      <c r="BI37" s="386"/>
      <c r="BJ37" s="386"/>
      <c r="BK37" s="386"/>
      <c r="BL37" s="386"/>
      <c r="BM37" s="386"/>
      <c r="BN37" s="386"/>
      <c r="BO37" s="386"/>
      <c r="BP37" s="386"/>
      <c r="BQ37" s="386"/>
      <c r="BR37" s="386"/>
      <c r="BS37" s="386"/>
      <c r="BT37" s="386"/>
      <c r="BU37" s="386"/>
      <c r="BV37" s="214"/>
      <c r="BW37" s="387">
        <f t="shared" si="2"/>
        <v>18</v>
      </c>
      <c r="BX37" s="387"/>
      <c r="BY37" s="386" t="str">
        <f>IF('各会計、関係団体の財政状況及び健全化判断比率'!B71="","",'各会計、関係団体の財政状況及び健全化判断比率'!B71)</f>
        <v>青森県後期高齢者広域連合（一般会計）</v>
      </c>
      <c r="BZ37" s="386"/>
      <c r="CA37" s="386"/>
      <c r="CB37" s="386"/>
      <c r="CC37" s="386"/>
      <c r="CD37" s="386"/>
      <c r="CE37" s="386"/>
      <c r="CF37" s="386"/>
      <c r="CG37" s="386"/>
      <c r="CH37" s="386"/>
      <c r="CI37" s="386"/>
      <c r="CJ37" s="386"/>
      <c r="CK37" s="386"/>
      <c r="CL37" s="386"/>
      <c r="CM37" s="386"/>
      <c r="CN37" s="214"/>
      <c r="CO37" s="387">
        <f t="shared" si="3"/>
        <v>25</v>
      </c>
      <c r="CP37" s="387"/>
      <c r="CQ37" s="386" t="str">
        <f>IF('各会計、関係団体の財政状況及び健全化判断比率'!BS10="","",'各会計、関係団体の財政状況及び健全化判断比率'!BS10)</f>
        <v>青森市文化スポーツ振興公社</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7</v>
      </c>
      <c r="V38" s="387"/>
      <c r="W38" s="386" t="str">
        <f>IF('各会計、関係団体の財政状況及び健全化判断比率'!B32="","",'各会計、関係団体の財政状況及び健全化判断比率'!B32)</f>
        <v>駐車場事業特別会計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19</v>
      </c>
      <c r="BX38" s="387"/>
      <c r="BY38" s="386" t="str">
        <f>IF('各会計、関係団体の財政状況及び健全化判断比率'!B72="","",'各会計、関係団体の財政状況及び健全化判断比率'!B72)</f>
        <v>青森県後期高齢者医療連合（特別会計）</v>
      </c>
      <c r="BZ38" s="386"/>
      <c r="CA38" s="386"/>
      <c r="CB38" s="386"/>
      <c r="CC38" s="386"/>
      <c r="CD38" s="386"/>
      <c r="CE38" s="386"/>
      <c r="CF38" s="386"/>
      <c r="CG38" s="386"/>
      <c r="CH38" s="386"/>
      <c r="CI38" s="386"/>
      <c r="CJ38" s="386"/>
      <c r="CK38" s="386"/>
      <c r="CL38" s="386"/>
      <c r="CM38" s="386"/>
      <c r="CN38" s="214"/>
      <c r="CO38" s="387">
        <f t="shared" si="3"/>
        <v>26</v>
      </c>
      <c r="CP38" s="387"/>
      <c r="CQ38" s="386" t="str">
        <f>IF('各会計、関係団体の財政状況及び健全化判断比率'!BS11="","",'各会計、関係団体の財政状況及び健全化判断比率'!BS11)</f>
        <v>アップルヒル</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20</v>
      </c>
      <c r="BX39" s="387"/>
      <c r="BY39" s="386" t="str">
        <f>IF('各会計、関係団体の財政状況及び健全化判断比率'!B73="","",'各会計、関係団体の財政状況及び健全化判断比率'!B73)</f>
        <v>青森県市長会館管理組合</v>
      </c>
      <c r="BZ39" s="386"/>
      <c r="CA39" s="386"/>
      <c r="CB39" s="386"/>
      <c r="CC39" s="386"/>
      <c r="CD39" s="386"/>
      <c r="CE39" s="386"/>
      <c r="CF39" s="386"/>
      <c r="CG39" s="386"/>
      <c r="CH39" s="386"/>
      <c r="CI39" s="386"/>
      <c r="CJ39" s="386"/>
      <c r="CK39" s="386"/>
      <c r="CL39" s="386"/>
      <c r="CM39" s="386"/>
      <c r="CN39" s="214"/>
      <c r="CO39" s="387">
        <f t="shared" si="3"/>
        <v>27</v>
      </c>
      <c r="CP39" s="387"/>
      <c r="CQ39" s="386" t="str">
        <f>IF('各会計、関係団体の財政状況及び健全化判断比率'!BS12="","",'各会計、関係団体の財政状況及び健全化判断比率'!BS12)</f>
        <v>青森学術文化振興財団</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21</v>
      </c>
      <c r="BX40" s="387"/>
      <c r="BY40" s="386" t="str">
        <f>IF('各会計、関係団体の財政状況及び健全化判断比率'!B74="","",'各会計、関係団体の財政状況及び健全化判断比率'!B74)</f>
        <v>青森県交通災害共済組合</v>
      </c>
      <c r="BZ40" s="386"/>
      <c r="CA40" s="386"/>
      <c r="CB40" s="386"/>
      <c r="CC40" s="386"/>
      <c r="CD40" s="386"/>
      <c r="CE40" s="386"/>
      <c r="CF40" s="386"/>
      <c r="CG40" s="386"/>
      <c r="CH40" s="386"/>
      <c r="CI40" s="386"/>
      <c r="CJ40" s="386"/>
      <c r="CK40" s="386"/>
      <c r="CL40" s="386"/>
      <c r="CM40" s="386"/>
      <c r="CN40" s="214"/>
      <c r="CO40" s="387">
        <f t="shared" si="3"/>
        <v>28</v>
      </c>
      <c r="CP40" s="387"/>
      <c r="CQ40" s="386" t="str">
        <f>IF('各会計、関係団体の財政状況及び健全化判断比率'!BS13="","",'各会計、関係団体の財政状況及び健全化判断比率'!BS13)</f>
        <v>公立大学法人青森公立大学</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9vGu+CouSWoMYFfUbKHP9gIujovKeAMuj4YSHXOZkq9ZatoFErT+faolOhNj0/ZfczPZ4nMnYETPE80pDWF86A==" saltValue="8PHiUfwMMO4jU2aPZeu4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8"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0" t="s">
        <v>568</v>
      </c>
      <c r="D34" s="1210"/>
      <c r="E34" s="1211"/>
      <c r="F34" s="32" t="s">
        <v>569</v>
      </c>
      <c r="G34" s="33" t="s">
        <v>570</v>
      </c>
      <c r="H34" s="33" t="s">
        <v>571</v>
      </c>
      <c r="I34" s="33" t="s">
        <v>572</v>
      </c>
      <c r="J34" s="34" t="s">
        <v>573</v>
      </c>
      <c r="K34" s="22"/>
      <c r="L34" s="22"/>
      <c r="M34" s="22"/>
      <c r="N34" s="22"/>
      <c r="O34" s="22"/>
      <c r="P34" s="22"/>
    </row>
    <row r="35" spans="1:16" ht="39" customHeight="1" x14ac:dyDescent="0.15">
      <c r="A35" s="22"/>
      <c r="B35" s="35"/>
      <c r="C35" s="1204" t="s">
        <v>574</v>
      </c>
      <c r="D35" s="1205"/>
      <c r="E35" s="1206"/>
      <c r="F35" s="36" t="s">
        <v>575</v>
      </c>
      <c r="G35" s="37" t="s">
        <v>576</v>
      </c>
      <c r="H35" s="37">
        <v>0</v>
      </c>
      <c r="I35" s="37" t="s">
        <v>577</v>
      </c>
      <c r="J35" s="38" t="s">
        <v>578</v>
      </c>
      <c r="K35" s="22"/>
      <c r="L35" s="22"/>
      <c r="M35" s="22"/>
      <c r="N35" s="22"/>
      <c r="O35" s="22"/>
      <c r="P35" s="22"/>
    </row>
    <row r="36" spans="1:16" ht="39" customHeight="1" x14ac:dyDescent="0.15">
      <c r="A36" s="22"/>
      <c r="B36" s="35"/>
      <c r="C36" s="1204" t="s">
        <v>579</v>
      </c>
      <c r="D36" s="1205"/>
      <c r="E36" s="1206"/>
      <c r="F36" s="36">
        <v>11.07</v>
      </c>
      <c r="G36" s="37">
        <v>11.73</v>
      </c>
      <c r="H36" s="37">
        <v>11.65</v>
      </c>
      <c r="I36" s="37">
        <v>11.61</v>
      </c>
      <c r="J36" s="38">
        <v>11.66</v>
      </c>
      <c r="K36" s="22"/>
      <c r="L36" s="22"/>
      <c r="M36" s="22"/>
      <c r="N36" s="22"/>
      <c r="O36" s="22"/>
      <c r="P36" s="22"/>
    </row>
    <row r="37" spans="1:16" ht="39" customHeight="1" x14ac:dyDescent="0.15">
      <c r="A37" s="22"/>
      <c r="B37" s="35"/>
      <c r="C37" s="1204" t="s">
        <v>580</v>
      </c>
      <c r="D37" s="1205"/>
      <c r="E37" s="1206"/>
      <c r="F37" s="36">
        <v>3.8</v>
      </c>
      <c r="G37" s="37">
        <v>3.41</v>
      </c>
      <c r="H37" s="37">
        <v>3.14</v>
      </c>
      <c r="I37" s="37">
        <v>1.85</v>
      </c>
      <c r="J37" s="38">
        <v>3.94</v>
      </c>
      <c r="K37" s="22"/>
      <c r="L37" s="22"/>
      <c r="M37" s="22"/>
      <c r="N37" s="22"/>
      <c r="O37" s="22"/>
      <c r="P37" s="22"/>
    </row>
    <row r="38" spans="1:16" ht="39" customHeight="1" x14ac:dyDescent="0.15">
      <c r="A38" s="22"/>
      <c r="B38" s="35"/>
      <c r="C38" s="1204" t="s">
        <v>581</v>
      </c>
      <c r="D38" s="1205"/>
      <c r="E38" s="1206"/>
      <c r="F38" s="36">
        <v>0.21</v>
      </c>
      <c r="G38" s="37">
        <v>0.19</v>
      </c>
      <c r="H38" s="37">
        <v>0.22</v>
      </c>
      <c r="I38" s="37">
        <v>0.17</v>
      </c>
      <c r="J38" s="38">
        <v>0.59</v>
      </c>
      <c r="K38" s="22"/>
      <c r="L38" s="22"/>
      <c r="M38" s="22"/>
      <c r="N38" s="22"/>
      <c r="O38" s="22"/>
      <c r="P38" s="22"/>
    </row>
    <row r="39" spans="1:16" ht="39" customHeight="1" x14ac:dyDescent="0.15">
      <c r="A39" s="22"/>
      <c r="B39" s="35"/>
      <c r="C39" s="1204" t="s">
        <v>582</v>
      </c>
      <c r="D39" s="1205"/>
      <c r="E39" s="1206"/>
      <c r="F39" s="36">
        <v>0.56000000000000005</v>
      </c>
      <c r="G39" s="37">
        <v>0.56999999999999995</v>
      </c>
      <c r="H39" s="37">
        <v>0.57999999999999996</v>
      </c>
      <c r="I39" s="37">
        <v>0.57999999999999996</v>
      </c>
      <c r="J39" s="38">
        <v>0.56000000000000005</v>
      </c>
      <c r="K39" s="22"/>
      <c r="L39" s="22"/>
      <c r="M39" s="22"/>
      <c r="N39" s="22"/>
      <c r="O39" s="22"/>
      <c r="P39" s="22"/>
    </row>
    <row r="40" spans="1:16" ht="39" customHeight="1" x14ac:dyDescent="0.15">
      <c r="A40" s="22"/>
      <c r="B40" s="35"/>
      <c r="C40" s="1204" t="s">
        <v>583</v>
      </c>
      <c r="D40" s="1205"/>
      <c r="E40" s="1206"/>
      <c r="F40" s="36">
        <v>0.25</v>
      </c>
      <c r="G40" s="37">
        <v>1.07</v>
      </c>
      <c r="H40" s="37">
        <v>1.84</v>
      </c>
      <c r="I40" s="37">
        <v>0.71</v>
      </c>
      <c r="J40" s="38">
        <v>0.28000000000000003</v>
      </c>
      <c r="K40" s="22"/>
      <c r="L40" s="22"/>
      <c r="M40" s="22"/>
      <c r="N40" s="22"/>
      <c r="O40" s="22"/>
      <c r="P40" s="22"/>
    </row>
    <row r="41" spans="1:16" ht="39" customHeight="1" x14ac:dyDescent="0.15">
      <c r="A41" s="22"/>
      <c r="B41" s="35"/>
      <c r="C41" s="1204" t="s">
        <v>584</v>
      </c>
      <c r="D41" s="1205"/>
      <c r="E41" s="1206"/>
      <c r="F41" s="36">
        <v>0.15</v>
      </c>
      <c r="G41" s="37">
        <v>0.15</v>
      </c>
      <c r="H41" s="37">
        <v>0.16</v>
      </c>
      <c r="I41" s="37">
        <v>0.16</v>
      </c>
      <c r="J41" s="38">
        <v>0.15</v>
      </c>
      <c r="K41" s="22"/>
      <c r="L41" s="22"/>
      <c r="M41" s="22"/>
      <c r="N41" s="22"/>
      <c r="O41" s="22"/>
      <c r="P41" s="22"/>
    </row>
    <row r="42" spans="1:16" ht="39" customHeight="1" x14ac:dyDescent="0.15">
      <c r="A42" s="22"/>
      <c r="B42" s="39"/>
      <c r="C42" s="1204" t="s">
        <v>585</v>
      </c>
      <c r="D42" s="1205"/>
      <c r="E42" s="1206"/>
      <c r="F42" s="36" t="s">
        <v>586</v>
      </c>
      <c r="G42" s="37" t="s">
        <v>577</v>
      </c>
      <c r="H42" s="37" t="s">
        <v>587</v>
      </c>
      <c r="I42" s="37" t="s">
        <v>588</v>
      </c>
      <c r="J42" s="38" t="s">
        <v>519</v>
      </c>
      <c r="K42" s="22"/>
      <c r="L42" s="22"/>
      <c r="M42" s="22"/>
      <c r="N42" s="22"/>
      <c r="O42" s="22"/>
      <c r="P42" s="22"/>
    </row>
    <row r="43" spans="1:16" ht="39" customHeight="1" thickBot="1" x14ac:dyDescent="0.2">
      <c r="A43" s="22"/>
      <c r="B43" s="40"/>
      <c r="C43" s="1207" t="s">
        <v>589</v>
      </c>
      <c r="D43" s="1208"/>
      <c r="E43" s="1209"/>
      <c r="F43" s="41">
        <v>0.8</v>
      </c>
      <c r="G43" s="42">
        <v>0.12</v>
      </c>
      <c r="H43" s="42">
        <v>0.93</v>
      </c>
      <c r="I43" s="42">
        <v>0.57999999999999996</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Kecn8evRHwvTJFsfZ5EBH8ZxPmyESHF/2kTPasy1WhdBjncjS0CjCcGSg40AafxJY8/bAvYwOhwIqbO/qYx6w==" saltValue="cLc6zt9qBJu+EY0GkGEJ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31" zoomScale="70" zoomScaleNormal="70" zoomScaleSheetLayoutView="55" workbookViewId="0">
      <selection activeCell="P43" sqref="P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16876</v>
      </c>
      <c r="L45" s="60">
        <v>16799</v>
      </c>
      <c r="M45" s="60">
        <v>16379</v>
      </c>
      <c r="N45" s="60">
        <v>15823</v>
      </c>
      <c r="O45" s="61">
        <v>15107</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519</v>
      </c>
      <c r="L46" s="64" t="s">
        <v>519</v>
      </c>
      <c r="M46" s="64" t="s">
        <v>519</v>
      </c>
      <c r="N46" s="64" t="s">
        <v>519</v>
      </c>
      <c r="O46" s="65" t="s">
        <v>519</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519</v>
      </c>
      <c r="L47" s="64" t="s">
        <v>519</v>
      </c>
      <c r="M47" s="64" t="s">
        <v>519</v>
      </c>
      <c r="N47" s="64" t="s">
        <v>519</v>
      </c>
      <c r="O47" s="65" t="s">
        <v>519</v>
      </c>
      <c r="P47" s="48"/>
      <c r="Q47" s="48"/>
      <c r="R47" s="48"/>
      <c r="S47" s="48"/>
      <c r="T47" s="48"/>
      <c r="U47" s="48"/>
    </row>
    <row r="48" spans="1:21" ht="30.75" customHeight="1" x14ac:dyDescent="0.15">
      <c r="A48" s="48"/>
      <c r="B48" s="1232"/>
      <c r="C48" s="1233"/>
      <c r="D48" s="62"/>
      <c r="E48" s="1214" t="s">
        <v>15</v>
      </c>
      <c r="F48" s="1214"/>
      <c r="G48" s="1214"/>
      <c r="H48" s="1214"/>
      <c r="I48" s="1214"/>
      <c r="J48" s="1215"/>
      <c r="K48" s="63">
        <v>3002</v>
      </c>
      <c r="L48" s="64">
        <v>2768</v>
      </c>
      <c r="M48" s="64">
        <v>2845</v>
      </c>
      <c r="N48" s="64">
        <v>2927</v>
      </c>
      <c r="O48" s="65">
        <v>3066</v>
      </c>
      <c r="P48" s="48"/>
      <c r="Q48" s="48"/>
      <c r="R48" s="48"/>
      <c r="S48" s="48"/>
      <c r="T48" s="48"/>
      <c r="U48" s="48"/>
    </row>
    <row r="49" spans="1:21" ht="30.75" customHeight="1" x14ac:dyDescent="0.15">
      <c r="A49" s="48"/>
      <c r="B49" s="1232"/>
      <c r="C49" s="1233"/>
      <c r="D49" s="62"/>
      <c r="E49" s="1214" t="s">
        <v>16</v>
      </c>
      <c r="F49" s="1214"/>
      <c r="G49" s="1214"/>
      <c r="H49" s="1214"/>
      <c r="I49" s="1214"/>
      <c r="J49" s="1215"/>
      <c r="K49" s="63">
        <v>149</v>
      </c>
      <c r="L49" s="64">
        <v>205</v>
      </c>
      <c r="M49" s="64">
        <v>223</v>
      </c>
      <c r="N49" s="64">
        <v>213</v>
      </c>
      <c r="O49" s="65">
        <v>193</v>
      </c>
      <c r="P49" s="48"/>
      <c r="Q49" s="48"/>
      <c r="R49" s="48"/>
      <c r="S49" s="48"/>
      <c r="T49" s="48"/>
      <c r="U49" s="48"/>
    </row>
    <row r="50" spans="1:21" ht="30.75" customHeight="1" x14ac:dyDescent="0.15">
      <c r="A50" s="48"/>
      <c r="B50" s="1232"/>
      <c r="C50" s="1233"/>
      <c r="D50" s="62"/>
      <c r="E50" s="1214" t="s">
        <v>17</v>
      </c>
      <c r="F50" s="1214"/>
      <c r="G50" s="1214"/>
      <c r="H50" s="1214"/>
      <c r="I50" s="1214"/>
      <c r="J50" s="1215"/>
      <c r="K50" s="63">
        <v>45</v>
      </c>
      <c r="L50" s="64">
        <v>97</v>
      </c>
      <c r="M50" s="64">
        <v>62</v>
      </c>
      <c r="N50" s="64">
        <v>57</v>
      </c>
      <c r="O50" s="65">
        <v>62</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519</v>
      </c>
      <c r="L51" s="64" t="s">
        <v>519</v>
      </c>
      <c r="M51" s="64" t="s">
        <v>519</v>
      </c>
      <c r="N51" s="64" t="s">
        <v>519</v>
      </c>
      <c r="O51" s="65" t="s">
        <v>519</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11436</v>
      </c>
      <c r="L52" s="64">
        <v>11245</v>
      </c>
      <c r="M52" s="64">
        <v>10755</v>
      </c>
      <c r="N52" s="64">
        <v>10493</v>
      </c>
      <c r="O52" s="65">
        <v>10193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8636</v>
      </c>
      <c r="L53" s="69">
        <v>8624</v>
      </c>
      <c r="M53" s="69">
        <v>8754</v>
      </c>
      <c r="N53" s="69">
        <v>8527</v>
      </c>
      <c r="O53" s="70">
        <v>8235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Kov6Z0HDrehCA500W3xxniSQnvAcJCWrIVB3Qikphfe6mHlrswB82KUl4sB62lrxJu/UfVsl04g6emOgb2z4w==" saltValue="LcGd7BFVrITO3ynTTIKU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0" t="s">
        <v>30</v>
      </c>
      <c r="C41" s="1251"/>
      <c r="D41" s="102"/>
      <c r="E41" s="1252" t="s">
        <v>31</v>
      </c>
      <c r="F41" s="1252"/>
      <c r="G41" s="1252"/>
      <c r="H41" s="1253"/>
      <c r="I41" s="103">
        <v>158849</v>
      </c>
      <c r="J41" s="104">
        <v>151191</v>
      </c>
      <c r="K41" s="104">
        <v>145147</v>
      </c>
      <c r="L41" s="104">
        <v>139382</v>
      </c>
      <c r="M41" s="105">
        <v>136925</v>
      </c>
    </row>
    <row r="42" spans="2:13" ht="27.75" customHeight="1" x14ac:dyDescent="0.15">
      <c r="B42" s="1240"/>
      <c r="C42" s="1241"/>
      <c r="D42" s="106"/>
      <c r="E42" s="1244" t="s">
        <v>32</v>
      </c>
      <c r="F42" s="1244"/>
      <c r="G42" s="1244"/>
      <c r="H42" s="1245"/>
      <c r="I42" s="107">
        <v>3681</v>
      </c>
      <c r="J42" s="108">
        <v>3744</v>
      </c>
      <c r="K42" s="108">
        <v>3808</v>
      </c>
      <c r="L42" s="108">
        <v>3683</v>
      </c>
      <c r="M42" s="109" t="s">
        <v>519</v>
      </c>
    </row>
    <row r="43" spans="2:13" ht="27.75" customHeight="1" x14ac:dyDescent="0.15">
      <c r="B43" s="1240"/>
      <c r="C43" s="1241"/>
      <c r="D43" s="106"/>
      <c r="E43" s="1244" t="s">
        <v>33</v>
      </c>
      <c r="F43" s="1244"/>
      <c r="G43" s="1244"/>
      <c r="H43" s="1245"/>
      <c r="I43" s="107">
        <v>32109</v>
      </c>
      <c r="J43" s="108">
        <v>32136</v>
      </c>
      <c r="K43" s="108">
        <v>32043</v>
      </c>
      <c r="L43" s="108">
        <v>31698</v>
      </c>
      <c r="M43" s="109">
        <v>32509</v>
      </c>
    </row>
    <row r="44" spans="2:13" ht="27.75" customHeight="1" x14ac:dyDescent="0.15">
      <c r="B44" s="1240"/>
      <c r="C44" s="1241"/>
      <c r="D44" s="106"/>
      <c r="E44" s="1244" t="s">
        <v>34</v>
      </c>
      <c r="F44" s="1244"/>
      <c r="G44" s="1244"/>
      <c r="H44" s="1245"/>
      <c r="I44" s="107">
        <v>1891</v>
      </c>
      <c r="J44" s="108">
        <v>1883</v>
      </c>
      <c r="K44" s="108">
        <v>1822</v>
      </c>
      <c r="L44" s="108">
        <v>2236</v>
      </c>
      <c r="M44" s="109">
        <v>2361</v>
      </c>
    </row>
    <row r="45" spans="2:13" ht="27.75" customHeight="1" x14ac:dyDescent="0.15">
      <c r="B45" s="1240"/>
      <c r="C45" s="1241"/>
      <c r="D45" s="106"/>
      <c r="E45" s="1244" t="s">
        <v>35</v>
      </c>
      <c r="F45" s="1244"/>
      <c r="G45" s="1244"/>
      <c r="H45" s="1245"/>
      <c r="I45" s="107">
        <v>14427</v>
      </c>
      <c r="J45" s="108">
        <v>13511</v>
      </c>
      <c r="K45" s="108">
        <v>12976</v>
      </c>
      <c r="L45" s="108">
        <v>12670</v>
      </c>
      <c r="M45" s="109">
        <v>12920</v>
      </c>
    </row>
    <row r="46" spans="2:13" ht="27.75" customHeight="1" x14ac:dyDescent="0.15">
      <c r="B46" s="1240"/>
      <c r="C46" s="1241"/>
      <c r="D46" s="110"/>
      <c r="E46" s="1244" t="s">
        <v>36</v>
      </c>
      <c r="F46" s="1244"/>
      <c r="G46" s="1244"/>
      <c r="H46" s="1245"/>
      <c r="I46" s="107" t="s">
        <v>519</v>
      </c>
      <c r="J46" s="108" t="s">
        <v>519</v>
      </c>
      <c r="K46" s="108" t="s">
        <v>519</v>
      </c>
      <c r="L46" s="108" t="s">
        <v>519</v>
      </c>
      <c r="M46" s="109" t="s">
        <v>519</v>
      </c>
    </row>
    <row r="47" spans="2:13" ht="27.75" customHeight="1" x14ac:dyDescent="0.15">
      <c r="B47" s="1240"/>
      <c r="C47" s="1241"/>
      <c r="D47" s="111"/>
      <c r="E47" s="1254" t="s">
        <v>37</v>
      </c>
      <c r="F47" s="1255"/>
      <c r="G47" s="1255"/>
      <c r="H47" s="1256"/>
      <c r="I47" s="107" t="s">
        <v>519</v>
      </c>
      <c r="J47" s="108" t="s">
        <v>519</v>
      </c>
      <c r="K47" s="108" t="s">
        <v>519</v>
      </c>
      <c r="L47" s="108" t="s">
        <v>519</v>
      </c>
      <c r="M47" s="109" t="s">
        <v>519</v>
      </c>
    </row>
    <row r="48" spans="2:13" ht="27.75" customHeight="1" x14ac:dyDescent="0.15">
      <c r="B48" s="1240"/>
      <c r="C48" s="1241"/>
      <c r="D48" s="106"/>
      <c r="E48" s="1244" t="s">
        <v>38</v>
      </c>
      <c r="F48" s="1244"/>
      <c r="G48" s="1244"/>
      <c r="H48" s="1245"/>
      <c r="I48" s="107" t="s">
        <v>519</v>
      </c>
      <c r="J48" s="108" t="s">
        <v>519</v>
      </c>
      <c r="K48" s="108" t="s">
        <v>519</v>
      </c>
      <c r="L48" s="108" t="s">
        <v>519</v>
      </c>
      <c r="M48" s="109" t="s">
        <v>519</v>
      </c>
    </row>
    <row r="49" spans="2:13" ht="27.75" customHeight="1" x14ac:dyDescent="0.15">
      <c r="B49" s="1242"/>
      <c r="C49" s="1243"/>
      <c r="D49" s="106"/>
      <c r="E49" s="1244" t="s">
        <v>39</v>
      </c>
      <c r="F49" s="1244"/>
      <c r="G49" s="1244"/>
      <c r="H49" s="1245"/>
      <c r="I49" s="107" t="s">
        <v>519</v>
      </c>
      <c r="J49" s="108" t="s">
        <v>519</v>
      </c>
      <c r="K49" s="108" t="s">
        <v>519</v>
      </c>
      <c r="L49" s="108" t="s">
        <v>519</v>
      </c>
      <c r="M49" s="109" t="s">
        <v>519</v>
      </c>
    </row>
    <row r="50" spans="2:13" ht="27.75" customHeight="1" x14ac:dyDescent="0.15">
      <c r="B50" s="1238" t="s">
        <v>40</v>
      </c>
      <c r="C50" s="1239"/>
      <c r="D50" s="112"/>
      <c r="E50" s="1244" t="s">
        <v>41</v>
      </c>
      <c r="F50" s="1244"/>
      <c r="G50" s="1244"/>
      <c r="H50" s="1245"/>
      <c r="I50" s="107">
        <v>10866</v>
      </c>
      <c r="J50" s="108">
        <v>11583</v>
      </c>
      <c r="K50" s="108">
        <v>11771</v>
      </c>
      <c r="L50" s="108">
        <v>10793</v>
      </c>
      <c r="M50" s="109">
        <v>9797</v>
      </c>
    </row>
    <row r="51" spans="2:13" ht="27.75" customHeight="1" x14ac:dyDescent="0.15">
      <c r="B51" s="1240"/>
      <c r="C51" s="1241"/>
      <c r="D51" s="106"/>
      <c r="E51" s="1244" t="s">
        <v>42</v>
      </c>
      <c r="F51" s="1244"/>
      <c r="G51" s="1244"/>
      <c r="H51" s="1245"/>
      <c r="I51" s="107">
        <v>3662</v>
      </c>
      <c r="J51" s="108">
        <v>3912</v>
      </c>
      <c r="K51" s="108">
        <v>4082</v>
      </c>
      <c r="L51" s="108">
        <v>4370</v>
      </c>
      <c r="M51" s="109">
        <v>4469</v>
      </c>
    </row>
    <row r="52" spans="2:13" ht="27.75" customHeight="1" x14ac:dyDescent="0.15">
      <c r="B52" s="1242"/>
      <c r="C52" s="1243"/>
      <c r="D52" s="106"/>
      <c r="E52" s="1244" t="s">
        <v>43</v>
      </c>
      <c r="F52" s="1244"/>
      <c r="G52" s="1244"/>
      <c r="H52" s="1245"/>
      <c r="I52" s="107">
        <v>127464</v>
      </c>
      <c r="J52" s="108">
        <v>124078</v>
      </c>
      <c r="K52" s="108">
        <v>120896</v>
      </c>
      <c r="L52" s="108">
        <v>119288</v>
      </c>
      <c r="M52" s="109">
        <v>117424</v>
      </c>
    </row>
    <row r="53" spans="2:13" ht="27.75" customHeight="1" thickBot="1" x14ac:dyDescent="0.2">
      <c r="B53" s="1246" t="s">
        <v>44</v>
      </c>
      <c r="C53" s="1247"/>
      <c r="D53" s="113"/>
      <c r="E53" s="1248" t="s">
        <v>45</v>
      </c>
      <c r="F53" s="1248"/>
      <c r="G53" s="1248"/>
      <c r="H53" s="1249"/>
      <c r="I53" s="114">
        <v>68966</v>
      </c>
      <c r="J53" s="115">
        <v>62893</v>
      </c>
      <c r="K53" s="115">
        <v>59047</v>
      </c>
      <c r="L53" s="115">
        <v>55217</v>
      </c>
      <c r="M53" s="116">
        <v>53026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Ebly+UnAwLB+XMynG2uhwdtnLAZ1KSSC+LpABZS32aJjPxf+bkITR0Uakh9F4oUG8zW6KmJ5vMTOb813X1DTg==" saltValue="vmC71UOP9EIXaR71SO09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5" t="s">
        <v>48</v>
      </c>
      <c r="D55" s="1265"/>
      <c r="E55" s="1266"/>
      <c r="F55" s="128">
        <v>2276</v>
      </c>
      <c r="G55" s="128">
        <v>2076</v>
      </c>
      <c r="H55" s="129">
        <v>2777</v>
      </c>
    </row>
    <row r="56" spans="2:8" ht="52.5" customHeight="1" x14ac:dyDescent="0.15">
      <c r="B56" s="130"/>
      <c r="C56" s="1267" t="s">
        <v>49</v>
      </c>
      <c r="D56" s="1267"/>
      <c r="E56" s="1268"/>
      <c r="F56" s="131">
        <v>3017</v>
      </c>
      <c r="G56" s="131">
        <v>2017</v>
      </c>
      <c r="H56" s="132">
        <v>1258</v>
      </c>
    </row>
    <row r="57" spans="2:8" ht="53.25" customHeight="1" x14ac:dyDescent="0.15">
      <c r="B57" s="130"/>
      <c r="C57" s="1269" t="s">
        <v>50</v>
      </c>
      <c r="D57" s="1269"/>
      <c r="E57" s="1270"/>
      <c r="F57" s="133">
        <v>8068</v>
      </c>
      <c r="G57" s="133">
        <v>7632</v>
      </c>
      <c r="H57" s="134">
        <v>4251</v>
      </c>
    </row>
    <row r="58" spans="2:8" ht="45.75" customHeight="1" x14ac:dyDescent="0.15">
      <c r="B58" s="135"/>
      <c r="C58" s="1257" t="s">
        <v>605</v>
      </c>
      <c r="D58" s="1258"/>
      <c r="E58" s="1259"/>
      <c r="F58" s="136">
        <v>3427</v>
      </c>
      <c r="G58" s="136">
        <v>3138</v>
      </c>
      <c r="H58" s="137">
        <v>1518</v>
      </c>
    </row>
    <row r="59" spans="2:8" ht="45.75" customHeight="1" x14ac:dyDescent="0.15">
      <c r="B59" s="135"/>
      <c r="C59" s="1257" t="s">
        <v>606</v>
      </c>
      <c r="D59" s="1258"/>
      <c r="E59" s="1259"/>
      <c r="F59" s="136">
        <v>2000</v>
      </c>
      <c r="G59" s="136">
        <v>2036</v>
      </c>
      <c r="H59" s="137">
        <v>1364</v>
      </c>
    </row>
    <row r="60" spans="2:8" ht="45.75" customHeight="1" x14ac:dyDescent="0.15">
      <c r="B60" s="135"/>
      <c r="C60" s="1257" t="s">
        <v>607</v>
      </c>
      <c r="D60" s="1258"/>
      <c r="E60" s="1259"/>
      <c r="F60" s="136">
        <v>788</v>
      </c>
      <c r="G60" s="136">
        <v>676</v>
      </c>
      <c r="H60" s="137">
        <v>672</v>
      </c>
    </row>
    <row r="61" spans="2:8" ht="45.75" customHeight="1" x14ac:dyDescent="0.15">
      <c r="B61" s="135"/>
      <c r="C61" s="1257" t="s">
        <v>608</v>
      </c>
      <c r="D61" s="1258"/>
      <c r="E61" s="1259"/>
      <c r="F61" s="136">
        <v>259</v>
      </c>
      <c r="G61" s="136">
        <v>230</v>
      </c>
      <c r="H61" s="137">
        <v>205</v>
      </c>
    </row>
    <row r="62" spans="2:8" ht="45.75" customHeight="1" thickBot="1" x14ac:dyDescent="0.2">
      <c r="B62" s="138"/>
      <c r="C62" s="1260" t="s">
        <v>609</v>
      </c>
      <c r="D62" s="1261"/>
      <c r="E62" s="1262"/>
      <c r="F62" s="139">
        <v>223</v>
      </c>
      <c r="G62" s="139">
        <v>208</v>
      </c>
      <c r="H62" s="140">
        <v>191</v>
      </c>
    </row>
    <row r="63" spans="2:8" ht="52.5" customHeight="1" thickBot="1" x14ac:dyDescent="0.2">
      <c r="B63" s="141"/>
      <c r="C63" s="1263" t="s">
        <v>51</v>
      </c>
      <c r="D63" s="1263"/>
      <c r="E63" s="1264"/>
      <c r="F63" s="142">
        <v>13361</v>
      </c>
      <c r="G63" s="142">
        <v>11726</v>
      </c>
      <c r="H63" s="143">
        <v>8286</v>
      </c>
    </row>
    <row r="64" spans="2:8" ht="15" customHeight="1" x14ac:dyDescent="0.15"/>
  </sheetData>
  <sheetProtection algorithmName="SHA-512" hashValue="Iir7IB5HT96n3vsuCfxDwOZXPmhprw5rkdo0FiiCMXPObYd6G4ceNY1VUAGMjQiN4g8YslPSrsEfOV8b44BLfQ==" saltValue="dQaz4xr2MhP3aFsT5rXF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25040</v>
      </c>
      <c r="E3" s="162"/>
      <c r="F3" s="163">
        <v>50880</v>
      </c>
      <c r="G3" s="164"/>
      <c r="H3" s="165"/>
    </row>
    <row r="4" spans="1:8" x14ac:dyDescent="0.15">
      <c r="A4" s="166"/>
      <c r="B4" s="167"/>
      <c r="C4" s="168"/>
      <c r="D4" s="169">
        <v>8167</v>
      </c>
      <c r="E4" s="170"/>
      <c r="F4" s="171">
        <v>27819</v>
      </c>
      <c r="G4" s="172"/>
      <c r="H4" s="173"/>
    </row>
    <row r="5" spans="1:8" x14ac:dyDescent="0.15">
      <c r="A5" s="154" t="s">
        <v>552</v>
      </c>
      <c r="B5" s="159"/>
      <c r="C5" s="160"/>
      <c r="D5" s="161">
        <v>21419</v>
      </c>
      <c r="E5" s="162"/>
      <c r="F5" s="163">
        <v>46395</v>
      </c>
      <c r="G5" s="164"/>
      <c r="H5" s="165"/>
    </row>
    <row r="6" spans="1:8" x14ac:dyDescent="0.15">
      <c r="A6" s="166"/>
      <c r="B6" s="167"/>
      <c r="C6" s="168"/>
      <c r="D6" s="169">
        <v>6934</v>
      </c>
      <c r="E6" s="170"/>
      <c r="F6" s="171">
        <v>26304</v>
      </c>
      <c r="G6" s="172"/>
      <c r="H6" s="173"/>
    </row>
    <row r="7" spans="1:8" x14ac:dyDescent="0.15">
      <c r="A7" s="154" t="s">
        <v>553</v>
      </c>
      <c r="B7" s="159"/>
      <c r="C7" s="160"/>
      <c r="D7" s="161">
        <v>28604</v>
      </c>
      <c r="E7" s="162"/>
      <c r="F7" s="163">
        <v>48088</v>
      </c>
      <c r="G7" s="164"/>
      <c r="H7" s="165"/>
    </row>
    <row r="8" spans="1:8" x14ac:dyDescent="0.15">
      <c r="A8" s="166"/>
      <c r="B8" s="167"/>
      <c r="C8" s="168"/>
      <c r="D8" s="169">
        <v>13208</v>
      </c>
      <c r="E8" s="170"/>
      <c r="F8" s="171">
        <v>25183</v>
      </c>
      <c r="G8" s="172"/>
      <c r="H8" s="173"/>
    </row>
    <row r="9" spans="1:8" x14ac:dyDescent="0.15">
      <c r="A9" s="154" t="s">
        <v>554</v>
      </c>
      <c r="B9" s="159"/>
      <c r="C9" s="160"/>
      <c r="D9" s="161">
        <v>25092</v>
      </c>
      <c r="E9" s="162"/>
      <c r="F9" s="163">
        <v>46457</v>
      </c>
      <c r="G9" s="164"/>
      <c r="H9" s="165"/>
    </row>
    <row r="10" spans="1:8" x14ac:dyDescent="0.15">
      <c r="A10" s="166"/>
      <c r="B10" s="167"/>
      <c r="C10" s="168"/>
      <c r="D10" s="169">
        <v>9134</v>
      </c>
      <c r="E10" s="170"/>
      <c r="F10" s="171">
        <v>24020</v>
      </c>
      <c r="G10" s="172"/>
      <c r="H10" s="173"/>
    </row>
    <row r="11" spans="1:8" x14ac:dyDescent="0.15">
      <c r="A11" s="154" t="s">
        <v>555</v>
      </c>
      <c r="B11" s="159"/>
      <c r="C11" s="160"/>
      <c r="D11" s="161">
        <v>49404</v>
      </c>
      <c r="E11" s="162"/>
      <c r="F11" s="163">
        <v>51849</v>
      </c>
      <c r="G11" s="164"/>
      <c r="H11" s="165"/>
    </row>
    <row r="12" spans="1:8" x14ac:dyDescent="0.15">
      <c r="A12" s="166"/>
      <c r="B12" s="167"/>
      <c r="C12" s="174"/>
      <c r="D12" s="169">
        <v>12568</v>
      </c>
      <c r="E12" s="170"/>
      <c r="F12" s="171">
        <v>26326</v>
      </c>
      <c r="G12" s="172"/>
      <c r="H12" s="173"/>
    </row>
    <row r="13" spans="1:8" x14ac:dyDescent="0.15">
      <c r="A13" s="154"/>
      <c r="B13" s="159"/>
      <c r="C13" s="175"/>
      <c r="D13" s="176">
        <v>29912</v>
      </c>
      <c r="E13" s="177"/>
      <c r="F13" s="178">
        <v>48734</v>
      </c>
      <c r="G13" s="179"/>
      <c r="H13" s="165"/>
    </row>
    <row r="14" spans="1:8" x14ac:dyDescent="0.15">
      <c r="A14" s="166"/>
      <c r="B14" s="167"/>
      <c r="C14" s="168"/>
      <c r="D14" s="169">
        <v>10002</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3.77</v>
      </c>
      <c r="C19" s="180">
        <f>ROUND(VALUE(SUBSTITUTE(実質収支比率等に係る経年分析!G$48,"▲","-")),2)</f>
        <v>3.34</v>
      </c>
      <c r="D19" s="180">
        <f>ROUND(VALUE(SUBSTITUTE(実質収支比率等に係る経年分析!H$48,"▲","-")),2)</f>
        <v>3.06</v>
      </c>
      <c r="E19" s="180">
        <f>ROUND(VALUE(SUBSTITUTE(実質収支比率等に係る経年分析!I$48,"▲","-")),2)</f>
        <v>1.84</v>
      </c>
      <c r="F19" s="180">
        <f>ROUND(VALUE(SUBSTITUTE(実質収支比率等に係る経年分析!J$48,"▲","-")),2)</f>
        <v>3.95</v>
      </c>
    </row>
    <row r="20" spans="1:11" x14ac:dyDescent="0.15">
      <c r="A20" s="180" t="s">
        <v>55</v>
      </c>
      <c r="B20" s="180">
        <f>ROUND(VALUE(SUBSTITUTE(実質収支比率等に係る経年分析!F$47,"▲","-")),2)</f>
        <v>6.21</v>
      </c>
      <c r="C20" s="180">
        <f>ROUND(VALUE(SUBSTITUTE(実質収支比率等に係る経年分析!G$47,"▲","-")),2)</f>
        <v>6.34</v>
      </c>
      <c r="D20" s="180">
        <f>ROUND(VALUE(SUBSTITUTE(実質収支比率等に係る経年分析!H$47,"▲","-")),2)</f>
        <v>3.4</v>
      </c>
      <c r="E20" s="180">
        <f>ROUND(VALUE(SUBSTITUTE(実質収支比率等に係る経年分析!I$47,"▲","-")),2)</f>
        <v>3.12</v>
      </c>
      <c r="F20" s="180">
        <f>ROUND(VALUE(SUBSTITUTE(実質収支比率等に係る経年分析!J$47,"▲","-")),2)</f>
        <v>4.18</v>
      </c>
    </row>
    <row r="21" spans="1:11" x14ac:dyDescent="0.15">
      <c r="A21" s="180" t="s">
        <v>56</v>
      </c>
      <c r="B21" s="180">
        <f>IF(ISNUMBER(VALUE(SUBSTITUTE(実質収支比率等に係る経年分析!F$49,"▲","-"))),ROUND(VALUE(SUBSTITUTE(実質収支比率等に係る経年分析!F$49,"▲","-")),2),NA())</f>
        <v>0.09</v>
      </c>
      <c r="C21" s="180">
        <f>IF(ISNUMBER(VALUE(SUBSTITUTE(実質収支比率等に係る経年分析!G$49,"▲","-"))),ROUND(VALUE(SUBSTITUTE(実質収支比率等に係る経年分析!G$49,"▲","-")),2),NA())</f>
        <v>-2.16</v>
      </c>
      <c r="D21" s="180">
        <f>IF(ISNUMBER(VALUE(SUBSTITUTE(実質収支比率等に係る経年分析!H$49,"▲","-"))),ROUND(VALUE(SUBSTITUTE(実質収支比率等に係る経年分析!H$49,"▲","-")),2),NA())</f>
        <v>-5.09</v>
      </c>
      <c r="E21" s="180">
        <f>IF(ISNUMBER(VALUE(SUBSTITUTE(実質収支比率等に係る経年分析!I$49,"▲","-"))),ROUND(VALUE(SUBSTITUTE(実質収支比率等に係る経年分析!I$49,"▲","-")),2),NA())</f>
        <v>-3.18</v>
      </c>
      <c r="F21" s="180">
        <f>IF(ISNUMBER(VALUE(SUBSTITUTE(実質収支比率等に係る経年分析!J$49,"▲","-"))),ROUND(VALUE(SUBSTITUTE(実質収支比率等に係る経年分析!J$49,"▲","-")),2),NA())</f>
        <v>2.11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0.57999999999999996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0.12</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0.32</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7.0000000000000007E-2</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0.09</v>
      </c>
      <c r="G28" s="181" t="e">
        <f>IF(ROUND(VALUE(SUBSTITUTE(連結実質赤字比率に係る赤字・黒字の構成分析!H$42,"▲", "-")), 2) &gt;= 0, ABS(ROUND(VALUE(SUBSTITUTE(連結実質赤字比率に係る赤字・黒字の構成分析!H$42,"▲", "-")), 2)), NA())</f>
        <v>#N/A</v>
      </c>
      <c r="H28" s="181">
        <f>IF(ROUND(VALUE(SUBSTITUTE(連結実質赤字比率に係る赤字・黒字の構成分析!I$42,"▲", "-")), 2) &lt; 0, ABS(ROUND(VALUE(SUBSTITUTE(連結実質赤字比率に係る赤字・黒字の構成分析!I$42,"▲", "-")), 2)), NA())</f>
        <v>0.02</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1.07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1.84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x14ac:dyDescent="0.15">
      <c r="A31" s="181" t="str">
        <f>IF(連結実質赤字比率に係る赤字・黒字の構成分析!C$39="",NA(),連結実質赤字比率に係る赤字・黒字の構成分析!C$39)</f>
        <v>競輪事業特別会計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0.56000000000000005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0.56999999999999995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0.57999999999999996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0.57999999999999996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0.56000000000000005</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3.94</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11.66</v>
      </c>
    </row>
    <row r="35" spans="1:16" x14ac:dyDescent="0.15">
      <c r="A35" s="181" t="str">
        <f>IF(連結実質赤字比率に係る赤字・黒字の構成分析!C$35="",NA(),連結実質赤字比率に係る赤字・黒字の構成分析!C$35)</f>
        <v>自動車運送事業会計</v>
      </c>
      <c r="B35" s="181">
        <f>IF(ROUND(VALUE(SUBSTITUTE(連結実質赤字比率に係る赤字・黒字の構成分析!F$35,"▲", "-")), 2) &lt; 0, ABS(ROUND(VALUE(SUBSTITUTE(連結実質赤字比率に係る赤字・黒字の構成分析!F$35,"▲", "-")), 2)), NA())</f>
        <v>0.23</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0.1</v>
      </c>
      <c r="E35" s="181" t="e">
        <f>IF(ROUND(VALUE(SUBSTITUTE(連結実質赤字比率に係る赤字・黒字の構成分析!G$35,"▲", "-")), 2) &gt;= 0, ABS(ROUND(VALUE(SUBSTITUTE(連結実質赤字比率に係る赤字・黒字の構成分析!G$35,"▲", "-")), 2)), NA())</f>
        <v>#N/A</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f>IF(ROUND(VALUE(SUBSTITUTE(連結実質赤字比率に係る赤字・黒字の構成分析!I$35,"▲", "-")), 2) &lt; 0, ABS(ROUND(VALUE(SUBSTITUTE(連結実質赤字比率に係る赤字・黒字の構成分析!I$35,"▲", "-")), 2)), NA())</f>
        <v>7.0000000000000007E-2</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0.26</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0.69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1.18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2.2799999999999998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2.72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2.5</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11436</v>
      </c>
      <c r="E42" s="182"/>
      <c r="F42" s="182"/>
      <c r="G42" s="182">
        <f>'実質公債費比率（分子）の構造'!L$52</f>
        <v>11245</v>
      </c>
      <c r="H42" s="182"/>
      <c r="I42" s="182"/>
      <c r="J42" s="182">
        <f>'実質公債費比率（分子）の構造'!M$52</f>
        <v>10755</v>
      </c>
      <c r="K42" s="182"/>
      <c r="L42" s="182"/>
      <c r="M42" s="182">
        <f>'実質公債費比率（分子）の構造'!N$52</f>
        <v>10493</v>
      </c>
      <c r="N42" s="182"/>
      <c r="O42" s="182"/>
      <c r="P42" s="182">
        <f>'実質公債費比率（分子）の構造'!O$52</f>
        <v>10193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45</v>
      </c>
      <c r="C44" s="182"/>
      <c r="D44" s="182"/>
      <c r="E44" s="182">
        <f>'実質公債費比率（分子）の構造'!L$50</f>
        <v>97</v>
      </c>
      <c r="F44" s="182"/>
      <c r="G44" s="182"/>
      <c r="H44" s="182">
        <f>'実質公債費比率（分子）の構造'!M$50</f>
        <v>62</v>
      </c>
      <c r="I44" s="182"/>
      <c r="J44" s="182"/>
      <c r="K44" s="182">
        <f>'実質公債費比率（分子）の構造'!N$50</f>
        <v>57</v>
      </c>
      <c r="L44" s="182"/>
      <c r="M44" s="182"/>
      <c r="N44" s="182">
        <f>'実質公債費比率（分子）の構造'!O$50</f>
        <v>62</v>
      </c>
      <c r="O44" s="182"/>
      <c r="P44" s="182"/>
    </row>
    <row r="45" spans="1:16" x14ac:dyDescent="0.15">
      <c r="A45" s="182" t="s">
        <v>66</v>
      </c>
      <c r="B45" s="182">
        <f>'実質公債費比率（分子）の構造'!K$49</f>
        <v>149</v>
      </c>
      <c r="C45" s="182"/>
      <c r="D45" s="182"/>
      <c r="E45" s="182">
        <f>'実質公債費比率（分子）の構造'!L$49</f>
        <v>205</v>
      </c>
      <c r="F45" s="182"/>
      <c r="G45" s="182"/>
      <c r="H45" s="182">
        <f>'実質公債費比率（分子）の構造'!M$49</f>
        <v>223</v>
      </c>
      <c r="I45" s="182"/>
      <c r="J45" s="182"/>
      <c r="K45" s="182">
        <f>'実質公債費比率（分子）の構造'!N$49</f>
        <v>213</v>
      </c>
      <c r="L45" s="182"/>
      <c r="M45" s="182"/>
      <c r="N45" s="182">
        <f>'実質公債費比率（分子）の構造'!O$49</f>
        <v>193</v>
      </c>
      <c r="O45" s="182"/>
      <c r="P45" s="182"/>
    </row>
    <row r="46" spans="1:16" x14ac:dyDescent="0.15">
      <c r="A46" s="182" t="s">
        <v>67</v>
      </c>
      <c r="B46" s="182">
        <f>'実質公債費比率（分子）の構造'!K$48</f>
        <v>3002</v>
      </c>
      <c r="C46" s="182"/>
      <c r="D46" s="182"/>
      <c r="E46" s="182">
        <f>'実質公債費比率（分子）の構造'!L$48</f>
        <v>2768</v>
      </c>
      <c r="F46" s="182"/>
      <c r="G46" s="182"/>
      <c r="H46" s="182">
        <f>'実質公債費比率（分子）の構造'!M$48</f>
        <v>2845</v>
      </c>
      <c r="I46" s="182"/>
      <c r="J46" s="182"/>
      <c r="K46" s="182">
        <f>'実質公債費比率（分子）の構造'!N$48</f>
        <v>2927</v>
      </c>
      <c r="L46" s="182"/>
      <c r="M46" s="182"/>
      <c r="N46" s="182">
        <f>'実質公債費比率（分子）の構造'!O$48</f>
        <v>3066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16876</v>
      </c>
      <c r="C49" s="182"/>
      <c r="D49" s="182"/>
      <c r="E49" s="182">
        <f>'実質公債費比率（分子）の構造'!L$45</f>
        <v>16799</v>
      </c>
      <c r="F49" s="182"/>
      <c r="G49" s="182"/>
      <c r="H49" s="182">
        <f>'実質公債費比率（分子）の構造'!M$45</f>
        <v>16379</v>
      </c>
      <c r="I49" s="182"/>
      <c r="J49" s="182"/>
      <c r="K49" s="182">
        <f>'実質公債費比率（分子）の構造'!N$45</f>
        <v>15823</v>
      </c>
      <c r="L49" s="182"/>
      <c r="M49" s="182"/>
      <c r="N49" s="182">
        <f>'実質公債費比率（分子）の構造'!O$45</f>
        <v>15107</v>
      </c>
      <c r="O49" s="182"/>
      <c r="P49" s="182"/>
    </row>
    <row r="50" spans="1:16" x14ac:dyDescent="0.15">
      <c r="A50" s="182" t="s">
        <v>71</v>
      </c>
      <c r="B50" s="182" t="e">
        <f>NA()</f>
        <v>#N/A</v>
      </c>
      <c r="C50" s="182">
        <f>IF(ISNUMBER('実質公債費比率（分子）の構造'!K$53),'実質公債費比率（分子）の構造'!K$53,NA())</f>
        <v>8636</v>
      </c>
      <c r="D50" s="182" t="e">
        <f>NA()</f>
        <v>#N/A</v>
      </c>
      <c r="E50" s="182" t="e">
        <f>NA()</f>
        <v>#N/A</v>
      </c>
      <c r="F50" s="182">
        <f>IF(ISNUMBER('実質公債費比率（分子）の構造'!L$53),'実質公債費比率（分子）の構造'!L$53,NA())</f>
        <v>8624</v>
      </c>
      <c r="G50" s="182" t="e">
        <f>NA()</f>
        <v>#N/A</v>
      </c>
      <c r="H50" s="182" t="e">
        <f>NA()</f>
        <v>#N/A</v>
      </c>
      <c r="I50" s="182">
        <f>IF(ISNUMBER('実質公債費比率（分子）の構造'!M$53),'実質公債費比率（分子）の構造'!M$53,NA())</f>
        <v>8754</v>
      </c>
      <c r="J50" s="182" t="e">
        <f>NA()</f>
        <v>#N/A</v>
      </c>
      <c r="K50" s="182" t="e">
        <f>NA()</f>
        <v>#N/A</v>
      </c>
      <c r="L50" s="182">
        <f>IF(ISNUMBER('実質公債費比率（分子）の構造'!N$53),'実質公債費比率（分子）の構造'!N$53,NA())</f>
        <v>8527</v>
      </c>
      <c r="M50" s="182" t="e">
        <f>NA()</f>
        <v>#N/A</v>
      </c>
      <c r="N50" s="182" t="e">
        <f>NA()</f>
        <v>#N/A</v>
      </c>
      <c r="O50" s="182">
        <f>IF(ISNUMBER('実質公債費比率（分子）の構造'!O$53),'実質公債費比率（分子）の構造'!O$53,NA())</f>
        <v>8235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127464</v>
      </c>
      <c r="E56" s="181"/>
      <c r="F56" s="181"/>
      <c r="G56" s="181">
        <f>'将来負担比率（分子）の構造'!J$52</f>
        <v>124078</v>
      </c>
      <c r="H56" s="181"/>
      <c r="I56" s="181"/>
      <c r="J56" s="181">
        <f>'将来負担比率（分子）の構造'!K$52</f>
        <v>120896</v>
      </c>
      <c r="K56" s="181"/>
      <c r="L56" s="181"/>
      <c r="M56" s="181">
        <f>'将来負担比率（分子）の構造'!L$52</f>
        <v>119288</v>
      </c>
      <c r="N56" s="181"/>
      <c r="O56" s="181"/>
      <c r="P56" s="181">
        <f>'将来負担比率（分子）の構造'!M$52</f>
        <v>117424</v>
      </c>
    </row>
    <row r="57" spans="1:16" x14ac:dyDescent="0.15">
      <c r="A57" s="181" t="s">
        <v>42</v>
      </c>
      <c r="B57" s="181"/>
      <c r="C57" s="181"/>
      <c r="D57" s="181">
        <f>'将来負担比率（分子）の構造'!I$51</f>
        <v>3662</v>
      </c>
      <c r="E57" s="181"/>
      <c r="F57" s="181"/>
      <c r="G57" s="181">
        <f>'将来負担比率（分子）の構造'!J$51</f>
        <v>3912</v>
      </c>
      <c r="H57" s="181"/>
      <c r="I57" s="181"/>
      <c r="J57" s="181">
        <f>'将来負担比率（分子）の構造'!K$51</f>
        <v>4082</v>
      </c>
      <c r="K57" s="181"/>
      <c r="L57" s="181"/>
      <c r="M57" s="181">
        <f>'将来負担比率（分子）の構造'!L$51</f>
        <v>4370</v>
      </c>
      <c r="N57" s="181"/>
      <c r="O57" s="181"/>
      <c r="P57" s="181">
        <f>'将来負担比率（分子）の構造'!M$51</f>
        <v>4469</v>
      </c>
    </row>
    <row r="58" spans="1:16" x14ac:dyDescent="0.15">
      <c r="A58" s="181" t="s">
        <v>41</v>
      </c>
      <c r="B58" s="181"/>
      <c r="C58" s="181"/>
      <c r="D58" s="181">
        <f>'将来負担比率（分子）の構造'!I$50</f>
        <v>10866</v>
      </c>
      <c r="E58" s="181"/>
      <c r="F58" s="181"/>
      <c r="G58" s="181">
        <f>'将来負担比率（分子）の構造'!J$50</f>
        <v>11583</v>
      </c>
      <c r="H58" s="181"/>
      <c r="I58" s="181"/>
      <c r="J58" s="181">
        <f>'将来負担比率（分子）の構造'!K$50</f>
        <v>11771</v>
      </c>
      <c r="K58" s="181"/>
      <c r="L58" s="181"/>
      <c r="M58" s="181">
        <f>'将来負担比率（分子）の構造'!L$50</f>
        <v>10793</v>
      </c>
      <c r="N58" s="181"/>
      <c r="O58" s="181"/>
      <c r="P58" s="181">
        <f>'将来負担比率（分子）の構造'!M$50</f>
        <v>9797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14427</v>
      </c>
      <c r="C62" s="181"/>
      <c r="D62" s="181"/>
      <c r="E62" s="181">
        <f>'将来負担比率（分子）の構造'!J$45</f>
        <v>13511</v>
      </c>
      <c r="F62" s="181"/>
      <c r="G62" s="181"/>
      <c r="H62" s="181">
        <f>'将来負担比率（分子）の構造'!K$45</f>
        <v>12976</v>
      </c>
      <c r="I62" s="181"/>
      <c r="J62" s="181"/>
      <c r="K62" s="181">
        <f>'将来負担比率（分子）の構造'!L$45</f>
        <v>12670</v>
      </c>
      <c r="L62" s="181"/>
      <c r="M62" s="181"/>
      <c r="N62" s="181">
        <f>'将来負担比率（分子）の構造'!M$45</f>
        <v>12920</v>
      </c>
      <c r="O62" s="181"/>
      <c r="P62" s="181"/>
    </row>
    <row r="63" spans="1:16" x14ac:dyDescent="0.15">
      <c r="A63" s="181" t="s">
        <v>34</v>
      </c>
      <c r="B63" s="181">
        <f>'将来負担比率（分子）の構造'!I$44</f>
        <v>1891</v>
      </c>
      <c r="C63" s="181"/>
      <c r="D63" s="181"/>
      <c r="E63" s="181">
        <f>'将来負担比率（分子）の構造'!J$44</f>
        <v>1883</v>
      </c>
      <c r="F63" s="181"/>
      <c r="G63" s="181"/>
      <c r="H63" s="181">
        <f>'将来負担比率（分子）の構造'!K$44</f>
        <v>1822</v>
      </c>
      <c r="I63" s="181"/>
      <c r="J63" s="181"/>
      <c r="K63" s="181">
        <f>'将来負担比率（分子）の構造'!L$44</f>
        <v>2236</v>
      </c>
      <c r="L63" s="181"/>
      <c r="M63" s="181"/>
      <c r="N63" s="181">
        <f>'将来負担比率（分子）の構造'!M$44</f>
        <v>2361</v>
      </c>
      <c r="O63" s="181"/>
      <c r="P63" s="181"/>
    </row>
    <row r="64" spans="1:16" x14ac:dyDescent="0.15">
      <c r="A64" s="181" t="s">
        <v>33</v>
      </c>
      <c r="B64" s="181">
        <f>'将来負担比率（分子）の構造'!I$43</f>
        <v>32109</v>
      </c>
      <c r="C64" s="181"/>
      <c r="D64" s="181"/>
      <c r="E64" s="181">
        <f>'将来負担比率（分子）の構造'!J$43</f>
        <v>32136</v>
      </c>
      <c r="F64" s="181"/>
      <c r="G64" s="181"/>
      <c r="H64" s="181">
        <f>'将来負担比率（分子）の構造'!K$43</f>
        <v>32043</v>
      </c>
      <c r="I64" s="181"/>
      <c r="J64" s="181"/>
      <c r="K64" s="181">
        <f>'将来負担比率（分子）の構造'!L$43</f>
        <v>31698</v>
      </c>
      <c r="L64" s="181"/>
      <c r="M64" s="181"/>
      <c r="N64" s="181">
        <f>'将来負担比率（分子）の構造'!M$43</f>
        <v>32509</v>
      </c>
      <c r="O64" s="181"/>
      <c r="P64" s="181"/>
    </row>
    <row r="65" spans="1:16" x14ac:dyDescent="0.15">
      <c r="A65" s="181" t="s">
        <v>32</v>
      </c>
      <c r="B65" s="181">
        <f>'将来負担比率（分子）の構造'!I$42</f>
        <v>3681</v>
      </c>
      <c r="C65" s="181"/>
      <c r="D65" s="181"/>
      <c r="E65" s="181">
        <f>'将来負担比率（分子）の構造'!J$42</f>
        <v>3744</v>
      </c>
      <c r="F65" s="181"/>
      <c r="G65" s="181"/>
      <c r="H65" s="181">
        <f>'将来負担比率（分子）の構造'!K$42</f>
        <v>3808</v>
      </c>
      <c r="I65" s="181"/>
      <c r="J65" s="181"/>
      <c r="K65" s="181">
        <f>'将来負担比率（分子）の構造'!L$42</f>
        <v>3683</v>
      </c>
      <c r="L65" s="181"/>
      <c r="M65" s="181"/>
      <c r="N65" s="181" t="str">
        <f>'将来負担比率（分子）の構造'!M$42</f>
        <v>-</v>
      </c>
      <c r="O65" s="181"/>
      <c r="P65" s="181"/>
    </row>
    <row r="66" spans="1:16" x14ac:dyDescent="0.15">
      <c r="A66" s="181" t="s">
        <v>31</v>
      </c>
      <c r="B66" s="181">
        <f>'将来負担比率（分子）の構造'!I$41</f>
        <v>158849</v>
      </c>
      <c r="C66" s="181"/>
      <c r="D66" s="181"/>
      <c r="E66" s="181">
        <f>'将来負担比率（分子）の構造'!J$41</f>
        <v>151191</v>
      </c>
      <c r="F66" s="181"/>
      <c r="G66" s="181"/>
      <c r="H66" s="181">
        <f>'将来負担比率（分子）の構造'!K$41</f>
        <v>145147</v>
      </c>
      <c r="I66" s="181"/>
      <c r="J66" s="181"/>
      <c r="K66" s="181">
        <f>'将来負担比率（分子）の構造'!L$41</f>
        <v>139382</v>
      </c>
      <c r="L66" s="181"/>
      <c r="M66" s="181"/>
      <c r="N66" s="181">
        <f>'将来負担比率（分子）の構造'!M$41</f>
        <v>136925</v>
      </c>
      <c r="O66" s="181"/>
      <c r="P66" s="181"/>
    </row>
    <row r="67" spans="1:16" x14ac:dyDescent="0.15">
      <c r="A67" s="181" t="s">
        <v>75</v>
      </c>
      <c r="B67" s="181" t="e">
        <f>NA()</f>
        <v>#N/A</v>
      </c>
      <c r="C67" s="181">
        <f>IF(ISNUMBER('将来負担比率（分子）の構造'!I$53), IF('将来負担比率（分子）の構造'!I$53 &lt; 0, 0, '将来負担比率（分子）の構造'!I$53), NA())</f>
        <v>68966</v>
      </c>
      <c r="D67" s="181" t="e">
        <f>NA()</f>
        <v>#N/A</v>
      </c>
      <c r="E67" s="181" t="e">
        <f>NA()</f>
        <v>#N/A</v>
      </c>
      <c r="F67" s="181">
        <f>IF(ISNUMBER('将来負担比率（分子）の構造'!J$53), IF('将来負担比率（分子）の構造'!J$53 &lt; 0, 0, '将来負担比率（分子）の構造'!J$53), NA())</f>
        <v>62893</v>
      </c>
      <c r="G67" s="181" t="e">
        <f>NA()</f>
        <v>#N/A</v>
      </c>
      <c r="H67" s="181" t="e">
        <f>NA()</f>
        <v>#N/A</v>
      </c>
      <c r="I67" s="181">
        <f>IF(ISNUMBER('将来負担比率（分子）の構造'!K$53), IF('将来負担比率（分子）の構造'!K$53 &lt; 0, 0, '将来負担比率（分子）の構造'!K$53), NA())</f>
        <v>59047</v>
      </c>
      <c r="J67" s="181" t="e">
        <f>NA()</f>
        <v>#N/A</v>
      </c>
      <c r="K67" s="181" t="e">
        <f>NA()</f>
        <v>#N/A</v>
      </c>
      <c r="L67" s="181">
        <f>IF(ISNUMBER('将来負担比率（分子）の構造'!L$53), IF('将来負担比率（分子）の構造'!L$53 &lt; 0, 0, '将来負担比率（分子）の構造'!L$53), NA())</f>
        <v>55217</v>
      </c>
      <c r="M67" s="181" t="e">
        <f>NA()</f>
        <v>#N/A</v>
      </c>
      <c r="N67" s="181" t="e">
        <f>NA()</f>
        <v>#N/A</v>
      </c>
      <c r="O67" s="181">
        <f>IF(ISNUMBER('将来負担比率（分子）の構造'!M$53), IF('将来負担比率（分子）の構造'!M$53 &lt; 0, 0, '将来負担比率（分子）の構造'!M$53), NA())</f>
        <v>53026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2276</v>
      </c>
      <c r="C72" s="185">
        <f>基金残高に係る経年分析!G55</f>
        <v>2076</v>
      </c>
      <c r="D72" s="185">
        <f>基金残高に係る経年分析!H55</f>
        <v>2777</v>
      </c>
    </row>
    <row r="73" spans="1:16" x14ac:dyDescent="0.15">
      <c r="A73" s="184" t="s">
        <v>78</v>
      </c>
      <c r="B73" s="185">
        <f>基金残高に係る経年分析!F56</f>
        <v>3017</v>
      </c>
      <c r="C73" s="185">
        <f>基金残高に係る経年分析!G56</f>
        <v>2017</v>
      </c>
      <c r="D73" s="185">
        <f>基金残高に係る経年分析!H56</f>
        <v>1258</v>
      </c>
    </row>
    <row r="74" spans="1:16" x14ac:dyDescent="0.15">
      <c r="A74" s="184" t="s">
        <v>79</v>
      </c>
      <c r="B74" s="185">
        <f>基金残高に係る経年分析!F57</f>
        <v>8068</v>
      </c>
      <c r="C74" s="185">
        <f>基金残高に係る経年分析!G57</f>
        <v>7632</v>
      </c>
      <c r="D74" s="185">
        <f>基金残高に係る経年分析!H57</f>
        <v>4251</v>
      </c>
    </row>
  </sheetData>
  <sheetProtection algorithmName="SHA-512" hashValue="Nu3jC2x9X4A2UicmAN8y3NT3UCnNVXIE3b8ngE/qRQF+7GBv/FhyRDhlYV0GnmF9FAJpaPGRBBEZ1Fh18FlaEQ==" saltValue="7u7NNP5v7mSNZ9RA8Xjw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L1" workbookViewId="0">
      <selection activeCell="DL47" sqref="DL47:DV47"/>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34364273</v>
      </c>
      <c r="S5" s="696"/>
      <c r="T5" s="696"/>
      <c r="U5" s="696"/>
      <c r="V5" s="696"/>
      <c r="W5" s="696"/>
      <c r="X5" s="696"/>
      <c r="Y5" s="739"/>
      <c r="Z5" s="757">
        <v>26.7</v>
      </c>
      <c r="AA5" s="757"/>
      <c r="AB5" s="757"/>
      <c r="AC5" s="757"/>
      <c r="AD5" s="758">
        <v>34364273</v>
      </c>
      <c r="AE5" s="758"/>
      <c r="AF5" s="758"/>
      <c r="AG5" s="758"/>
      <c r="AH5" s="758"/>
      <c r="AI5" s="758"/>
      <c r="AJ5" s="758"/>
      <c r="AK5" s="758"/>
      <c r="AL5" s="740">
        <v>52.2</v>
      </c>
      <c r="AM5" s="711"/>
      <c r="AN5" s="711"/>
      <c r="AO5" s="741"/>
      <c r="AP5" s="706" t="s">
        <v>227</v>
      </c>
      <c r="AQ5" s="707"/>
      <c r="AR5" s="707"/>
      <c r="AS5" s="707"/>
      <c r="AT5" s="707"/>
      <c r="AU5" s="707"/>
      <c r="AV5" s="707"/>
      <c r="AW5" s="707"/>
      <c r="AX5" s="707"/>
      <c r="AY5" s="707"/>
      <c r="AZ5" s="707"/>
      <c r="BA5" s="707"/>
      <c r="BB5" s="707"/>
      <c r="BC5" s="707"/>
      <c r="BD5" s="707"/>
      <c r="BE5" s="707"/>
      <c r="BF5" s="708"/>
      <c r="BG5" s="640">
        <v>34315710</v>
      </c>
      <c r="BH5" s="641"/>
      <c r="BI5" s="641"/>
      <c r="BJ5" s="641"/>
      <c r="BK5" s="641"/>
      <c r="BL5" s="641"/>
      <c r="BM5" s="641"/>
      <c r="BN5" s="642"/>
      <c r="BO5" s="677">
        <v>99.9</v>
      </c>
      <c r="BP5" s="677"/>
      <c r="BQ5" s="677"/>
      <c r="BR5" s="677"/>
      <c r="BS5" s="678">
        <v>2422275</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887390</v>
      </c>
      <c r="S6" s="641"/>
      <c r="T6" s="641"/>
      <c r="U6" s="641"/>
      <c r="V6" s="641"/>
      <c r="W6" s="641"/>
      <c r="X6" s="641"/>
      <c r="Y6" s="642"/>
      <c r="Z6" s="677">
        <v>0.7</v>
      </c>
      <c r="AA6" s="677"/>
      <c r="AB6" s="677"/>
      <c r="AC6" s="677"/>
      <c r="AD6" s="678">
        <v>887390</v>
      </c>
      <c r="AE6" s="678"/>
      <c r="AF6" s="678"/>
      <c r="AG6" s="678"/>
      <c r="AH6" s="678"/>
      <c r="AI6" s="678"/>
      <c r="AJ6" s="678"/>
      <c r="AK6" s="678"/>
      <c r="AL6" s="643">
        <v>1.3</v>
      </c>
      <c r="AM6" s="644"/>
      <c r="AN6" s="644"/>
      <c r="AO6" s="679"/>
      <c r="AP6" s="637" t="s">
        <v>232</v>
      </c>
      <c r="AQ6" s="638"/>
      <c r="AR6" s="638"/>
      <c r="AS6" s="638"/>
      <c r="AT6" s="638"/>
      <c r="AU6" s="638"/>
      <c r="AV6" s="638"/>
      <c r="AW6" s="638"/>
      <c r="AX6" s="638"/>
      <c r="AY6" s="638"/>
      <c r="AZ6" s="638"/>
      <c r="BA6" s="638"/>
      <c r="BB6" s="638"/>
      <c r="BC6" s="638"/>
      <c r="BD6" s="638"/>
      <c r="BE6" s="638"/>
      <c r="BF6" s="639"/>
      <c r="BG6" s="640">
        <v>34315710</v>
      </c>
      <c r="BH6" s="641"/>
      <c r="BI6" s="641"/>
      <c r="BJ6" s="641"/>
      <c r="BK6" s="641"/>
      <c r="BL6" s="641"/>
      <c r="BM6" s="641"/>
      <c r="BN6" s="642"/>
      <c r="BO6" s="677">
        <v>99.9</v>
      </c>
      <c r="BP6" s="677"/>
      <c r="BQ6" s="677"/>
      <c r="BR6" s="677"/>
      <c r="BS6" s="678">
        <v>2422275</v>
      </c>
      <c r="BT6" s="678"/>
      <c r="BU6" s="678"/>
      <c r="BV6" s="678"/>
      <c r="BW6" s="678"/>
      <c r="BX6" s="678"/>
      <c r="BY6" s="678"/>
      <c r="BZ6" s="678"/>
      <c r="CA6" s="678"/>
      <c r="CB6" s="737"/>
      <c r="CD6" s="698" t="s">
        <v>233</v>
      </c>
      <c r="CE6" s="699"/>
      <c r="CF6" s="699"/>
      <c r="CG6" s="699"/>
      <c r="CH6" s="699"/>
      <c r="CI6" s="699"/>
      <c r="CJ6" s="699"/>
      <c r="CK6" s="699"/>
      <c r="CL6" s="699"/>
      <c r="CM6" s="699"/>
      <c r="CN6" s="699"/>
      <c r="CO6" s="699"/>
      <c r="CP6" s="699"/>
      <c r="CQ6" s="700"/>
      <c r="CR6" s="640">
        <v>654069</v>
      </c>
      <c r="CS6" s="641"/>
      <c r="CT6" s="641"/>
      <c r="CU6" s="641"/>
      <c r="CV6" s="641"/>
      <c r="CW6" s="641"/>
      <c r="CX6" s="641"/>
      <c r="CY6" s="642"/>
      <c r="CZ6" s="740">
        <v>0.5</v>
      </c>
      <c r="DA6" s="711"/>
      <c r="DB6" s="711"/>
      <c r="DC6" s="743"/>
      <c r="DD6" s="646" t="s">
        <v>234</v>
      </c>
      <c r="DE6" s="641"/>
      <c r="DF6" s="641"/>
      <c r="DG6" s="641"/>
      <c r="DH6" s="641"/>
      <c r="DI6" s="641"/>
      <c r="DJ6" s="641"/>
      <c r="DK6" s="641"/>
      <c r="DL6" s="641"/>
      <c r="DM6" s="641"/>
      <c r="DN6" s="641"/>
      <c r="DO6" s="641"/>
      <c r="DP6" s="642"/>
      <c r="DQ6" s="646">
        <v>653812</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26621</v>
      </c>
      <c r="S7" s="641"/>
      <c r="T7" s="641"/>
      <c r="U7" s="641"/>
      <c r="V7" s="641"/>
      <c r="W7" s="641"/>
      <c r="X7" s="641"/>
      <c r="Y7" s="642"/>
      <c r="Z7" s="677">
        <v>0</v>
      </c>
      <c r="AA7" s="677"/>
      <c r="AB7" s="677"/>
      <c r="AC7" s="677"/>
      <c r="AD7" s="678">
        <v>26621</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15719473</v>
      </c>
      <c r="BH7" s="641"/>
      <c r="BI7" s="641"/>
      <c r="BJ7" s="641"/>
      <c r="BK7" s="641"/>
      <c r="BL7" s="641"/>
      <c r="BM7" s="641"/>
      <c r="BN7" s="642"/>
      <c r="BO7" s="677">
        <v>45.7</v>
      </c>
      <c r="BP7" s="677"/>
      <c r="BQ7" s="677"/>
      <c r="BR7" s="677"/>
      <c r="BS7" s="678">
        <v>482965</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11201383</v>
      </c>
      <c r="CS7" s="641"/>
      <c r="CT7" s="641"/>
      <c r="CU7" s="641"/>
      <c r="CV7" s="641"/>
      <c r="CW7" s="641"/>
      <c r="CX7" s="641"/>
      <c r="CY7" s="642"/>
      <c r="CZ7" s="677">
        <v>8.9</v>
      </c>
      <c r="DA7" s="677"/>
      <c r="DB7" s="677"/>
      <c r="DC7" s="677"/>
      <c r="DD7" s="646">
        <v>2104798</v>
      </c>
      <c r="DE7" s="641"/>
      <c r="DF7" s="641"/>
      <c r="DG7" s="641"/>
      <c r="DH7" s="641"/>
      <c r="DI7" s="641"/>
      <c r="DJ7" s="641"/>
      <c r="DK7" s="641"/>
      <c r="DL7" s="641"/>
      <c r="DM7" s="641"/>
      <c r="DN7" s="641"/>
      <c r="DO7" s="641"/>
      <c r="DP7" s="642"/>
      <c r="DQ7" s="646">
        <v>7571823</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62462</v>
      </c>
      <c r="S8" s="641"/>
      <c r="T8" s="641"/>
      <c r="U8" s="641"/>
      <c r="V8" s="641"/>
      <c r="W8" s="641"/>
      <c r="X8" s="641"/>
      <c r="Y8" s="642"/>
      <c r="Z8" s="677">
        <v>0</v>
      </c>
      <c r="AA8" s="677"/>
      <c r="AB8" s="677"/>
      <c r="AC8" s="677"/>
      <c r="AD8" s="678">
        <v>62462</v>
      </c>
      <c r="AE8" s="678"/>
      <c r="AF8" s="678"/>
      <c r="AG8" s="678"/>
      <c r="AH8" s="678"/>
      <c r="AI8" s="678"/>
      <c r="AJ8" s="678"/>
      <c r="AK8" s="678"/>
      <c r="AL8" s="643">
        <v>0.1</v>
      </c>
      <c r="AM8" s="644"/>
      <c r="AN8" s="644"/>
      <c r="AO8" s="679"/>
      <c r="AP8" s="637" t="s">
        <v>239</v>
      </c>
      <c r="AQ8" s="638"/>
      <c r="AR8" s="638"/>
      <c r="AS8" s="638"/>
      <c r="AT8" s="638"/>
      <c r="AU8" s="638"/>
      <c r="AV8" s="638"/>
      <c r="AW8" s="638"/>
      <c r="AX8" s="638"/>
      <c r="AY8" s="638"/>
      <c r="AZ8" s="638"/>
      <c r="BA8" s="638"/>
      <c r="BB8" s="638"/>
      <c r="BC8" s="638"/>
      <c r="BD8" s="638"/>
      <c r="BE8" s="638"/>
      <c r="BF8" s="639"/>
      <c r="BG8" s="640">
        <v>466980</v>
      </c>
      <c r="BH8" s="641"/>
      <c r="BI8" s="641"/>
      <c r="BJ8" s="641"/>
      <c r="BK8" s="641"/>
      <c r="BL8" s="641"/>
      <c r="BM8" s="641"/>
      <c r="BN8" s="642"/>
      <c r="BO8" s="677">
        <v>1.4</v>
      </c>
      <c r="BP8" s="677"/>
      <c r="BQ8" s="677"/>
      <c r="BR8" s="677"/>
      <c r="BS8" s="646" t="s">
        <v>234</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55193932</v>
      </c>
      <c r="CS8" s="641"/>
      <c r="CT8" s="641"/>
      <c r="CU8" s="641"/>
      <c r="CV8" s="641"/>
      <c r="CW8" s="641"/>
      <c r="CX8" s="641"/>
      <c r="CY8" s="642"/>
      <c r="CZ8" s="677">
        <v>44</v>
      </c>
      <c r="DA8" s="677"/>
      <c r="DB8" s="677"/>
      <c r="DC8" s="677"/>
      <c r="DD8" s="646">
        <v>1044827</v>
      </c>
      <c r="DE8" s="641"/>
      <c r="DF8" s="641"/>
      <c r="DG8" s="641"/>
      <c r="DH8" s="641"/>
      <c r="DI8" s="641"/>
      <c r="DJ8" s="641"/>
      <c r="DK8" s="641"/>
      <c r="DL8" s="641"/>
      <c r="DM8" s="641"/>
      <c r="DN8" s="641"/>
      <c r="DO8" s="641"/>
      <c r="DP8" s="642"/>
      <c r="DQ8" s="646">
        <v>22403947</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34508</v>
      </c>
      <c r="S9" s="641"/>
      <c r="T9" s="641"/>
      <c r="U9" s="641"/>
      <c r="V9" s="641"/>
      <c r="W9" s="641"/>
      <c r="X9" s="641"/>
      <c r="Y9" s="642"/>
      <c r="Z9" s="677">
        <v>0</v>
      </c>
      <c r="AA9" s="677"/>
      <c r="AB9" s="677"/>
      <c r="AC9" s="677"/>
      <c r="AD9" s="678">
        <v>34508</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11920492</v>
      </c>
      <c r="BH9" s="641"/>
      <c r="BI9" s="641"/>
      <c r="BJ9" s="641"/>
      <c r="BK9" s="641"/>
      <c r="BL9" s="641"/>
      <c r="BM9" s="641"/>
      <c r="BN9" s="642"/>
      <c r="BO9" s="677">
        <v>34.700000000000003</v>
      </c>
      <c r="BP9" s="677"/>
      <c r="BQ9" s="677"/>
      <c r="BR9" s="677"/>
      <c r="BS9" s="646" t="s">
        <v>234</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7474359</v>
      </c>
      <c r="CS9" s="641"/>
      <c r="CT9" s="641"/>
      <c r="CU9" s="641"/>
      <c r="CV9" s="641"/>
      <c r="CW9" s="641"/>
      <c r="CX9" s="641"/>
      <c r="CY9" s="642"/>
      <c r="CZ9" s="677">
        <v>6</v>
      </c>
      <c r="DA9" s="677"/>
      <c r="DB9" s="677"/>
      <c r="DC9" s="677"/>
      <c r="DD9" s="646">
        <v>252470</v>
      </c>
      <c r="DE9" s="641"/>
      <c r="DF9" s="641"/>
      <c r="DG9" s="641"/>
      <c r="DH9" s="641"/>
      <c r="DI9" s="641"/>
      <c r="DJ9" s="641"/>
      <c r="DK9" s="641"/>
      <c r="DL9" s="641"/>
      <c r="DM9" s="641"/>
      <c r="DN9" s="641"/>
      <c r="DO9" s="641"/>
      <c r="DP9" s="642"/>
      <c r="DQ9" s="646">
        <v>5257216</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245</v>
      </c>
      <c r="S10" s="641"/>
      <c r="T10" s="641"/>
      <c r="U10" s="641"/>
      <c r="V10" s="641"/>
      <c r="W10" s="641"/>
      <c r="X10" s="641"/>
      <c r="Y10" s="642"/>
      <c r="Z10" s="677" t="s">
        <v>245</v>
      </c>
      <c r="AA10" s="677"/>
      <c r="AB10" s="677"/>
      <c r="AC10" s="677"/>
      <c r="AD10" s="678" t="s">
        <v>245</v>
      </c>
      <c r="AE10" s="678"/>
      <c r="AF10" s="678"/>
      <c r="AG10" s="678"/>
      <c r="AH10" s="678"/>
      <c r="AI10" s="678"/>
      <c r="AJ10" s="678"/>
      <c r="AK10" s="678"/>
      <c r="AL10" s="643" t="s">
        <v>245</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892468</v>
      </c>
      <c r="BH10" s="641"/>
      <c r="BI10" s="641"/>
      <c r="BJ10" s="641"/>
      <c r="BK10" s="641"/>
      <c r="BL10" s="641"/>
      <c r="BM10" s="641"/>
      <c r="BN10" s="642"/>
      <c r="BO10" s="677">
        <v>2.6</v>
      </c>
      <c r="BP10" s="677"/>
      <c r="BQ10" s="677"/>
      <c r="BR10" s="677"/>
      <c r="BS10" s="646" t="s">
        <v>245</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79966</v>
      </c>
      <c r="CS10" s="641"/>
      <c r="CT10" s="641"/>
      <c r="CU10" s="641"/>
      <c r="CV10" s="641"/>
      <c r="CW10" s="641"/>
      <c r="CX10" s="641"/>
      <c r="CY10" s="642"/>
      <c r="CZ10" s="677">
        <v>0.1</v>
      </c>
      <c r="DA10" s="677"/>
      <c r="DB10" s="677"/>
      <c r="DC10" s="677"/>
      <c r="DD10" s="646" t="s">
        <v>245</v>
      </c>
      <c r="DE10" s="641"/>
      <c r="DF10" s="641"/>
      <c r="DG10" s="641"/>
      <c r="DH10" s="641"/>
      <c r="DI10" s="641"/>
      <c r="DJ10" s="641"/>
      <c r="DK10" s="641"/>
      <c r="DL10" s="641"/>
      <c r="DM10" s="641"/>
      <c r="DN10" s="641"/>
      <c r="DO10" s="641"/>
      <c r="DP10" s="642"/>
      <c r="DQ10" s="646">
        <v>68997</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5217939</v>
      </c>
      <c r="S11" s="641"/>
      <c r="T11" s="641"/>
      <c r="U11" s="641"/>
      <c r="V11" s="641"/>
      <c r="W11" s="641"/>
      <c r="X11" s="641"/>
      <c r="Y11" s="642"/>
      <c r="Z11" s="643">
        <v>4.0999999999999996</v>
      </c>
      <c r="AA11" s="644"/>
      <c r="AB11" s="644"/>
      <c r="AC11" s="645"/>
      <c r="AD11" s="646">
        <v>5217939</v>
      </c>
      <c r="AE11" s="641"/>
      <c r="AF11" s="641"/>
      <c r="AG11" s="641"/>
      <c r="AH11" s="641"/>
      <c r="AI11" s="641"/>
      <c r="AJ11" s="641"/>
      <c r="AK11" s="642"/>
      <c r="AL11" s="643">
        <v>7.9</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2439533</v>
      </c>
      <c r="BH11" s="641"/>
      <c r="BI11" s="641"/>
      <c r="BJ11" s="641"/>
      <c r="BK11" s="641"/>
      <c r="BL11" s="641"/>
      <c r="BM11" s="641"/>
      <c r="BN11" s="642"/>
      <c r="BO11" s="677">
        <v>7.1</v>
      </c>
      <c r="BP11" s="677"/>
      <c r="BQ11" s="677"/>
      <c r="BR11" s="677"/>
      <c r="BS11" s="646">
        <v>482965</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1425084</v>
      </c>
      <c r="CS11" s="641"/>
      <c r="CT11" s="641"/>
      <c r="CU11" s="641"/>
      <c r="CV11" s="641"/>
      <c r="CW11" s="641"/>
      <c r="CX11" s="641"/>
      <c r="CY11" s="642"/>
      <c r="CZ11" s="677">
        <v>1.1000000000000001</v>
      </c>
      <c r="DA11" s="677"/>
      <c r="DB11" s="677"/>
      <c r="DC11" s="677"/>
      <c r="DD11" s="646">
        <v>137796</v>
      </c>
      <c r="DE11" s="641"/>
      <c r="DF11" s="641"/>
      <c r="DG11" s="641"/>
      <c r="DH11" s="641"/>
      <c r="DI11" s="641"/>
      <c r="DJ11" s="641"/>
      <c r="DK11" s="641"/>
      <c r="DL11" s="641"/>
      <c r="DM11" s="641"/>
      <c r="DN11" s="641"/>
      <c r="DO11" s="641"/>
      <c r="DP11" s="642"/>
      <c r="DQ11" s="646">
        <v>1006972</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v>21727</v>
      </c>
      <c r="S12" s="641"/>
      <c r="T12" s="641"/>
      <c r="U12" s="641"/>
      <c r="V12" s="641"/>
      <c r="W12" s="641"/>
      <c r="X12" s="641"/>
      <c r="Y12" s="642"/>
      <c r="Z12" s="677">
        <v>0</v>
      </c>
      <c r="AA12" s="677"/>
      <c r="AB12" s="677"/>
      <c r="AC12" s="677"/>
      <c r="AD12" s="678">
        <v>21727</v>
      </c>
      <c r="AE12" s="678"/>
      <c r="AF12" s="678"/>
      <c r="AG12" s="678"/>
      <c r="AH12" s="678"/>
      <c r="AI12" s="678"/>
      <c r="AJ12" s="678"/>
      <c r="AK12" s="678"/>
      <c r="AL12" s="643">
        <v>0</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15809482</v>
      </c>
      <c r="BH12" s="641"/>
      <c r="BI12" s="641"/>
      <c r="BJ12" s="641"/>
      <c r="BK12" s="641"/>
      <c r="BL12" s="641"/>
      <c r="BM12" s="641"/>
      <c r="BN12" s="642"/>
      <c r="BO12" s="677">
        <v>46</v>
      </c>
      <c r="BP12" s="677"/>
      <c r="BQ12" s="677"/>
      <c r="BR12" s="677"/>
      <c r="BS12" s="646">
        <v>1939310</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2095706</v>
      </c>
      <c r="CS12" s="641"/>
      <c r="CT12" s="641"/>
      <c r="CU12" s="641"/>
      <c r="CV12" s="641"/>
      <c r="CW12" s="641"/>
      <c r="CX12" s="641"/>
      <c r="CY12" s="642"/>
      <c r="CZ12" s="677">
        <v>1.7</v>
      </c>
      <c r="DA12" s="677"/>
      <c r="DB12" s="677"/>
      <c r="DC12" s="677"/>
      <c r="DD12" s="646">
        <v>48023</v>
      </c>
      <c r="DE12" s="641"/>
      <c r="DF12" s="641"/>
      <c r="DG12" s="641"/>
      <c r="DH12" s="641"/>
      <c r="DI12" s="641"/>
      <c r="DJ12" s="641"/>
      <c r="DK12" s="641"/>
      <c r="DL12" s="641"/>
      <c r="DM12" s="641"/>
      <c r="DN12" s="641"/>
      <c r="DO12" s="641"/>
      <c r="DP12" s="642"/>
      <c r="DQ12" s="646">
        <v>1491554</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245</v>
      </c>
      <c r="S13" s="641"/>
      <c r="T13" s="641"/>
      <c r="U13" s="641"/>
      <c r="V13" s="641"/>
      <c r="W13" s="641"/>
      <c r="X13" s="641"/>
      <c r="Y13" s="642"/>
      <c r="Z13" s="677" t="s">
        <v>245</v>
      </c>
      <c r="AA13" s="677"/>
      <c r="AB13" s="677"/>
      <c r="AC13" s="677"/>
      <c r="AD13" s="678" t="s">
        <v>234</v>
      </c>
      <c r="AE13" s="678"/>
      <c r="AF13" s="678"/>
      <c r="AG13" s="678"/>
      <c r="AH13" s="678"/>
      <c r="AI13" s="678"/>
      <c r="AJ13" s="678"/>
      <c r="AK13" s="678"/>
      <c r="AL13" s="643" t="s">
        <v>234</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15652853</v>
      </c>
      <c r="BH13" s="641"/>
      <c r="BI13" s="641"/>
      <c r="BJ13" s="641"/>
      <c r="BK13" s="641"/>
      <c r="BL13" s="641"/>
      <c r="BM13" s="641"/>
      <c r="BN13" s="642"/>
      <c r="BO13" s="677">
        <v>45.5</v>
      </c>
      <c r="BP13" s="677"/>
      <c r="BQ13" s="677"/>
      <c r="BR13" s="677"/>
      <c r="BS13" s="646">
        <v>1939310</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14751809</v>
      </c>
      <c r="CS13" s="641"/>
      <c r="CT13" s="641"/>
      <c r="CU13" s="641"/>
      <c r="CV13" s="641"/>
      <c r="CW13" s="641"/>
      <c r="CX13" s="641"/>
      <c r="CY13" s="642"/>
      <c r="CZ13" s="677">
        <v>11.8</v>
      </c>
      <c r="DA13" s="677"/>
      <c r="DB13" s="677"/>
      <c r="DC13" s="677"/>
      <c r="DD13" s="646">
        <v>8211785</v>
      </c>
      <c r="DE13" s="641"/>
      <c r="DF13" s="641"/>
      <c r="DG13" s="641"/>
      <c r="DH13" s="641"/>
      <c r="DI13" s="641"/>
      <c r="DJ13" s="641"/>
      <c r="DK13" s="641"/>
      <c r="DL13" s="641"/>
      <c r="DM13" s="641"/>
      <c r="DN13" s="641"/>
      <c r="DO13" s="641"/>
      <c r="DP13" s="642"/>
      <c r="DQ13" s="646">
        <v>5927093</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122816</v>
      </c>
      <c r="S14" s="641"/>
      <c r="T14" s="641"/>
      <c r="U14" s="641"/>
      <c r="V14" s="641"/>
      <c r="W14" s="641"/>
      <c r="X14" s="641"/>
      <c r="Y14" s="642"/>
      <c r="Z14" s="677">
        <v>0.1</v>
      </c>
      <c r="AA14" s="677"/>
      <c r="AB14" s="677"/>
      <c r="AC14" s="677"/>
      <c r="AD14" s="678">
        <v>122816</v>
      </c>
      <c r="AE14" s="678"/>
      <c r="AF14" s="678"/>
      <c r="AG14" s="678"/>
      <c r="AH14" s="678"/>
      <c r="AI14" s="678"/>
      <c r="AJ14" s="678"/>
      <c r="AK14" s="678"/>
      <c r="AL14" s="643">
        <v>0.2</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715353</v>
      </c>
      <c r="BH14" s="641"/>
      <c r="BI14" s="641"/>
      <c r="BJ14" s="641"/>
      <c r="BK14" s="641"/>
      <c r="BL14" s="641"/>
      <c r="BM14" s="641"/>
      <c r="BN14" s="642"/>
      <c r="BO14" s="677">
        <v>2.1</v>
      </c>
      <c r="BP14" s="677"/>
      <c r="BQ14" s="677"/>
      <c r="BR14" s="677"/>
      <c r="BS14" s="646" t="s">
        <v>245</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4158777</v>
      </c>
      <c r="CS14" s="641"/>
      <c r="CT14" s="641"/>
      <c r="CU14" s="641"/>
      <c r="CV14" s="641"/>
      <c r="CW14" s="641"/>
      <c r="CX14" s="641"/>
      <c r="CY14" s="642"/>
      <c r="CZ14" s="677">
        <v>3.3</v>
      </c>
      <c r="DA14" s="677"/>
      <c r="DB14" s="677"/>
      <c r="DC14" s="677"/>
      <c r="DD14" s="646">
        <v>142800</v>
      </c>
      <c r="DE14" s="641"/>
      <c r="DF14" s="641"/>
      <c r="DG14" s="641"/>
      <c r="DH14" s="641"/>
      <c r="DI14" s="641"/>
      <c r="DJ14" s="641"/>
      <c r="DK14" s="641"/>
      <c r="DL14" s="641"/>
      <c r="DM14" s="641"/>
      <c r="DN14" s="641"/>
      <c r="DO14" s="641"/>
      <c r="DP14" s="642"/>
      <c r="DQ14" s="646">
        <v>3937020</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234</v>
      </c>
      <c r="S15" s="641"/>
      <c r="T15" s="641"/>
      <c r="U15" s="641"/>
      <c r="V15" s="641"/>
      <c r="W15" s="641"/>
      <c r="X15" s="641"/>
      <c r="Y15" s="642"/>
      <c r="Z15" s="677" t="s">
        <v>234</v>
      </c>
      <c r="AA15" s="677"/>
      <c r="AB15" s="677"/>
      <c r="AC15" s="677"/>
      <c r="AD15" s="678" t="s">
        <v>245</v>
      </c>
      <c r="AE15" s="678"/>
      <c r="AF15" s="678"/>
      <c r="AG15" s="678"/>
      <c r="AH15" s="678"/>
      <c r="AI15" s="678"/>
      <c r="AJ15" s="678"/>
      <c r="AK15" s="678"/>
      <c r="AL15" s="643" t="s">
        <v>234</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2071008</v>
      </c>
      <c r="BH15" s="641"/>
      <c r="BI15" s="641"/>
      <c r="BJ15" s="641"/>
      <c r="BK15" s="641"/>
      <c r="BL15" s="641"/>
      <c r="BM15" s="641"/>
      <c r="BN15" s="642"/>
      <c r="BO15" s="677">
        <v>6</v>
      </c>
      <c r="BP15" s="677"/>
      <c r="BQ15" s="677"/>
      <c r="BR15" s="677"/>
      <c r="BS15" s="646" t="s">
        <v>234</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11365803</v>
      </c>
      <c r="CS15" s="641"/>
      <c r="CT15" s="641"/>
      <c r="CU15" s="641"/>
      <c r="CV15" s="641"/>
      <c r="CW15" s="641"/>
      <c r="CX15" s="641"/>
      <c r="CY15" s="642"/>
      <c r="CZ15" s="677">
        <v>9.1</v>
      </c>
      <c r="DA15" s="677"/>
      <c r="DB15" s="677"/>
      <c r="DC15" s="677"/>
      <c r="DD15" s="646">
        <v>1951447</v>
      </c>
      <c r="DE15" s="641"/>
      <c r="DF15" s="641"/>
      <c r="DG15" s="641"/>
      <c r="DH15" s="641"/>
      <c r="DI15" s="641"/>
      <c r="DJ15" s="641"/>
      <c r="DK15" s="641"/>
      <c r="DL15" s="641"/>
      <c r="DM15" s="641"/>
      <c r="DN15" s="641"/>
      <c r="DO15" s="641"/>
      <c r="DP15" s="642"/>
      <c r="DQ15" s="646">
        <v>7629108</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25917</v>
      </c>
      <c r="S16" s="641"/>
      <c r="T16" s="641"/>
      <c r="U16" s="641"/>
      <c r="V16" s="641"/>
      <c r="W16" s="641"/>
      <c r="X16" s="641"/>
      <c r="Y16" s="642"/>
      <c r="Z16" s="677">
        <v>0</v>
      </c>
      <c r="AA16" s="677"/>
      <c r="AB16" s="677"/>
      <c r="AC16" s="677"/>
      <c r="AD16" s="678">
        <v>25917</v>
      </c>
      <c r="AE16" s="678"/>
      <c r="AF16" s="678"/>
      <c r="AG16" s="678"/>
      <c r="AH16" s="678"/>
      <c r="AI16" s="678"/>
      <c r="AJ16" s="678"/>
      <c r="AK16" s="678"/>
      <c r="AL16" s="643">
        <v>0</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v>394</v>
      </c>
      <c r="BH16" s="641"/>
      <c r="BI16" s="641"/>
      <c r="BJ16" s="641"/>
      <c r="BK16" s="641"/>
      <c r="BL16" s="641"/>
      <c r="BM16" s="641"/>
      <c r="BN16" s="642"/>
      <c r="BO16" s="677">
        <v>0</v>
      </c>
      <c r="BP16" s="677"/>
      <c r="BQ16" s="677"/>
      <c r="BR16" s="677"/>
      <c r="BS16" s="646" t="s">
        <v>234</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v>1005758</v>
      </c>
      <c r="CS16" s="641"/>
      <c r="CT16" s="641"/>
      <c r="CU16" s="641"/>
      <c r="CV16" s="641"/>
      <c r="CW16" s="641"/>
      <c r="CX16" s="641"/>
      <c r="CY16" s="642"/>
      <c r="CZ16" s="677">
        <v>0.8</v>
      </c>
      <c r="DA16" s="677"/>
      <c r="DB16" s="677"/>
      <c r="DC16" s="677"/>
      <c r="DD16" s="646" t="s">
        <v>245</v>
      </c>
      <c r="DE16" s="641"/>
      <c r="DF16" s="641"/>
      <c r="DG16" s="641"/>
      <c r="DH16" s="641"/>
      <c r="DI16" s="641"/>
      <c r="DJ16" s="641"/>
      <c r="DK16" s="641"/>
      <c r="DL16" s="641"/>
      <c r="DM16" s="641"/>
      <c r="DN16" s="641"/>
      <c r="DO16" s="641"/>
      <c r="DP16" s="642"/>
      <c r="DQ16" s="646">
        <v>652</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387796</v>
      </c>
      <c r="S17" s="641"/>
      <c r="T17" s="641"/>
      <c r="U17" s="641"/>
      <c r="V17" s="641"/>
      <c r="W17" s="641"/>
      <c r="X17" s="641"/>
      <c r="Y17" s="642"/>
      <c r="Z17" s="677">
        <v>0.3</v>
      </c>
      <c r="AA17" s="677"/>
      <c r="AB17" s="677"/>
      <c r="AC17" s="677"/>
      <c r="AD17" s="678">
        <v>387796</v>
      </c>
      <c r="AE17" s="678"/>
      <c r="AF17" s="678"/>
      <c r="AG17" s="678"/>
      <c r="AH17" s="678"/>
      <c r="AI17" s="678"/>
      <c r="AJ17" s="678"/>
      <c r="AK17" s="678"/>
      <c r="AL17" s="643">
        <v>0.6</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245</v>
      </c>
      <c r="BH17" s="641"/>
      <c r="BI17" s="641"/>
      <c r="BJ17" s="641"/>
      <c r="BK17" s="641"/>
      <c r="BL17" s="641"/>
      <c r="BM17" s="641"/>
      <c r="BN17" s="642"/>
      <c r="BO17" s="677" t="s">
        <v>234</v>
      </c>
      <c r="BP17" s="677"/>
      <c r="BQ17" s="677"/>
      <c r="BR17" s="677"/>
      <c r="BS17" s="646" t="s">
        <v>234</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15109637</v>
      </c>
      <c r="CS17" s="641"/>
      <c r="CT17" s="641"/>
      <c r="CU17" s="641"/>
      <c r="CV17" s="641"/>
      <c r="CW17" s="641"/>
      <c r="CX17" s="641"/>
      <c r="CY17" s="642"/>
      <c r="CZ17" s="677">
        <v>12.1</v>
      </c>
      <c r="DA17" s="677"/>
      <c r="DB17" s="677"/>
      <c r="DC17" s="677"/>
      <c r="DD17" s="646" t="s">
        <v>245</v>
      </c>
      <c r="DE17" s="641"/>
      <c r="DF17" s="641"/>
      <c r="DG17" s="641"/>
      <c r="DH17" s="641"/>
      <c r="DI17" s="641"/>
      <c r="DJ17" s="641"/>
      <c r="DK17" s="641"/>
      <c r="DL17" s="641"/>
      <c r="DM17" s="641"/>
      <c r="DN17" s="641"/>
      <c r="DO17" s="641"/>
      <c r="DP17" s="642"/>
      <c r="DQ17" s="646">
        <v>14680634</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219382</v>
      </c>
      <c r="S18" s="641"/>
      <c r="T18" s="641"/>
      <c r="U18" s="641"/>
      <c r="V18" s="641"/>
      <c r="W18" s="641"/>
      <c r="X18" s="641"/>
      <c r="Y18" s="642"/>
      <c r="Z18" s="677">
        <v>0.2</v>
      </c>
      <c r="AA18" s="677"/>
      <c r="AB18" s="677"/>
      <c r="AC18" s="677"/>
      <c r="AD18" s="678">
        <v>219382</v>
      </c>
      <c r="AE18" s="678"/>
      <c r="AF18" s="678"/>
      <c r="AG18" s="678"/>
      <c r="AH18" s="678"/>
      <c r="AI18" s="678"/>
      <c r="AJ18" s="678"/>
      <c r="AK18" s="678"/>
      <c r="AL18" s="643">
        <v>0.3</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234</v>
      </c>
      <c r="BH18" s="641"/>
      <c r="BI18" s="641"/>
      <c r="BJ18" s="641"/>
      <c r="BK18" s="641"/>
      <c r="BL18" s="641"/>
      <c r="BM18" s="641"/>
      <c r="BN18" s="642"/>
      <c r="BO18" s="677" t="s">
        <v>234</v>
      </c>
      <c r="BP18" s="677"/>
      <c r="BQ18" s="677"/>
      <c r="BR18" s="677"/>
      <c r="BS18" s="646" t="s">
        <v>245</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v>798886</v>
      </c>
      <c r="CS18" s="641"/>
      <c r="CT18" s="641"/>
      <c r="CU18" s="641"/>
      <c r="CV18" s="641"/>
      <c r="CW18" s="641"/>
      <c r="CX18" s="641"/>
      <c r="CY18" s="642"/>
      <c r="CZ18" s="677">
        <v>0.6</v>
      </c>
      <c r="DA18" s="677"/>
      <c r="DB18" s="677"/>
      <c r="DC18" s="677"/>
      <c r="DD18" s="646" t="s">
        <v>245</v>
      </c>
      <c r="DE18" s="641"/>
      <c r="DF18" s="641"/>
      <c r="DG18" s="641"/>
      <c r="DH18" s="641"/>
      <c r="DI18" s="641"/>
      <c r="DJ18" s="641"/>
      <c r="DK18" s="641"/>
      <c r="DL18" s="641"/>
      <c r="DM18" s="641"/>
      <c r="DN18" s="641"/>
      <c r="DO18" s="641"/>
      <c r="DP18" s="642"/>
      <c r="DQ18" s="646">
        <v>754952</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13233</v>
      </c>
      <c r="S19" s="641"/>
      <c r="T19" s="641"/>
      <c r="U19" s="641"/>
      <c r="V19" s="641"/>
      <c r="W19" s="641"/>
      <c r="X19" s="641"/>
      <c r="Y19" s="642"/>
      <c r="Z19" s="677">
        <v>0</v>
      </c>
      <c r="AA19" s="677"/>
      <c r="AB19" s="677"/>
      <c r="AC19" s="677"/>
      <c r="AD19" s="678">
        <v>13233</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48563</v>
      </c>
      <c r="BH19" s="641"/>
      <c r="BI19" s="641"/>
      <c r="BJ19" s="641"/>
      <c r="BK19" s="641"/>
      <c r="BL19" s="641"/>
      <c r="BM19" s="641"/>
      <c r="BN19" s="642"/>
      <c r="BO19" s="677">
        <v>0.1</v>
      </c>
      <c r="BP19" s="677"/>
      <c r="BQ19" s="677"/>
      <c r="BR19" s="677"/>
      <c r="BS19" s="646" t="s">
        <v>234</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245</v>
      </c>
      <c r="CS19" s="641"/>
      <c r="CT19" s="641"/>
      <c r="CU19" s="641"/>
      <c r="CV19" s="641"/>
      <c r="CW19" s="641"/>
      <c r="CX19" s="641"/>
      <c r="CY19" s="642"/>
      <c r="CZ19" s="677" t="s">
        <v>245</v>
      </c>
      <c r="DA19" s="677"/>
      <c r="DB19" s="677"/>
      <c r="DC19" s="677"/>
      <c r="DD19" s="646" t="s">
        <v>234</v>
      </c>
      <c r="DE19" s="641"/>
      <c r="DF19" s="641"/>
      <c r="DG19" s="641"/>
      <c r="DH19" s="641"/>
      <c r="DI19" s="641"/>
      <c r="DJ19" s="641"/>
      <c r="DK19" s="641"/>
      <c r="DL19" s="641"/>
      <c r="DM19" s="641"/>
      <c r="DN19" s="641"/>
      <c r="DO19" s="641"/>
      <c r="DP19" s="642"/>
      <c r="DQ19" s="646" t="s">
        <v>245</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7050</v>
      </c>
      <c r="S20" s="641"/>
      <c r="T20" s="641"/>
      <c r="U20" s="641"/>
      <c r="V20" s="641"/>
      <c r="W20" s="641"/>
      <c r="X20" s="641"/>
      <c r="Y20" s="642"/>
      <c r="Z20" s="677">
        <v>0</v>
      </c>
      <c r="AA20" s="677"/>
      <c r="AB20" s="677"/>
      <c r="AC20" s="677"/>
      <c r="AD20" s="678">
        <v>7050</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48563</v>
      </c>
      <c r="BH20" s="641"/>
      <c r="BI20" s="641"/>
      <c r="BJ20" s="641"/>
      <c r="BK20" s="641"/>
      <c r="BL20" s="641"/>
      <c r="BM20" s="641"/>
      <c r="BN20" s="642"/>
      <c r="BO20" s="677">
        <v>0.1</v>
      </c>
      <c r="BP20" s="677"/>
      <c r="BQ20" s="677"/>
      <c r="BR20" s="677"/>
      <c r="BS20" s="646" t="s">
        <v>245</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125315169</v>
      </c>
      <c r="CS20" s="641"/>
      <c r="CT20" s="641"/>
      <c r="CU20" s="641"/>
      <c r="CV20" s="641"/>
      <c r="CW20" s="641"/>
      <c r="CX20" s="641"/>
      <c r="CY20" s="642"/>
      <c r="CZ20" s="677">
        <v>100</v>
      </c>
      <c r="DA20" s="677"/>
      <c r="DB20" s="677"/>
      <c r="DC20" s="677"/>
      <c r="DD20" s="646">
        <v>13893946</v>
      </c>
      <c r="DE20" s="641"/>
      <c r="DF20" s="641"/>
      <c r="DG20" s="641"/>
      <c r="DH20" s="641"/>
      <c r="DI20" s="641"/>
      <c r="DJ20" s="641"/>
      <c r="DK20" s="641"/>
      <c r="DL20" s="641"/>
      <c r="DM20" s="641"/>
      <c r="DN20" s="641"/>
      <c r="DO20" s="641"/>
      <c r="DP20" s="642"/>
      <c r="DQ20" s="646">
        <v>71383780</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148131</v>
      </c>
      <c r="S21" s="641"/>
      <c r="T21" s="641"/>
      <c r="U21" s="641"/>
      <c r="V21" s="641"/>
      <c r="W21" s="641"/>
      <c r="X21" s="641"/>
      <c r="Y21" s="642"/>
      <c r="Z21" s="677">
        <v>0.1</v>
      </c>
      <c r="AA21" s="677"/>
      <c r="AB21" s="677"/>
      <c r="AC21" s="677"/>
      <c r="AD21" s="678">
        <v>148131</v>
      </c>
      <c r="AE21" s="678"/>
      <c r="AF21" s="678"/>
      <c r="AG21" s="678"/>
      <c r="AH21" s="678"/>
      <c r="AI21" s="678"/>
      <c r="AJ21" s="678"/>
      <c r="AK21" s="678"/>
      <c r="AL21" s="643">
        <v>0.2</v>
      </c>
      <c r="AM21" s="644"/>
      <c r="AN21" s="644"/>
      <c r="AO21" s="679"/>
      <c r="AP21" s="734" t="s">
        <v>279</v>
      </c>
      <c r="AQ21" s="742"/>
      <c r="AR21" s="742"/>
      <c r="AS21" s="742"/>
      <c r="AT21" s="742"/>
      <c r="AU21" s="742"/>
      <c r="AV21" s="742"/>
      <c r="AW21" s="742"/>
      <c r="AX21" s="742"/>
      <c r="AY21" s="742"/>
      <c r="AZ21" s="742"/>
      <c r="BA21" s="742"/>
      <c r="BB21" s="742"/>
      <c r="BC21" s="742"/>
      <c r="BD21" s="742"/>
      <c r="BE21" s="742"/>
      <c r="BF21" s="736"/>
      <c r="BG21" s="640">
        <v>48323</v>
      </c>
      <c r="BH21" s="641"/>
      <c r="BI21" s="641"/>
      <c r="BJ21" s="641"/>
      <c r="BK21" s="641"/>
      <c r="BL21" s="641"/>
      <c r="BM21" s="641"/>
      <c r="BN21" s="642"/>
      <c r="BO21" s="677">
        <v>0.1</v>
      </c>
      <c r="BP21" s="677"/>
      <c r="BQ21" s="677"/>
      <c r="BR21" s="677"/>
      <c r="BS21" s="646" t="s">
        <v>234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26538811</v>
      </c>
      <c r="S22" s="641"/>
      <c r="T22" s="641"/>
      <c r="U22" s="641"/>
      <c r="V22" s="641"/>
      <c r="W22" s="641"/>
      <c r="X22" s="641"/>
      <c r="Y22" s="642"/>
      <c r="Z22" s="677">
        <v>20.7</v>
      </c>
      <c r="AA22" s="677"/>
      <c r="AB22" s="677"/>
      <c r="AC22" s="677"/>
      <c r="AD22" s="678">
        <v>24381738</v>
      </c>
      <c r="AE22" s="678"/>
      <c r="AF22" s="678"/>
      <c r="AG22" s="678"/>
      <c r="AH22" s="678"/>
      <c r="AI22" s="678"/>
      <c r="AJ22" s="678"/>
      <c r="AK22" s="678"/>
      <c r="AL22" s="643">
        <v>37</v>
      </c>
      <c r="AM22" s="644"/>
      <c r="AN22" s="644"/>
      <c r="AO22" s="679"/>
      <c r="AP22" s="734" t="s">
        <v>281</v>
      </c>
      <c r="AQ22" s="742"/>
      <c r="AR22" s="742"/>
      <c r="AS22" s="742"/>
      <c r="AT22" s="742"/>
      <c r="AU22" s="742"/>
      <c r="AV22" s="742"/>
      <c r="AW22" s="742"/>
      <c r="AX22" s="742"/>
      <c r="AY22" s="742"/>
      <c r="AZ22" s="742"/>
      <c r="BA22" s="742"/>
      <c r="BB22" s="742"/>
      <c r="BC22" s="742"/>
      <c r="BD22" s="742"/>
      <c r="BE22" s="742"/>
      <c r="BF22" s="736"/>
      <c r="BG22" s="640">
        <v>240</v>
      </c>
      <c r="BH22" s="641"/>
      <c r="BI22" s="641"/>
      <c r="BJ22" s="641"/>
      <c r="BK22" s="641"/>
      <c r="BL22" s="641"/>
      <c r="BM22" s="641"/>
      <c r="BN22" s="642"/>
      <c r="BO22" s="677">
        <v>0</v>
      </c>
      <c r="BP22" s="677"/>
      <c r="BQ22" s="677"/>
      <c r="BR22" s="677"/>
      <c r="BS22" s="646" t="s">
        <v>234</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24381738</v>
      </c>
      <c r="S23" s="641"/>
      <c r="T23" s="641"/>
      <c r="U23" s="641"/>
      <c r="V23" s="641"/>
      <c r="W23" s="641"/>
      <c r="X23" s="641"/>
      <c r="Y23" s="642"/>
      <c r="Z23" s="677">
        <v>19</v>
      </c>
      <c r="AA23" s="677"/>
      <c r="AB23" s="677"/>
      <c r="AC23" s="677"/>
      <c r="AD23" s="678">
        <v>24381738</v>
      </c>
      <c r="AE23" s="678"/>
      <c r="AF23" s="678"/>
      <c r="AG23" s="678"/>
      <c r="AH23" s="678"/>
      <c r="AI23" s="678"/>
      <c r="AJ23" s="678"/>
      <c r="AK23" s="678"/>
      <c r="AL23" s="643">
        <v>37</v>
      </c>
      <c r="AM23" s="644"/>
      <c r="AN23" s="644"/>
      <c r="AO23" s="679"/>
      <c r="AP23" s="734" t="s">
        <v>284</v>
      </c>
      <c r="AQ23" s="742"/>
      <c r="AR23" s="742"/>
      <c r="AS23" s="742"/>
      <c r="AT23" s="742"/>
      <c r="AU23" s="742"/>
      <c r="AV23" s="742"/>
      <c r="AW23" s="742"/>
      <c r="AX23" s="742"/>
      <c r="AY23" s="742"/>
      <c r="AZ23" s="742"/>
      <c r="BA23" s="742"/>
      <c r="BB23" s="742"/>
      <c r="BC23" s="742"/>
      <c r="BD23" s="742"/>
      <c r="BE23" s="742"/>
      <c r="BF23" s="736"/>
      <c r="BG23" s="640" t="s">
        <v>234</v>
      </c>
      <c r="BH23" s="641"/>
      <c r="BI23" s="641"/>
      <c r="BJ23" s="641"/>
      <c r="BK23" s="641"/>
      <c r="BL23" s="641"/>
      <c r="BM23" s="641"/>
      <c r="BN23" s="642"/>
      <c r="BO23" s="677" t="s">
        <v>234</v>
      </c>
      <c r="BP23" s="677"/>
      <c r="BQ23" s="677"/>
      <c r="BR23" s="677"/>
      <c r="BS23" s="646" t="s">
        <v>234</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2151080</v>
      </c>
      <c r="S24" s="641"/>
      <c r="T24" s="641"/>
      <c r="U24" s="641"/>
      <c r="V24" s="641"/>
      <c r="W24" s="641"/>
      <c r="X24" s="641"/>
      <c r="Y24" s="642"/>
      <c r="Z24" s="677">
        <v>1.7</v>
      </c>
      <c r="AA24" s="677"/>
      <c r="AB24" s="677"/>
      <c r="AC24" s="677"/>
      <c r="AD24" s="678" t="s">
        <v>234</v>
      </c>
      <c r="AE24" s="678"/>
      <c r="AF24" s="678"/>
      <c r="AG24" s="678"/>
      <c r="AH24" s="678"/>
      <c r="AI24" s="678"/>
      <c r="AJ24" s="678"/>
      <c r="AK24" s="678"/>
      <c r="AL24" s="643" t="s">
        <v>234</v>
      </c>
      <c r="AM24" s="644"/>
      <c r="AN24" s="644"/>
      <c r="AO24" s="679"/>
      <c r="AP24" s="734" t="s">
        <v>291</v>
      </c>
      <c r="AQ24" s="742"/>
      <c r="AR24" s="742"/>
      <c r="AS24" s="742"/>
      <c r="AT24" s="742"/>
      <c r="AU24" s="742"/>
      <c r="AV24" s="742"/>
      <c r="AW24" s="742"/>
      <c r="AX24" s="742"/>
      <c r="AY24" s="742"/>
      <c r="AZ24" s="742"/>
      <c r="BA24" s="742"/>
      <c r="BB24" s="742"/>
      <c r="BC24" s="742"/>
      <c r="BD24" s="742"/>
      <c r="BE24" s="742"/>
      <c r="BF24" s="736"/>
      <c r="BG24" s="640" t="s">
        <v>245</v>
      </c>
      <c r="BH24" s="641"/>
      <c r="BI24" s="641"/>
      <c r="BJ24" s="641"/>
      <c r="BK24" s="641"/>
      <c r="BL24" s="641"/>
      <c r="BM24" s="641"/>
      <c r="BN24" s="642"/>
      <c r="BO24" s="677" t="s">
        <v>234</v>
      </c>
      <c r="BP24" s="677"/>
      <c r="BQ24" s="677"/>
      <c r="BR24" s="677"/>
      <c r="BS24" s="646" t="s">
        <v>234</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68569857</v>
      </c>
      <c r="CS24" s="696"/>
      <c r="CT24" s="696"/>
      <c r="CU24" s="696"/>
      <c r="CV24" s="696"/>
      <c r="CW24" s="696"/>
      <c r="CX24" s="696"/>
      <c r="CY24" s="739"/>
      <c r="CZ24" s="740">
        <v>54.7</v>
      </c>
      <c r="DA24" s="711"/>
      <c r="DB24" s="711"/>
      <c r="DC24" s="743"/>
      <c r="DD24" s="738">
        <v>37986689</v>
      </c>
      <c r="DE24" s="696"/>
      <c r="DF24" s="696"/>
      <c r="DG24" s="696"/>
      <c r="DH24" s="696"/>
      <c r="DI24" s="696"/>
      <c r="DJ24" s="696"/>
      <c r="DK24" s="739"/>
      <c r="DL24" s="738">
        <v>37611355</v>
      </c>
      <c r="DM24" s="696"/>
      <c r="DN24" s="696"/>
      <c r="DO24" s="696"/>
      <c r="DP24" s="696"/>
      <c r="DQ24" s="696"/>
      <c r="DR24" s="696"/>
      <c r="DS24" s="696"/>
      <c r="DT24" s="696"/>
      <c r="DU24" s="696"/>
      <c r="DV24" s="739"/>
      <c r="DW24" s="740">
        <v>53.9</v>
      </c>
      <c r="DX24" s="711"/>
      <c r="DY24" s="711"/>
      <c r="DZ24" s="711"/>
      <c r="EA24" s="711"/>
      <c r="EB24" s="711"/>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v>5993</v>
      </c>
      <c r="S25" s="641"/>
      <c r="T25" s="641"/>
      <c r="U25" s="641"/>
      <c r="V25" s="641"/>
      <c r="W25" s="641"/>
      <c r="X25" s="641"/>
      <c r="Y25" s="642"/>
      <c r="Z25" s="677">
        <v>0</v>
      </c>
      <c r="AA25" s="677"/>
      <c r="AB25" s="677"/>
      <c r="AC25" s="677"/>
      <c r="AD25" s="678" t="s">
        <v>245</v>
      </c>
      <c r="AE25" s="678"/>
      <c r="AF25" s="678"/>
      <c r="AG25" s="678"/>
      <c r="AH25" s="678"/>
      <c r="AI25" s="678"/>
      <c r="AJ25" s="678"/>
      <c r="AK25" s="678"/>
      <c r="AL25" s="643" t="s">
        <v>234</v>
      </c>
      <c r="AM25" s="644"/>
      <c r="AN25" s="644"/>
      <c r="AO25" s="679"/>
      <c r="AP25" s="734" t="s">
        <v>294</v>
      </c>
      <c r="AQ25" s="742"/>
      <c r="AR25" s="742"/>
      <c r="AS25" s="742"/>
      <c r="AT25" s="742"/>
      <c r="AU25" s="742"/>
      <c r="AV25" s="742"/>
      <c r="AW25" s="742"/>
      <c r="AX25" s="742"/>
      <c r="AY25" s="742"/>
      <c r="AZ25" s="742"/>
      <c r="BA25" s="742"/>
      <c r="BB25" s="742"/>
      <c r="BC25" s="742"/>
      <c r="BD25" s="742"/>
      <c r="BE25" s="742"/>
      <c r="BF25" s="736"/>
      <c r="BG25" s="640" t="s">
        <v>234</v>
      </c>
      <c r="BH25" s="641"/>
      <c r="BI25" s="641"/>
      <c r="BJ25" s="641"/>
      <c r="BK25" s="641"/>
      <c r="BL25" s="641"/>
      <c r="BM25" s="641"/>
      <c r="BN25" s="642"/>
      <c r="BO25" s="677" t="s">
        <v>245</v>
      </c>
      <c r="BP25" s="677"/>
      <c r="BQ25" s="677"/>
      <c r="BR25" s="677"/>
      <c r="BS25" s="646" t="s">
        <v>245</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11628346</v>
      </c>
      <c r="CS25" s="659"/>
      <c r="CT25" s="659"/>
      <c r="CU25" s="659"/>
      <c r="CV25" s="659"/>
      <c r="CW25" s="659"/>
      <c r="CX25" s="659"/>
      <c r="CY25" s="660"/>
      <c r="CZ25" s="643">
        <v>9.3000000000000007</v>
      </c>
      <c r="DA25" s="661"/>
      <c r="DB25" s="661"/>
      <c r="DC25" s="662"/>
      <c r="DD25" s="646">
        <v>10795343</v>
      </c>
      <c r="DE25" s="659"/>
      <c r="DF25" s="659"/>
      <c r="DG25" s="659"/>
      <c r="DH25" s="659"/>
      <c r="DI25" s="659"/>
      <c r="DJ25" s="659"/>
      <c r="DK25" s="660"/>
      <c r="DL25" s="646">
        <v>10604080</v>
      </c>
      <c r="DM25" s="659"/>
      <c r="DN25" s="659"/>
      <c r="DO25" s="659"/>
      <c r="DP25" s="659"/>
      <c r="DQ25" s="659"/>
      <c r="DR25" s="659"/>
      <c r="DS25" s="659"/>
      <c r="DT25" s="659"/>
      <c r="DU25" s="659"/>
      <c r="DV25" s="660"/>
      <c r="DW25" s="643">
        <v>15.2</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67690260</v>
      </c>
      <c r="S26" s="641"/>
      <c r="T26" s="641"/>
      <c r="U26" s="641"/>
      <c r="V26" s="641"/>
      <c r="W26" s="641"/>
      <c r="X26" s="641"/>
      <c r="Y26" s="642"/>
      <c r="Z26" s="677">
        <v>52.7</v>
      </c>
      <c r="AA26" s="677"/>
      <c r="AB26" s="677"/>
      <c r="AC26" s="677"/>
      <c r="AD26" s="678">
        <v>65533187</v>
      </c>
      <c r="AE26" s="678"/>
      <c r="AF26" s="678"/>
      <c r="AG26" s="678"/>
      <c r="AH26" s="678"/>
      <c r="AI26" s="678"/>
      <c r="AJ26" s="678"/>
      <c r="AK26" s="678"/>
      <c r="AL26" s="643">
        <v>99.5</v>
      </c>
      <c r="AM26" s="644"/>
      <c r="AN26" s="644"/>
      <c r="AO26" s="679"/>
      <c r="AP26" s="734" t="s">
        <v>297</v>
      </c>
      <c r="AQ26" s="735"/>
      <c r="AR26" s="735"/>
      <c r="AS26" s="735"/>
      <c r="AT26" s="735"/>
      <c r="AU26" s="735"/>
      <c r="AV26" s="735"/>
      <c r="AW26" s="735"/>
      <c r="AX26" s="735"/>
      <c r="AY26" s="735"/>
      <c r="AZ26" s="735"/>
      <c r="BA26" s="735"/>
      <c r="BB26" s="735"/>
      <c r="BC26" s="735"/>
      <c r="BD26" s="735"/>
      <c r="BE26" s="735"/>
      <c r="BF26" s="736"/>
      <c r="BG26" s="640" t="s">
        <v>245</v>
      </c>
      <c r="BH26" s="641"/>
      <c r="BI26" s="641"/>
      <c r="BJ26" s="641"/>
      <c r="BK26" s="641"/>
      <c r="BL26" s="641"/>
      <c r="BM26" s="641"/>
      <c r="BN26" s="642"/>
      <c r="BO26" s="677" t="s">
        <v>245</v>
      </c>
      <c r="BP26" s="677"/>
      <c r="BQ26" s="677"/>
      <c r="BR26" s="677"/>
      <c r="BS26" s="646" t="s">
        <v>245</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8060120</v>
      </c>
      <c r="CS26" s="641"/>
      <c r="CT26" s="641"/>
      <c r="CU26" s="641"/>
      <c r="CV26" s="641"/>
      <c r="CW26" s="641"/>
      <c r="CX26" s="641"/>
      <c r="CY26" s="642"/>
      <c r="CZ26" s="643">
        <v>6.4</v>
      </c>
      <c r="DA26" s="661"/>
      <c r="DB26" s="661"/>
      <c r="DC26" s="662"/>
      <c r="DD26" s="646">
        <v>7385142</v>
      </c>
      <c r="DE26" s="641"/>
      <c r="DF26" s="641"/>
      <c r="DG26" s="641"/>
      <c r="DH26" s="641"/>
      <c r="DI26" s="641"/>
      <c r="DJ26" s="641"/>
      <c r="DK26" s="642"/>
      <c r="DL26" s="646" t="s">
        <v>234</v>
      </c>
      <c r="DM26" s="641"/>
      <c r="DN26" s="641"/>
      <c r="DO26" s="641"/>
      <c r="DP26" s="641"/>
      <c r="DQ26" s="641"/>
      <c r="DR26" s="641"/>
      <c r="DS26" s="641"/>
      <c r="DT26" s="641"/>
      <c r="DU26" s="641"/>
      <c r="DV26" s="642"/>
      <c r="DW26" s="643" t="s">
        <v>245</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35944</v>
      </c>
      <c r="S27" s="641"/>
      <c r="T27" s="641"/>
      <c r="U27" s="641"/>
      <c r="V27" s="641"/>
      <c r="W27" s="641"/>
      <c r="X27" s="641"/>
      <c r="Y27" s="642"/>
      <c r="Z27" s="677">
        <v>0</v>
      </c>
      <c r="AA27" s="677"/>
      <c r="AB27" s="677"/>
      <c r="AC27" s="677"/>
      <c r="AD27" s="678">
        <v>35944</v>
      </c>
      <c r="AE27" s="678"/>
      <c r="AF27" s="678"/>
      <c r="AG27" s="678"/>
      <c r="AH27" s="678"/>
      <c r="AI27" s="678"/>
      <c r="AJ27" s="678"/>
      <c r="AK27" s="678"/>
      <c r="AL27" s="643">
        <v>0.1</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34364273</v>
      </c>
      <c r="BH27" s="641"/>
      <c r="BI27" s="641"/>
      <c r="BJ27" s="641"/>
      <c r="BK27" s="641"/>
      <c r="BL27" s="641"/>
      <c r="BM27" s="641"/>
      <c r="BN27" s="642"/>
      <c r="BO27" s="677">
        <v>100</v>
      </c>
      <c r="BP27" s="677"/>
      <c r="BQ27" s="677"/>
      <c r="BR27" s="677"/>
      <c r="BS27" s="646">
        <v>2422275</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41831874</v>
      </c>
      <c r="CS27" s="659"/>
      <c r="CT27" s="659"/>
      <c r="CU27" s="659"/>
      <c r="CV27" s="659"/>
      <c r="CW27" s="659"/>
      <c r="CX27" s="659"/>
      <c r="CY27" s="660"/>
      <c r="CZ27" s="643">
        <v>33.4</v>
      </c>
      <c r="DA27" s="661"/>
      <c r="DB27" s="661"/>
      <c r="DC27" s="662"/>
      <c r="DD27" s="646">
        <v>12510712</v>
      </c>
      <c r="DE27" s="659"/>
      <c r="DF27" s="659"/>
      <c r="DG27" s="659"/>
      <c r="DH27" s="659"/>
      <c r="DI27" s="659"/>
      <c r="DJ27" s="659"/>
      <c r="DK27" s="660"/>
      <c r="DL27" s="646">
        <v>12330205</v>
      </c>
      <c r="DM27" s="659"/>
      <c r="DN27" s="659"/>
      <c r="DO27" s="659"/>
      <c r="DP27" s="659"/>
      <c r="DQ27" s="659"/>
      <c r="DR27" s="659"/>
      <c r="DS27" s="659"/>
      <c r="DT27" s="659"/>
      <c r="DU27" s="659"/>
      <c r="DV27" s="660"/>
      <c r="DW27" s="643">
        <v>17.7</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724205</v>
      </c>
      <c r="S28" s="641"/>
      <c r="T28" s="641"/>
      <c r="U28" s="641"/>
      <c r="V28" s="641"/>
      <c r="W28" s="641"/>
      <c r="X28" s="641"/>
      <c r="Y28" s="642"/>
      <c r="Z28" s="677">
        <v>0.6</v>
      </c>
      <c r="AA28" s="677"/>
      <c r="AB28" s="677"/>
      <c r="AC28" s="677"/>
      <c r="AD28" s="678" t="s">
        <v>234</v>
      </c>
      <c r="AE28" s="678"/>
      <c r="AF28" s="678"/>
      <c r="AG28" s="678"/>
      <c r="AH28" s="678"/>
      <c r="AI28" s="678"/>
      <c r="AJ28" s="678"/>
      <c r="AK28" s="678"/>
      <c r="AL28" s="643" t="s">
        <v>234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15109637</v>
      </c>
      <c r="CS28" s="641"/>
      <c r="CT28" s="641"/>
      <c r="CU28" s="641"/>
      <c r="CV28" s="641"/>
      <c r="CW28" s="641"/>
      <c r="CX28" s="641"/>
      <c r="CY28" s="642"/>
      <c r="CZ28" s="643">
        <v>12.1</v>
      </c>
      <c r="DA28" s="661"/>
      <c r="DB28" s="661"/>
      <c r="DC28" s="662"/>
      <c r="DD28" s="646">
        <v>14680634</v>
      </c>
      <c r="DE28" s="641"/>
      <c r="DF28" s="641"/>
      <c r="DG28" s="641"/>
      <c r="DH28" s="641"/>
      <c r="DI28" s="641"/>
      <c r="DJ28" s="641"/>
      <c r="DK28" s="642"/>
      <c r="DL28" s="646">
        <v>14677070</v>
      </c>
      <c r="DM28" s="641"/>
      <c r="DN28" s="641"/>
      <c r="DO28" s="641"/>
      <c r="DP28" s="641"/>
      <c r="DQ28" s="641"/>
      <c r="DR28" s="641"/>
      <c r="DS28" s="641"/>
      <c r="DT28" s="641"/>
      <c r="DU28" s="641"/>
      <c r="DV28" s="642"/>
      <c r="DW28" s="643">
        <v>21.1</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1132078</v>
      </c>
      <c r="S29" s="641"/>
      <c r="T29" s="641"/>
      <c r="U29" s="641"/>
      <c r="V29" s="641"/>
      <c r="W29" s="641"/>
      <c r="X29" s="641"/>
      <c r="Y29" s="642"/>
      <c r="Z29" s="677">
        <v>0.9</v>
      </c>
      <c r="AA29" s="677"/>
      <c r="AB29" s="677"/>
      <c r="AC29" s="677"/>
      <c r="AD29" s="678">
        <v>60914</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305</v>
      </c>
      <c r="CE29" s="729"/>
      <c r="CF29" s="673" t="s">
        <v>306</v>
      </c>
      <c r="CG29" s="674"/>
      <c r="CH29" s="674"/>
      <c r="CI29" s="674"/>
      <c r="CJ29" s="674"/>
      <c r="CK29" s="674"/>
      <c r="CL29" s="674"/>
      <c r="CM29" s="674"/>
      <c r="CN29" s="674"/>
      <c r="CO29" s="674"/>
      <c r="CP29" s="674"/>
      <c r="CQ29" s="675"/>
      <c r="CR29" s="640">
        <v>15109150</v>
      </c>
      <c r="CS29" s="659"/>
      <c r="CT29" s="659"/>
      <c r="CU29" s="659"/>
      <c r="CV29" s="659"/>
      <c r="CW29" s="659"/>
      <c r="CX29" s="659"/>
      <c r="CY29" s="660"/>
      <c r="CZ29" s="643">
        <v>12.1</v>
      </c>
      <c r="DA29" s="661"/>
      <c r="DB29" s="661"/>
      <c r="DC29" s="662"/>
      <c r="DD29" s="646">
        <v>14680147</v>
      </c>
      <c r="DE29" s="659"/>
      <c r="DF29" s="659"/>
      <c r="DG29" s="659"/>
      <c r="DH29" s="659"/>
      <c r="DI29" s="659"/>
      <c r="DJ29" s="659"/>
      <c r="DK29" s="660"/>
      <c r="DL29" s="646">
        <v>14676583</v>
      </c>
      <c r="DM29" s="659"/>
      <c r="DN29" s="659"/>
      <c r="DO29" s="659"/>
      <c r="DP29" s="659"/>
      <c r="DQ29" s="659"/>
      <c r="DR29" s="659"/>
      <c r="DS29" s="659"/>
      <c r="DT29" s="659"/>
      <c r="DU29" s="659"/>
      <c r="DV29" s="660"/>
      <c r="DW29" s="643">
        <v>21.1</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630397</v>
      </c>
      <c r="S30" s="641"/>
      <c r="T30" s="641"/>
      <c r="U30" s="641"/>
      <c r="V30" s="641"/>
      <c r="W30" s="641"/>
      <c r="X30" s="641"/>
      <c r="Y30" s="642"/>
      <c r="Z30" s="677">
        <v>0.5</v>
      </c>
      <c r="AA30" s="677"/>
      <c r="AB30" s="677"/>
      <c r="AC30" s="677"/>
      <c r="AD30" s="678">
        <v>364</v>
      </c>
      <c r="AE30" s="678"/>
      <c r="AF30" s="678"/>
      <c r="AG30" s="678"/>
      <c r="AH30" s="678"/>
      <c r="AI30" s="678"/>
      <c r="AJ30" s="678"/>
      <c r="AK30" s="678"/>
      <c r="AL30" s="643">
        <v>0</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308</v>
      </c>
      <c r="BH30" s="726"/>
      <c r="BI30" s="726"/>
      <c r="BJ30" s="726"/>
      <c r="BK30" s="726"/>
      <c r="BL30" s="726"/>
      <c r="BM30" s="726"/>
      <c r="BN30" s="726"/>
      <c r="BO30" s="726"/>
      <c r="BP30" s="726"/>
      <c r="BQ30" s="727"/>
      <c r="BR30" s="701" t="s">
        <v>309</v>
      </c>
      <c r="BS30" s="726"/>
      <c r="BT30" s="726"/>
      <c r="BU30" s="726"/>
      <c r="BV30" s="726"/>
      <c r="BW30" s="726"/>
      <c r="BX30" s="726"/>
      <c r="BY30" s="726"/>
      <c r="BZ30" s="726"/>
      <c r="CA30" s="726"/>
      <c r="CB30" s="727"/>
      <c r="CD30" s="730"/>
      <c r="CE30" s="731"/>
      <c r="CF30" s="673" t="s">
        <v>310</v>
      </c>
      <c r="CG30" s="674"/>
      <c r="CH30" s="674"/>
      <c r="CI30" s="674"/>
      <c r="CJ30" s="674"/>
      <c r="CK30" s="674"/>
      <c r="CL30" s="674"/>
      <c r="CM30" s="674"/>
      <c r="CN30" s="674"/>
      <c r="CO30" s="674"/>
      <c r="CP30" s="674"/>
      <c r="CQ30" s="675"/>
      <c r="CR30" s="640">
        <v>14110805</v>
      </c>
      <c r="CS30" s="641"/>
      <c r="CT30" s="641"/>
      <c r="CU30" s="641"/>
      <c r="CV30" s="641"/>
      <c r="CW30" s="641"/>
      <c r="CX30" s="641"/>
      <c r="CY30" s="642"/>
      <c r="CZ30" s="643">
        <v>11.3</v>
      </c>
      <c r="DA30" s="661"/>
      <c r="DB30" s="661"/>
      <c r="DC30" s="662"/>
      <c r="DD30" s="646">
        <v>13723436</v>
      </c>
      <c r="DE30" s="641"/>
      <c r="DF30" s="641"/>
      <c r="DG30" s="641"/>
      <c r="DH30" s="641"/>
      <c r="DI30" s="641"/>
      <c r="DJ30" s="641"/>
      <c r="DK30" s="642"/>
      <c r="DL30" s="646">
        <v>13722636</v>
      </c>
      <c r="DM30" s="641"/>
      <c r="DN30" s="641"/>
      <c r="DO30" s="641"/>
      <c r="DP30" s="641"/>
      <c r="DQ30" s="641"/>
      <c r="DR30" s="641"/>
      <c r="DS30" s="641"/>
      <c r="DT30" s="641"/>
      <c r="DU30" s="641"/>
      <c r="DV30" s="642"/>
      <c r="DW30" s="643">
        <v>19.7</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27833176</v>
      </c>
      <c r="S31" s="641"/>
      <c r="T31" s="641"/>
      <c r="U31" s="641"/>
      <c r="V31" s="641"/>
      <c r="W31" s="641"/>
      <c r="X31" s="641"/>
      <c r="Y31" s="642"/>
      <c r="Z31" s="677">
        <v>21.7</v>
      </c>
      <c r="AA31" s="677"/>
      <c r="AB31" s="677"/>
      <c r="AC31" s="677"/>
      <c r="AD31" s="678" t="s">
        <v>245</v>
      </c>
      <c r="AE31" s="678"/>
      <c r="AF31" s="678"/>
      <c r="AG31" s="678"/>
      <c r="AH31" s="678"/>
      <c r="AI31" s="678"/>
      <c r="AJ31" s="678"/>
      <c r="AK31" s="678"/>
      <c r="AL31" s="643" t="s">
        <v>245</v>
      </c>
      <c r="AM31" s="644"/>
      <c r="AN31" s="644"/>
      <c r="AO31" s="679"/>
      <c r="AP31" s="714" t="s">
        <v>312</v>
      </c>
      <c r="AQ31" s="715"/>
      <c r="AR31" s="715"/>
      <c r="AS31" s="715"/>
      <c r="AT31" s="720" t="s">
        <v>313</v>
      </c>
      <c r="AU31" s="231"/>
      <c r="AV31" s="231"/>
      <c r="AW31" s="231"/>
      <c r="AX31" s="706" t="s">
        <v>187</v>
      </c>
      <c r="AY31" s="707"/>
      <c r="AZ31" s="707"/>
      <c r="BA31" s="707"/>
      <c r="BB31" s="707"/>
      <c r="BC31" s="707"/>
      <c r="BD31" s="707"/>
      <c r="BE31" s="707"/>
      <c r="BF31" s="708"/>
      <c r="BG31" s="709">
        <v>98.8</v>
      </c>
      <c r="BH31" s="710"/>
      <c r="BI31" s="710"/>
      <c r="BJ31" s="710"/>
      <c r="BK31" s="710"/>
      <c r="BL31" s="710"/>
      <c r="BM31" s="711">
        <v>94.2</v>
      </c>
      <c r="BN31" s="710"/>
      <c r="BO31" s="710"/>
      <c r="BP31" s="710"/>
      <c r="BQ31" s="712"/>
      <c r="BR31" s="709">
        <v>99</v>
      </c>
      <c r="BS31" s="710"/>
      <c r="BT31" s="710"/>
      <c r="BU31" s="710"/>
      <c r="BV31" s="710"/>
      <c r="BW31" s="710"/>
      <c r="BX31" s="711">
        <v>94</v>
      </c>
      <c r="BY31" s="710"/>
      <c r="BZ31" s="710"/>
      <c r="CA31" s="710"/>
      <c r="CB31" s="712"/>
      <c r="CD31" s="730"/>
      <c r="CE31" s="731"/>
      <c r="CF31" s="673" t="s">
        <v>314</v>
      </c>
      <c r="CG31" s="674"/>
      <c r="CH31" s="674"/>
      <c r="CI31" s="674"/>
      <c r="CJ31" s="674"/>
      <c r="CK31" s="674"/>
      <c r="CL31" s="674"/>
      <c r="CM31" s="674"/>
      <c r="CN31" s="674"/>
      <c r="CO31" s="674"/>
      <c r="CP31" s="674"/>
      <c r="CQ31" s="675"/>
      <c r="CR31" s="640">
        <v>998345</v>
      </c>
      <c r="CS31" s="659"/>
      <c r="CT31" s="659"/>
      <c r="CU31" s="659"/>
      <c r="CV31" s="659"/>
      <c r="CW31" s="659"/>
      <c r="CX31" s="659"/>
      <c r="CY31" s="660"/>
      <c r="CZ31" s="643">
        <v>0.8</v>
      </c>
      <c r="DA31" s="661"/>
      <c r="DB31" s="661"/>
      <c r="DC31" s="662"/>
      <c r="DD31" s="646">
        <v>956711</v>
      </c>
      <c r="DE31" s="659"/>
      <c r="DF31" s="659"/>
      <c r="DG31" s="659"/>
      <c r="DH31" s="659"/>
      <c r="DI31" s="659"/>
      <c r="DJ31" s="659"/>
      <c r="DK31" s="660"/>
      <c r="DL31" s="646">
        <v>953947</v>
      </c>
      <c r="DM31" s="659"/>
      <c r="DN31" s="659"/>
      <c r="DO31" s="659"/>
      <c r="DP31" s="659"/>
      <c r="DQ31" s="659"/>
      <c r="DR31" s="659"/>
      <c r="DS31" s="659"/>
      <c r="DT31" s="659"/>
      <c r="DU31" s="659"/>
      <c r="DV31" s="660"/>
      <c r="DW31" s="643">
        <v>1.4</v>
      </c>
      <c r="DX31" s="661"/>
      <c r="DY31" s="661"/>
      <c r="DZ31" s="661"/>
      <c r="EA31" s="661"/>
      <c r="EB31" s="661"/>
      <c r="EC31" s="676"/>
    </row>
    <row r="32" spans="2:133" ht="11.25" customHeight="1" x14ac:dyDescent="0.15">
      <c r="B32" s="723" t="s">
        <v>315</v>
      </c>
      <c r="C32" s="724"/>
      <c r="D32" s="724"/>
      <c r="E32" s="724"/>
      <c r="F32" s="724"/>
      <c r="G32" s="724"/>
      <c r="H32" s="724"/>
      <c r="I32" s="724"/>
      <c r="J32" s="724"/>
      <c r="K32" s="724"/>
      <c r="L32" s="724"/>
      <c r="M32" s="724"/>
      <c r="N32" s="724"/>
      <c r="O32" s="724"/>
      <c r="P32" s="724"/>
      <c r="Q32" s="725"/>
      <c r="R32" s="640">
        <v>3566</v>
      </c>
      <c r="S32" s="641"/>
      <c r="T32" s="641"/>
      <c r="U32" s="641"/>
      <c r="V32" s="641"/>
      <c r="W32" s="641"/>
      <c r="X32" s="641"/>
      <c r="Y32" s="642"/>
      <c r="Z32" s="677">
        <v>0</v>
      </c>
      <c r="AA32" s="677"/>
      <c r="AB32" s="677"/>
      <c r="AC32" s="677"/>
      <c r="AD32" s="678">
        <v>3566</v>
      </c>
      <c r="AE32" s="678"/>
      <c r="AF32" s="678"/>
      <c r="AG32" s="678"/>
      <c r="AH32" s="678"/>
      <c r="AI32" s="678"/>
      <c r="AJ32" s="678"/>
      <c r="AK32" s="678"/>
      <c r="AL32" s="643">
        <v>0</v>
      </c>
      <c r="AM32" s="644"/>
      <c r="AN32" s="644"/>
      <c r="AO32" s="679"/>
      <c r="AP32" s="716"/>
      <c r="AQ32" s="717"/>
      <c r="AR32" s="717"/>
      <c r="AS32" s="717"/>
      <c r="AT32" s="721"/>
      <c r="AU32" s="230" t="s">
        <v>316</v>
      </c>
      <c r="AV32" s="230"/>
      <c r="AW32" s="230"/>
      <c r="AX32" s="637" t="s">
        <v>317</v>
      </c>
      <c r="AY32" s="638"/>
      <c r="AZ32" s="638"/>
      <c r="BA32" s="638"/>
      <c r="BB32" s="638"/>
      <c r="BC32" s="638"/>
      <c r="BD32" s="638"/>
      <c r="BE32" s="638"/>
      <c r="BF32" s="639"/>
      <c r="BG32" s="713">
        <v>99</v>
      </c>
      <c r="BH32" s="659"/>
      <c r="BI32" s="659"/>
      <c r="BJ32" s="659"/>
      <c r="BK32" s="659"/>
      <c r="BL32" s="659"/>
      <c r="BM32" s="644">
        <v>95.6</v>
      </c>
      <c r="BN32" s="705"/>
      <c r="BO32" s="705"/>
      <c r="BP32" s="705"/>
      <c r="BQ32" s="683"/>
      <c r="BR32" s="713">
        <v>99.2</v>
      </c>
      <c r="BS32" s="659"/>
      <c r="BT32" s="659"/>
      <c r="BU32" s="659"/>
      <c r="BV32" s="659"/>
      <c r="BW32" s="659"/>
      <c r="BX32" s="644">
        <v>95.7</v>
      </c>
      <c r="BY32" s="705"/>
      <c r="BZ32" s="705"/>
      <c r="CA32" s="705"/>
      <c r="CB32" s="683"/>
      <c r="CD32" s="732"/>
      <c r="CE32" s="733"/>
      <c r="CF32" s="673" t="s">
        <v>318</v>
      </c>
      <c r="CG32" s="674"/>
      <c r="CH32" s="674"/>
      <c r="CI32" s="674"/>
      <c r="CJ32" s="674"/>
      <c r="CK32" s="674"/>
      <c r="CL32" s="674"/>
      <c r="CM32" s="674"/>
      <c r="CN32" s="674"/>
      <c r="CO32" s="674"/>
      <c r="CP32" s="674"/>
      <c r="CQ32" s="675"/>
      <c r="CR32" s="640">
        <v>487</v>
      </c>
      <c r="CS32" s="641"/>
      <c r="CT32" s="641"/>
      <c r="CU32" s="641"/>
      <c r="CV32" s="641"/>
      <c r="CW32" s="641"/>
      <c r="CX32" s="641"/>
      <c r="CY32" s="642"/>
      <c r="CZ32" s="643">
        <v>0</v>
      </c>
      <c r="DA32" s="661"/>
      <c r="DB32" s="661"/>
      <c r="DC32" s="662"/>
      <c r="DD32" s="646">
        <v>487</v>
      </c>
      <c r="DE32" s="641"/>
      <c r="DF32" s="641"/>
      <c r="DG32" s="641"/>
      <c r="DH32" s="641"/>
      <c r="DI32" s="641"/>
      <c r="DJ32" s="641"/>
      <c r="DK32" s="642"/>
      <c r="DL32" s="646">
        <v>487</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8409482</v>
      </c>
      <c r="S33" s="641"/>
      <c r="T33" s="641"/>
      <c r="U33" s="641"/>
      <c r="V33" s="641"/>
      <c r="W33" s="641"/>
      <c r="X33" s="641"/>
      <c r="Y33" s="642"/>
      <c r="Z33" s="677">
        <v>6.5</v>
      </c>
      <c r="AA33" s="677"/>
      <c r="AB33" s="677"/>
      <c r="AC33" s="677"/>
      <c r="AD33" s="678" t="s">
        <v>245</v>
      </c>
      <c r="AE33" s="678"/>
      <c r="AF33" s="678"/>
      <c r="AG33" s="678"/>
      <c r="AH33" s="678"/>
      <c r="AI33" s="678"/>
      <c r="AJ33" s="678"/>
      <c r="AK33" s="678"/>
      <c r="AL33" s="643" t="s">
        <v>245</v>
      </c>
      <c r="AM33" s="644"/>
      <c r="AN33" s="644"/>
      <c r="AO33" s="679"/>
      <c r="AP33" s="718"/>
      <c r="AQ33" s="719"/>
      <c r="AR33" s="719"/>
      <c r="AS33" s="719"/>
      <c r="AT33" s="722"/>
      <c r="AU33" s="232"/>
      <c r="AV33" s="232"/>
      <c r="AW33" s="232"/>
      <c r="AX33" s="621" t="s">
        <v>320</v>
      </c>
      <c r="AY33" s="622"/>
      <c r="AZ33" s="622"/>
      <c r="BA33" s="622"/>
      <c r="BB33" s="622"/>
      <c r="BC33" s="622"/>
      <c r="BD33" s="622"/>
      <c r="BE33" s="622"/>
      <c r="BF33" s="623"/>
      <c r="BG33" s="704">
        <v>98.6</v>
      </c>
      <c r="BH33" s="625"/>
      <c r="BI33" s="625"/>
      <c r="BJ33" s="625"/>
      <c r="BK33" s="625"/>
      <c r="BL33" s="625"/>
      <c r="BM33" s="668">
        <v>92.1</v>
      </c>
      <c r="BN33" s="625"/>
      <c r="BO33" s="625"/>
      <c r="BP33" s="625"/>
      <c r="BQ33" s="689"/>
      <c r="BR33" s="704">
        <v>98.6</v>
      </c>
      <c r="BS33" s="625"/>
      <c r="BT33" s="625"/>
      <c r="BU33" s="625"/>
      <c r="BV33" s="625"/>
      <c r="BW33" s="625"/>
      <c r="BX33" s="668">
        <v>91.6</v>
      </c>
      <c r="BY33" s="625"/>
      <c r="BZ33" s="625"/>
      <c r="CA33" s="625"/>
      <c r="CB33" s="689"/>
      <c r="CD33" s="673" t="s">
        <v>321</v>
      </c>
      <c r="CE33" s="674"/>
      <c r="CF33" s="674"/>
      <c r="CG33" s="674"/>
      <c r="CH33" s="674"/>
      <c r="CI33" s="674"/>
      <c r="CJ33" s="674"/>
      <c r="CK33" s="674"/>
      <c r="CL33" s="674"/>
      <c r="CM33" s="674"/>
      <c r="CN33" s="674"/>
      <c r="CO33" s="674"/>
      <c r="CP33" s="674"/>
      <c r="CQ33" s="675"/>
      <c r="CR33" s="640">
        <v>41845608</v>
      </c>
      <c r="CS33" s="659"/>
      <c r="CT33" s="659"/>
      <c r="CU33" s="659"/>
      <c r="CV33" s="659"/>
      <c r="CW33" s="659"/>
      <c r="CX33" s="659"/>
      <c r="CY33" s="660"/>
      <c r="CZ33" s="643">
        <v>33.4</v>
      </c>
      <c r="DA33" s="661"/>
      <c r="DB33" s="661"/>
      <c r="DC33" s="662"/>
      <c r="DD33" s="646">
        <v>33163323</v>
      </c>
      <c r="DE33" s="659"/>
      <c r="DF33" s="659"/>
      <c r="DG33" s="659"/>
      <c r="DH33" s="659"/>
      <c r="DI33" s="659"/>
      <c r="DJ33" s="659"/>
      <c r="DK33" s="660"/>
      <c r="DL33" s="646">
        <v>26662357</v>
      </c>
      <c r="DM33" s="659"/>
      <c r="DN33" s="659"/>
      <c r="DO33" s="659"/>
      <c r="DP33" s="659"/>
      <c r="DQ33" s="659"/>
      <c r="DR33" s="659"/>
      <c r="DS33" s="659"/>
      <c r="DT33" s="659"/>
      <c r="DU33" s="659"/>
      <c r="DV33" s="660"/>
      <c r="DW33" s="643">
        <v>38.200000000000003</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370011</v>
      </c>
      <c r="S34" s="641"/>
      <c r="T34" s="641"/>
      <c r="U34" s="641"/>
      <c r="V34" s="641"/>
      <c r="W34" s="641"/>
      <c r="X34" s="641"/>
      <c r="Y34" s="642"/>
      <c r="Z34" s="677">
        <v>0.3</v>
      </c>
      <c r="AA34" s="677"/>
      <c r="AB34" s="677"/>
      <c r="AC34" s="677"/>
      <c r="AD34" s="678">
        <v>152099</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14020989</v>
      </c>
      <c r="CS34" s="641"/>
      <c r="CT34" s="641"/>
      <c r="CU34" s="641"/>
      <c r="CV34" s="641"/>
      <c r="CW34" s="641"/>
      <c r="CX34" s="641"/>
      <c r="CY34" s="642"/>
      <c r="CZ34" s="643">
        <v>11.2</v>
      </c>
      <c r="DA34" s="661"/>
      <c r="DB34" s="661"/>
      <c r="DC34" s="662"/>
      <c r="DD34" s="646">
        <v>10666651</v>
      </c>
      <c r="DE34" s="641"/>
      <c r="DF34" s="641"/>
      <c r="DG34" s="641"/>
      <c r="DH34" s="641"/>
      <c r="DI34" s="641"/>
      <c r="DJ34" s="641"/>
      <c r="DK34" s="642"/>
      <c r="DL34" s="646">
        <v>9085525</v>
      </c>
      <c r="DM34" s="641"/>
      <c r="DN34" s="641"/>
      <c r="DO34" s="641"/>
      <c r="DP34" s="641"/>
      <c r="DQ34" s="641"/>
      <c r="DR34" s="641"/>
      <c r="DS34" s="641"/>
      <c r="DT34" s="641"/>
      <c r="DU34" s="641"/>
      <c r="DV34" s="642"/>
      <c r="DW34" s="643">
        <v>13</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349576</v>
      </c>
      <c r="S35" s="641"/>
      <c r="T35" s="641"/>
      <c r="U35" s="641"/>
      <c r="V35" s="641"/>
      <c r="W35" s="641"/>
      <c r="X35" s="641"/>
      <c r="Y35" s="642"/>
      <c r="Z35" s="677">
        <v>0.3</v>
      </c>
      <c r="AA35" s="677"/>
      <c r="AB35" s="677"/>
      <c r="AC35" s="677"/>
      <c r="AD35" s="678" t="s">
        <v>234</v>
      </c>
      <c r="AE35" s="678"/>
      <c r="AF35" s="678"/>
      <c r="AG35" s="678"/>
      <c r="AH35" s="678"/>
      <c r="AI35" s="678"/>
      <c r="AJ35" s="678"/>
      <c r="AK35" s="678"/>
      <c r="AL35" s="643" t="s">
        <v>234</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2465489</v>
      </c>
      <c r="CS35" s="659"/>
      <c r="CT35" s="659"/>
      <c r="CU35" s="659"/>
      <c r="CV35" s="659"/>
      <c r="CW35" s="659"/>
      <c r="CX35" s="659"/>
      <c r="CY35" s="660"/>
      <c r="CZ35" s="643">
        <v>2</v>
      </c>
      <c r="DA35" s="661"/>
      <c r="DB35" s="661"/>
      <c r="DC35" s="662"/>
      <c r="DD35" s="646">
        <v>2178474</v>
      </c>
      <c r="DE35" s="659"/>
      <c r="DF35" s="659"/>
      <c r="DG35" s="659"/>
      <c r="DH35" s="659"/>
      <c r="DI35" s="659"/>
      <c r="DJ35" s="659"/>
      <c r="DK35" s="660"/>
      <c r="DL35" s="646">
        <v>2159081</v>
      </c>
      <c r="DM35" s="659"/>
      <c r="DN35" s="659"/>
      <c r="DO35" s="659"/>
      <c r="DP35" s="659"/>
      <c r="DQ35" s="659"/>
      <c r="DR35" s="659"/>
      <c r="DS35" s="659"/>
      <c r="DT35" s="659"/>
      <c r="DU35" s="659"/>
      <c r="DV35" s="660"/>
      <c r="DW35" s="643">
        <v>3.1</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4539450</v>
      </c>
      <c r="S36" s="641"/>
      <c r="T36" s="641"/>
      <c r="U36" s="641"/>
      <c r="V36" s="641"/>
      <c r="W36" s="641"/>
      <c r="X36" s="641"/>
      <c r="Y36" s="642"/>
      <c r="Z36" s="677">
        <v>3.5</v>
      </c>
      <c r="AA36" s="677"/>
      <c r="AB36" s="677"/>
      <c r="AC36" s="677"/>
      <c r="AD36" s="678" t="s">
        <v>245</v>
      </c>
      <c r="AE36" s="678"/>
      <c r="AF36" s="678"/>
      <c r="AG36" s="678"/>
      <c r="AH36" s="678"/>
      <c r="AI36" s="678"/>
      <c r="AJ36" s="678"/>
      <c r="AK36" s="678"/>
      <c r="AL36" s="643" t="s">
        <v>245</v>
      </c>
      <c r="AM36" s="644"/>
      <c r="AN36" s="644"/>
      <c r="AO36" s="679"/>
      <c r="AP36" s="235"/>
      <c r="AQ36" s="692" t="s">
        <v>329</v>
      </c>
      <c r="AR36" s="693"/>
      <c r="AS36" s="693"/>
      <c r="AT36" s="693"/>
      <c r="AU36" s="693"/>
      <c r="AV36" s="693"/>
      <c r="AW36" s="693"/>
      <c r="AX36" s="693"/>
      <c r="AY36" s="694"/>
      <c r="AZ36" s="695">
        <v>16906026</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20719</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11011562</v>
      </c>
      <c r="CS36" s="641"/>
      <c r="CT36" s="641"/>
      <c r="CU36" s="641"/>
      <c r="CV36" s="641"/>
      <c r="CW36" s="641"/>
      <c r="CX36" s="641"/>
      <c r="CY36" s="642"/>
      <c r="CZ36" s="643">
        <v>8.8000000000000007</v>
      </c>
      <c r="DA36" s="661"/>
      <c r="DB36" s="661"/>
      <c r="DC36" s="662"/>
      <c r="DD36" s="646">
        <v>8752225</v>
      </c>
      <c r="DE36" s="641"/>
      <c r="DF36" s="641"/>
      <c r="DG36" s="641"/>
      <c r="DH36" s="641"/>
      <c r="DI36" s="641"/>
      <c r="DJ36" s="641"/>
      <c r="DK36" s="642"/>
      <c r="DL36" s="646">
        <v>4688580</v>
      </c>
      <c r="DM36" s="641"/>
      <c r="DN36" s="641"/>
      <c r="DO36" s="641"/>
      <c r="DP36" s="641"/>
      <c r="DQ36" s="641"/>
      <c r="DR36" s="641"/>
      <c r="DS36" s="641"/>
      <c r="DT36" s="641"/>
      <c r="DU36" s="641"/>
      <c r="DV36" s="642"/>
      <c r="DW36" s="643">
        <v>6.7</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824092</v>
      </c>
      <c r="S37" s="641"/>
      <c r="T37" s="641"/>
      <c r="U37" s="641"/>
      <c r="V37" s="641"/>
      <c r="W37" s="641"/>
      <c r="X37" s="641"/>
      <c r="Y37" s="642"/>
      <c r="Z37" s="677">
        <v>0.6</v>
      </c>
      <c r="AA37" s="677"/>
      <c r="AB37" s="677"/>
      <c r="AC37" s="677"/>
      <c r="AD37" s="678" t="s">
        <v>234</v>
      </c>
      <c r="AE37" s="678"/>
      <c r="AF37" s="678"/>
      <c r="AG37" s="678"/>
      <c r="AH37" s="678"/>
      <c r="AI37" s="678"/>
      <c r="AJ37" s="678"/>
      <c r="AK37" s="678"/>
      <c r="AL37" s="643" t="s">
        <v>245</v>
      </c>
      <c r="AM37" s="644"/>
      <c r="AN37" s="644"/>
      <c r="AO37" s="679"/>
      <c r="AQ37" s="680" t="s">
        <v>333</v>
      </c>
      <c r="AR37" s="681"/>
      <c r="AS37" s="681"/>
      <c r="AT37" s="681"/>
      <c r="AU37" s="681"/>
      <c r="AV37" s="681"/>
      <c r="AW37" s="681"/>
      <c r="AX37" s="681"/>
      <c r="AY37" s="682"/>
      <c r="AZ37" s="640">
        <v>2532428</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-457879</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4409440</v>
      </c>
      <c r="CS37" s="659"/>
      <c r="CT37" s="659"/>
      <c r="CU37" s="659"/>
      <c r="CV37" s="659"/>
      <c r="CW37" s="659"/>
      <c r="CX37" s="659"/>
      <c r="CY37" s="660"/>
      <c r="CZ37" s="643">
        <v>3.5</v>
      </c>
      <c r="DA37" s="661"/>
      <c r="DB37" s="661"/>
      <c r="DC37" s="662"/>
      <c r="DD37" s="646">
        <v>4210387</v>
      </c>
      <c r="DE37" s="659"/>
      <c r="DF37" s="659"/>
      <c r="DG37" s="659"/>
      <c r="DH37" s="659"/>
      <c r="DI37" s="659"/>
      <c r="DJ37" s="659"/>
      <c r="DK37" s="660"/>
      <c r="DL37" s="646">
        <v>4165383</v>
      </c>
      <c r="DM37" s="659"/>
      <c r="DN37" s="659"/>
      <c r="DO37" s="659"/>
      <c r="DP37" s="659"/>
      <c r="DQ37" s="659"/>
      <c r="DR37" s="659"/>
      <c r="DS37" s="659"/>
      <c r="DT37" s="659"/>
      <c r="DU37" s="659"/>
      <c r="DV37" s="660"/>
      <c r="DW37" s="643">
        <v>6</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4295577</v>
      </c>
      <c r="S38" s="641"/>
      <c r="T38" s="641"/>
      <c r="U38" s="641"/>
      <c r="V38" s="641"/>
      <c r="W38" s="641"/>
      <c r="X38" s="641"/>
      <c r="Y38" s="642"/>
      <c r="Z38" s="677">
        <v>3.3</v>
      </c>
      <c r="AA38" s="677"/>
      <c r="AB38" s="677"/>
      <c r="AC38" s="677"/>
      <c r="AD38" s="678">
        <v>62230</v>
      </c>
      <c r="AE38" s="678"/>
      <c r="AF38" s="678"/>
      <c r="AG38" s="678"/>
      <c r="AH38" s="678"/>
      <c r="AI38" s="678"/>
      <c r="AJ38" s="678"/>
      <c r="AK38" s="678"/>
      <c r="AL38" s="643">
        <v>0.1</v>
      </c>
      <c r="AM38" s="644"/>
      <c r="AN38" s="644"/>
      <c r="AO38" s="679"/>
      <c r="AQ38" s="680" t="s">
        <v>337</v>
      </c>
      <c r="AR38" s="681"/>
      <c r="AS38" s="681"/>
      <c r="AT38" s="681"/>
      <c r="AU38" s="681"/>
      <c r="AV38" s="681"/>
      <c r="AW38" s="681"/>
      <c r="AX38" s="681"/>
      <c r="AY38" s="682"/>
      <c r="AZ38" s="640">
        <v>2296465</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39499</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13563626</v>
      </c>
      <c r="CS38" s="641"/>
      <c r="CT38" s="641"/>
      <c r="CU38" s="641"/>
      <c r="CV38" s="641"/>
      <c r="CW38" s="641"/>
      <c r="CX38" s="641"/>
      <c r="CY38" s="642"/>
      <c r="CZ38" s="643">
        <v>10.8</v>
      </c>
      <c r="DA38" s="661"/>
      <c r="DB38" s="661"/>
      <c r="DC38" s="662"/>
      <c r="DD38" s="646">
        <v>11501877</v>
      </c>
      <c r="DE38" s="641"/>
      <c r="DF38" s="641"/>
      <c r="DG38" s="641"/>
      <c r="DH38" s="641"/>
      <c r="DI38" s="641"/>
      <c r="DJ38" s="641"/>
      <c r="DK38" s="642"/>
      <c r="DL38" s="646">
        <v>10724574</v>
      </c>
      <c r="DM38" s="641"/>
      <c r="DN38" s="641"/>
      <c r="DO38" s="641"/>
      <c r="DP38" s="641"/>
      <c r="DQ38" s="641"/>
      <c r="DR38" s="641"/>
      <c r="DS38" s="641"/>
      <c r="DT38" s="641"/>
      <c r="DU38" s="641"/>
      <c r="DV38" s="642"/>
      <c r="DW38" s="643">
        <v>15.4</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11654117</v>
      </c>
      <c r="S39" s="641"/>
      <c r="T39" s="641"/>
      <c r="U39" s="641"/>
      <c r="V39" s="641"/>
      <c r="W39" s="641"/>
      <c r="X39" s="641"/>
      <c r="Y39" s="642"/>
      <c r="Z39" s="677">
        <v>9.1</v>
      </c>
      <c r="AA39" s="677"/>
      <c r="AB39" s="677"/>
      <c r="AC39" s="677"/>
      <c r="AD39" s="678" t="s">
        <v>234</v>
      </c>
      <c r="AE39" s="678"/>
      <c r="AF39" s="678"/>
      <c r="AG39" s="678"/>
      <c r="AH39" s="678"/>
      <c r="AI39" s="678"/>
      <c r="AJ39" s="678"/>
      <c r="AK39" s="678"/>
      <c r="AL39" s="643" t="s">
        <v>245</v>
      </c>
      <c r="AM39" s="644"/>
      <c r="AN39" s="644"/>
      <c r="AO39" s="679"/>
      <c r="AQ39" s="680" t="s">
        <v>341</v>
      </c>
      <c r="AR39" s="681"/>
      <c r="AS39" s="681"/>
      <c r="AT39" s="681"/>
      <c r="AU39" s="681"/>
      <c r="AV39" s="681"/>
      <c r="AW39" s="681"/>
      <c r="AX39" s="681"/>
      <c r="AY39" s="682"/>
      <c r="AZ39" s="640">
        <v>798886</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60516</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293938</v>
      </c>
      <c r="CS39" s="659"/>
      <c r="CT39" s="659"/>
      <c r="CU39" s="659"/>
      <c r="CV39" s="659"/>
      <c r="CW39" s="659"/>
      <c r="CX39" s="659"/>
      <c r="CY39" s="660"/>
      <c r="CZ39" s="643">
        <v>0.2</v>
      </c>
      <c r="DA39" s="661"/>
      <c r="DB39" s="661"/>
      <c r="DC39" s="662"/>
      <c r="DD39" s="646">
        <v>1251</v>
      </c>
      <c r="DE39" s="659"/>
      <c r="DF39" s="659"/>
      <c r="DG39" s="659"/>
      <c r="DH39" s="659"/>
      <c r="DI39" s="659"/>
      <c r="DJ39" s="659"/>
      <c r="DK39" s="660"/>
      <c r="DL39" s="646" t="s">
        <v>234</v>
      </c>
      <c r="DM39" s="659"/>
      <c r="DN39" s="659"/>
      <c r="DO39" s="659"/>
      <c r="DP39" s="659"/>
      <c r="DQ39" s="659"/>
      <c r="DR39" s="659"/>
      <c r="DS39" s="659"/>
      <c r="DT39" s="659"/>
      <c r="DU39" s="659"/>
      <c r="DV39" s="660"/>
      <c r="DW39" s="643" t="s">
        <v>234</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245</v>
      </c>
      <c r="S40" s="641"/>
      <c r="T40" s="641"/>
      <c r="U40" s="641"/>
      <c r="V40" s="641"/>
      <c r="W40" s="641"/>
      <c r="X40" s="641"/>
      <c r="Y40" s="642"/>
      <c r="Z40" s="677" t="s">
        <v>234</v>
      </c>
      <c r="AA40" s="677"/>
      <c r="AB40" s="677"/>
      <c r="AC40" s="677"/>
      <c r="AD40" s="678" t="s">
        <v>234</v>
      </c>
      <c r="AE40" s="678"/>
      <c r="AF40" s="678"/>
      <c r="AG40" s="678"/>
      <c r="AH40" s="678"/>
      <c r="AI40" s="678"/>
      <c r="AJ40" s="678"/>
      <c r="AK40" s="678"/>
      <c r="AL40" s="643" t="s">
        <v>245</v>
      </c>
      <c r="AM40" s="644"/>
      <c r="AN40" s="644"/>
      <c r="AO40" s="679"/>
      <c r="AQ40" s="680" t="s">
        <v>345</v>
      </c>
      <c r="AR40" s="681"/>
      <c r="AS40" s="681"/>
      <c r="AT40" s="681"/>
      <c r="AU40" s="681"/>
      <c r="AV40" s="681"/>
      <c r="AW40" s="681"/>
      <c r="AX40" s="681"/>
      <c r="AY40" s="682"/>
      <c r="AZ40" s="640">
        <v>309863</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83</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490004</v>
      </c>
      <c r="CS40" s="641"/>
      <c r="CT40" s="641"/>
      <c r="CU40" s="641"/>
      <c r="CV40" s="641"/>
      <c r="CW40" s="641"/>
      <c r="CX40" s="641"/>
      <c r="CY40" s="642"/>
      <c r="CZ40" s="643">
        <v>0.4</v>
      </c>
      <c r="DA40" s="661"/>
      <c r="DB40" s="661"/>
      <c r="DC40" s="662"/>
      <c r="DD40" s="646">
        <v>62845</v>
      </c>
      <c r="DE40" s="641"/>
      <c r="DF40" s="641"/>
      <c r="DG40" s="641"/>
      <c r="DH40" s="641"/>
      <c r="DI40" s="641"/>
      <c r="DJ40" s="641"/>
      <c r="DK40" s="642"/>
      <c r="DL40" s="646">
        <v>4597</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3870217</v>
      </c>
      <c r="S41" s="641"/>
      <c r="T41" s="641"/>
      <c r="U41" s="641"/>
      <c r="V41" s="641"/>
      <c r="W41" s="641"/>
      <c r="X41" s="641"/>
      <c r="Y41" s="642"/>
      <c r="Z41" s="677">
        <v>3</v>
      </c>
      <c r="AA41" s="677"/>
      <c r="AB41" s="677"/>
      <c r="AC41" s="677"/>
      <c r="AD41" s="678" t="s">
        <v>234</v>
      </c>
      <c r="AE41" s="678"/>
      <c r="AF41" s="678"/>
      <c r="AG41" s="678"/>
      <c r="AH41" s="678"/>
      <c r="AI41" s="678"/>
      <c r="AJ41" s="678"/>
      <c r="AK41" s="678"/>
      <c r="AL41" s="643" t="s">
        <v>245</v>
      </c>
      <c r="AM41" s="644"/>
      <c r="AN41" s="644"/>
      <c r="AO41" s="679"/>
      <c r="AQ41" s="680" t="s">
        <v>350</v>
      </c>
      <c r="AR41" s="681"/>
      <c r="AS41" s="681"/>
      <c r="AT41" s="681"/>
      <c r="AU41" s="681"/>
      <c r="AV41" s="681"/>
      <c r="AW41" s="681"/>
      <c r="AX41" s="681"/>
      <c r="AY41" s="682"/>
      <c r="AZ41" s="640">
        <v>2609592</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245</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234</v>
      </c>
      <c r="CS41" s="659"/>
      <c r="CT41" s="659"/>
      <c r="CU41" s="659"/>
      <c r="CV41" s="659"/>
      <c r="CW41" s="659"/>
      <c r="CX41" s="659"/>
      <c r="CY41" s="660"/>
      <c r="CZ41" s="643" t="s">
        <v>234</v>
      </c>
      <c r="DA41" s="661"/>
      <c r="DB41" s="661"/>
      <c r="DC41" s="662"/>
      <c r="DD41" s="646" t="s">
        <v>245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128491931</v>
      </c>
      <c r="S42" s="663"/>
      <c r="T42" s="663"/>
      <c r="U42" s="663"/>
      <c r="V42" s="663"/>
      <c r="W42" s="663"/>
      <c r="X42" s="663"/>
      <c r="Y42" s="665"/>
      <c r="Z42" s="666">
        <v>100</v>
      </c>
      <c r="AA42" s="666"/>
      <c r="AB42" s="666"/>
      <c r="AC42" s="666"/>
      <c r="AD42" s="667">
        <v>65848304</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8358792</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328</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14899704</v>
      </c>
      <c r="CS42" s="641"/>
      <c r="CT42" s="641"/>
      <c r="CU42" s="641"/>
      <c r="CV42" s="641"/>
      <c r="CW42" s="641"/>
      <c r="CX42" s="641"/>
      <c r="CY42" s="642"/>
      <c r="CZ42" s="643">
        <v>11.9</v>
      </c>
      <c r="DA42" s="644"/>
      <c r="DB42" s="644"/>
      <c r="DC42" s="645"/>
      <c r="DD42" s="646">
        <v>233768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546425</v>
      </c>
      <c r="CS43" s="659"/>
      <c r="CT43" s="659"/>
      <c r="CU43" s="659"/>
      <c r="CV43" s="659"/>
      <c r="CW43" s="659"/>
      <c r="CX43" s="659"/>
      <c r="CY43" s="660"/>
      <c r="CZ43" s="643">
        <v>0.4</v>
      </c>
      <c r="DA43" s="661"/>
      <c r="DB43" s="661"/>
      <c r="DC43" s="662"/>
      <c r="DD43" s="646">
        <v>3466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358</v>
      </c>
      <c r="CG44" s="638"/>
      <c r="CH44" s="638"/>
      <c r="CI44" s="638"/>
      <c r="CJ44" s="638"/>
      <c r="CK44" s="638"/>
      <c r="CL44" s="638"/>
      <c r="CM44" s="638"/>
      <c r="CN44" s="638"/>
      <c r="CO44" s="638"/>
      <c r="CP44" s="638"/>
      <c r="CQ44" s="639"/>
      <c r="CR44" s="640">
        <v>13893946</v>
      </c>
      <c r="CS44" s="641"/>
      <c r="CT44" s="641"/>
      <c r="CU44" s="641"/>
      <c r="CV44" s="641"/>
      <c r="CW44" s="641"/>
      <c r="CX44" s="641"/>
      <c r="CY44" s="642"/>
      <c r="CZ44" s="643">
        <v>11.1</v>
      </c>
      <c r="DA44" s="644"/>
      <c r="DB44" s="644"/>
      <c r="DC44" s="645"/>
      <c r="DD44" s="646">
        <v>233116</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10219069</v>
      </c>
      <c r="CS45" s="659"/>
      <c r="CT45" s="659"/>
      <c r="CU45" s="659"/>
      <c r="CV45" s="659"/>
      <c r="CW45" s="659"/>
      <c r="CX45" s="659"/>
      <c r="CY45" s="660"/>
      <c r="CZ45" s="643">
        <v>8.1999999999999993</v>
      </c>
      <c r="DA45" s="661"/>
      <c r="DB45" s="661"/>
      <c r="DC45" s="662"/>
      <c r="DD45" s="646">
        <v>44894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3534466</v>
      </c>
      <c r="CS46" s="641"/>
      <c r="CT46" s="641"/>
      <c r="CU46" s="641"/>
      <c r="CV46" s="641"/>
      <c r="CW46" s="641"/>
      <c r="CX46" s="641"/>
      <c r="CY46" s="642"/>
      <c r="CZ46" s="643">
        <v>2.8</v>
      </c>
      <c r="DA46" s="644"/>
      <c r="DB46" s="644"/>
      <c r="DC46" s="645"/>
      <c r="DD46" s="646">
        <v>172376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1005758</v>
      </c>
      <c r="CS47" s="659"/>
      <c r="CT47" s="659"/>
      <c r="CU47" s="659"/>
      <c r="CV47" s="659"/>
      <c r="CW47" s="659"/>
      <c r="CX47" s="659"/>
      <c r="CY47" s="660"/>
      <c r="CZ47" s="643">
        <v>0.8</v>
      </c>
      <c r="DA47" s="661"/>
      <c r="DB47" s="661"/>
      <c r="DC47" s="662"/>
      <c r="DD47" s="646">
        <v>652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245</v>
      </c>
      <c r="CS48" s="641"/>
      <c r="CT48" s="641"/>
      <c r="CU48" s="641"/>
      <c r="CV48" s="641"/>
      <c r="CW48" s="641"/>
      <c r="CX48" s="641"/>
      <c r="CY48" s="642"/>
      <c r="CZ48" s="643" t="s">
        <v>245</v>
      </c>
      <c r="DA48" s="644"/>
      <c r="DB48" s="644"/>
      <c r="DC48" s="645"/>
      <c r="DD48" s="646" t="s">
        <v>234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125315169</v>
      </c>
      <c r="CS49" s="625"/>
      <c r="CT49" s="625"/>
      <c r="CU49" s="625"/>
      <c r="CV49" s="625"/>
      <c r="CW49" s="625"/>
      <c r="CX49" s="625"/>
      <c r="CY49" s="626"/>
      <c r="CZ49" s="627">
        <v>100</v>
      </c>
      <c r="DA49" s="628"/>
      <c r="DB49" s="628"/>
      <c r="DC49" s="629"/>
      <c r="DD49" s="630">
        <v>71383780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c1IBGjZtdtNP21NLpAY7G92MPQ5DxeE54jRUgclc+gTR5BAlE22wjbQQxIcK+9M96qhsM2m4FKzTcbRVMdJITA==" saltValue="AX3mW0ViaY1PrkLf7b5Sc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5"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59">
        <v>131304</v>
      </c>
      <c r="R7" s="1160"/>
      <c r="S7" s="1160"/>
      <c r="T7" s="1160"/>
      <c r="U7" s="1160"/>
      <c r="V7" s="1160">
        <v>128177</v>
      </c>
      <c r="W7" s="1160"/>
      <c r="X7" s="1160"/>
      <c r="Y7" s="1160"/>
      <c r="Z7" s="1160"/>
      <c r="AA7" s="1160">
        <v>3127</v>
      </c>
      <c r="AB7" s="1160"/>
      <c r="AC7" s="1160"/>
      <c r="AD7" s="1160"/>
      <c r="AE7" s="1161"/>
      <c r="AF7" s="1162">
        <v>2621</v>
      </c>
      <c r="AG7" s="1163"/>
      <c r="AH7" s="1163"/>
      <c r="AI7" s="1163"/>
      <c r="AJ7" s="1164"/>
      <c r="AK7" s="1146">
        <v>4539</v>
      </c>
      <c r="AL7" s="1147"/>
      <c r="AM7" s="1147"/>
      <c r="AN7" s="1147"/>
      <c r="AO7" s="1147"/>
      <c r="AP7" s="1147">
        <v>136925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610</v>
      </c>
      <c r="BS7" s="1150" t="s">
        <v>611</v>
      </c>
      <c r="BT7" s="1151"/>
      <c r="BU7" s="1151"/>
      <c r="BV7" s="1151"/>
      <c r="BW7" s="1151"/>
      <c r="BX7" s="1151"/>
      <c r="BY7" s="1151"/>
      <c r="BZ7" s="1151"/>
      <c r="CA7" s="1151"/>
      <c r="CB7" s="1151"/>
      <c r="CC7" s="1151"/>
      <c r="CD7" s="1151"/>
      <c r="CE7" s="1151"/>
      <c r="CF7" s="1151"/>
      <c r="CG7" s="1152"/>
      <c r="CH7" s="1143">
        <v>84</v>
      </c>
      <c r="CI7" s="1144"/>
      <c r="CJ7" s="1144"/>
      <c r="CK7" s="1144"/>
      <c r="CL7" s="1145"/>
      <c r="CM7" s="1143">
        <v>155</v>
      </c>
      <c r="CN7" s="1144"/>
      <c r="CO7" s="1144"/>
      <c r="CP7" s="1144"/>
      <c r="CQ7" s="1145"/>
      <c r="CR7" s="1143">
        <v>5</v>
      </c>
      <c r="CS7" s="1144"/>
      <c r="CT7" s="1144"/>
      <c r="CU7" s="1144"/>
      <c r="CV7" s="1145"/>
      <c r="CW7" s="1044" t="s">
        <v>519</v>
      </c>
      <c r="CX7" s="1045"/>
      <c r="CY7" s="1045"/>
      <c r="CZ7" s="1045"/>
      <c r="DA7" s="1046"/>
      <c r="DB7" s="1143" t="s">
        <v>603</v>
      </c>
      <c r="DC7" s="1144"/>
      <c r="DD7" s="1144"/>
      <c r="DE7" s="1144"/>
      <c r="DF7" s="1145"/>
      <c r="DG7" s="1143" t="s">
        <v>603</v>
      </c>
      <c r="DH7" s="1144"/>
      <c r="DI7" s="1144"/>
      <c r="DJ7" s="1144"/>
      <c r="DK7" s="1145"/>
      <c r="DL7" s="1143" t="s">
        <v>519</v>
      </c>
      <c r="DM7" s="1144"/>
      <c r="DN7" s="1144"/>
      <c r="DO7" s="1144"/>
      <c r="DP7" s="1145"/>
      <c r="DQ7" s="1143" t="s">
        <v>519</v>
      </c>
      <c r="DR7" s="1144"/>
      <c r="DS7" s="1144"/>
      <c r="DT7" s="1144"/>
      <c r="DU7" s="1145"/>
      <c r="DV7" s="1170"/>
      <c r="DW7" s="1171"/>
      <c r="DX7" s="1171"/>
      <c r="DY7" s="1171"/>
      <c r="DZ7" s="1172"/>
      <c r="EA7" s="255"/>
    </row>
    <row r="8" spans="1:131" s="256" customFormat="1" ht="26.25" customHeight="1" x14ac:dyDescent="0.15">
      <c r="A8" s="262">
        <v>2</v>
      </c>
      <c r="B8" s="1092" t="s">
        <v>390</v>
      </c>
      <c r="C8" s="1093"/>
      <c r="D8" s="1093"/>
      <c r="E8" s="1093"/>
      <c r="F8" s="1093"/>
      <c r="G8" s="1093"/>
      <c r="H8" s="1093"/>
      <c r="I8" s="1093"/>
      <c r="J8" s="1093"/>
      <c r="K8" s="1093"/>
      <c r="L8" s="1093"/>
      <c r="M8" s="1093"/>
      <c r="N8" s="1093"/>
      <c r="O8" s="1093"/>
      <c r="P8" s="1094"/>
      <c r="Q8" s="1098">
        <v>90</v>
      </c>
      <c r="R8" s="1099"/>
      <c r="S8" s="1099"/>
      <c r="T8" s="1099"/>
      <c r="U8" s="1099"/>
      <c r="V8" s="1099">
        <v>40</v>
      </c>
      <c r="W8" s="1099"/>
      <c r="X8" s="1099"/>
      <c r="Y8" s="1099"/>
      <c r="Z8" s="1099"/>
      <c r="AA8" s="1099">
        <v>50</v>
      </c>
      <c r="AB8" s="1099"/>
      <c r="AC8" s="1099"/>
      <c r="AD8" s="1099"/>
      <c r="AE8" s="1100"/>
      <c r="AF8" s="1074">
        <v>2</v>
      </c>
      <c r="AG8" s="1075"/>
      <c r="AH8" s="1075"/>
      <c r="AI8" s="1075"/>
      <c r="AJ8" s="1076"/>
      <c r="AK8" s="1141" t="s">
        <v>519</v>
      </c>
      <c r="AL8" s="1142"/>
      <c r="AM8" s="1142"/>
      <c r="AN8" s="1142"/>
      <c r="AO8" s="1142"/>
      <c r="AP8" s="1142" t="s">
        <v>519</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612</v>
      </c>
      <c r="BT8" s="1070"/>
      <c r="BU8" s="1070"/>
      <c r="BV8" s="1070"/>
      <c r="BW8" s="1070"/>
      <c r="BX8" s="1070"/>
      <c r="BY8" s="1070"/>
      <c r="BZ8" s="1070"/>
      <c r="CA8" s="1070"/>
      <c r="CB8" s="1070"/>
      <c r="CC8" s="1070"/>
      <c r="CD8" s="1070"/>
      <c r="CE8" s="1070"/>
      <c r="CF8" s="1070"/>
      <c r="CG8" s="1071"/>
      <c r="CH8" s="1044">
        <v>0</v>
      </c>
      <c r="CI8" s="1045"/>
      <c r="CJ8" s="1045"/>
      <c r="CK8" s="1045"/>
      <c r="CL8" s="1046"/>
      <c r="CM8" s="1044">
        <v>46</v>
      </c>
      <c r="CN8" s="1045"/>
      <c r="CO8" s="1045"/>
      <c r="CP8" s="1045"/>
      <c r="CQ8" s="1046"/>
      <c r="CR8" s="1044">
        <v>5</v>
      </c>
      <c r="CS8" s="1045"/>
      <c r="CT8" s="1045"/>
      <c r="CU8" s="1045"/>
      <c r="CV8" s="1046"/>
      <c r="CW8" s="1044">
        <v>2</v>
      </c>
      <c r="CX8" s="1045"/>
      <c r="CY8" s="1045"/>
      <c r="CZ8" s="1045"/>
      <c r="DA8" s="1046"/>
      <c r="DB8" s="1044" t="s">
        <v>603</v>
      </c>
      <c r="DC8" s="1045"/>
      <c r="DD8" s="1045"/>
      <c r="DE8" s="1045"/>
      <c r="DF8" s="1046"/>
      <c r="DG8" s="1044" t="s">
        <v>519</v>
      </c>
      <c r="DH8" s="1045"/>
      <c r="DI8" s="1045"/>
      <c r="DJ8" s="1045"/>
      <c r="DK8" s="1046"/>
      <c r="DL8" s="1044" t="s">
        <v>519</v>
      </c>
      <c r="DM8" s="1045"/>
      <c r="DN8" s="1045"/>
      <c r="DO8" s="1045"/>
      <c r="DP8" s="1046"/>
      <c r="DQ8" s="1044" t="s">
        <v>519</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613</v>
      </c>
      <c r="BT9" s="1070"/>
      <c r="BU9" s="1070"/>
      <c r="BV9" s="1070"/>
      <c r="BW9" s="1070"/>
      <c r="BX9" s="1070"/>
      <c r="BY9" s="1070"/>
      <c r="BZ9" s="1070"/>
      <c r="CA9" s="1070"/>
      <c r="CB9" s="1070"/>
      <c r="CC9" s="1070"/>
      <c r="CD9" s="1070"/>
      <c r="CE9" s="1070"/>
      <c r="CF9" s="1070"/>
      <c r="CG9" s="1071"/>
      <c r="CH9" s="1044">
        <v>0</v>
      </c>
      <c r="CI9" s="1045"/>
      <c r="CJ9" s="1045"/>
      <c r="CK9" s="1045"/>
      <c r="CL9" s="1046"/>
      <c r="CM9" s="1044">
        <v>55</v>
      </c>
      <c r="CN9" s="1045"/>
      <c r="CO9" s="1045"/>
      <c r="CP9" s="1045"/>
      <c r="CQ9" s="1046"/>
      <c r="CR9" s="1044">
        <v>3</v>
      </c>
      <c r="CS9" s="1045"/>
      <c r="CT9" s="1045"/>
      <c r="CU9" s="1045"/>
      <c r="CV9" s="1046"/>
      <c r="CW9" s="1044">
        <v>19</v>
      </c>
      <c r="CX9" s="1045"/>
      <c r="CY9" s="1045"/>
      <c r="CZ9" s="1045"/>
      <c r="DA9" s="1046"/>
      <c r="DB9" s="1044" t="s">
        <v>519</v>
      </c>
      <c r="DC9" s="1045"/>
      <c r="DD9" s="1045"/>
      <c r="DE9" s="1045"/>
      <c r="DF9" s="1046"/>
      <c r="DG9" s="1044" t="s">
        <v>519</v>
      </c>
      <c r="DH9" s="1045"/>
      <c r="DI9" s="1045"/>
      <c r="DJ9" s="1045"/>
      <c r="DK9" s="1046"/>
      <c r="DL9" s="1044" t="s">
        <v>519</v>
      </c>
      <c r="DM9" s="1045"/>
      <c r="DN9" s="1045"/>
      <c r="DO9" s="1045"/>
      <c r="DP9" s="1046"/>
      <c r="DQ9" s="1044" t="s">
        <v>519</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614</v>
      </c>
      <c r="BT10" s="1070"/>
      <c r="BU10" s="1070"/>
      <c r="BV10" s="1070"/>
      <c r="BW10" s="1070"/>
      <c r="BX10" s="1070"/>
      <c r="BY10" s="1070"/>
      <c r="BZ10" s="1070"/>
      <c r="CA10" s="1070"/>
      <c r="CB10" s="1070"/>
      <c r="CC10" s="1070"/>
      <c r="CD10" s="1070"/>
      <c r="CE10" s="1070"/>
      <c r="CF10" s="1070"/>
      <c r="CG10" s="1071"/>
      <c r="CH10" s="1044">
        <v>8</v>
      </c>
      <c r="CI10" s="1045"/>
      <c r="CJ10" s="1045"/>
      <c r="CK10" s="1045"/>
      <c r="CL10" s="1046"/>
      <c r="CM10" s="1044">
        <v>29</v>
      </c>
      <c r="CN10" s="1045"/>
      <c r="CO10" s="1045"/>
      <c r="CP10" s="1045"/>
      <c r="CQ10" s="1046"/>
      <c r="CR10" s="1044" t="s">
        <v>519</v>
      </c>
      <c r="CS10" s="1045"/>
      <c r="CT10" s="1045"/>
      <c r="CU10" s="1045"/>
      <c r="CV10" s="1046"/>
      <c r="CW10" s="1044">
        <v>49</v>
      </c>
      <c r="CX10" s="1045"/>
      <c r="CY10" s="1045"/>
      <c r="CZ10" s="1045"/>
      <c r="DA10" s="1046"/>
      <c r="DB10" s="1044" t="s">
        <v>519</v>
      </c>
      <c r="DC10" s="1045"/>
      <c r="DD10" s="1045"/>
      <c r="DE10" s="1045"/>
      <c r="DF10" s="1046"/>
      <c r="DG10" s="1044" t="s">
        <v>519</v>
      </c>
      <c r="DH10" s="1045"/>
      <c r="DI10" s="1045"/>
      <c r="DJ10" s="1045"/>
      <c r="DK10" s="1046"/>
      <c r="DL10" s="1044" t="s">
        <v>519</v>
      </c>
      <c r="DM10" s="1045"/>
      <c r="DN10" s="1045"/>
      <c r="DO10" s="1045"/>
      <c r="DP10" s="1046"/>
      <c r="DQ10" s="1044" t="s">
        <v>519</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615</v>
      </c>
      <c r="BT11" s="1070"/>
      <c r="BU11" s="1070"/>
      <c r="BV11" s="1070"/>
      <c r="BW11" s="1070"/>
      <c r="BX11" s="1070"/>
      <c r="BY11" s="1070"/>
      <c r="BZ11" s="1070"/>
      <c r="CA11" s="1070"/>
      <c r="CB11" s="1070"/>
      <c r="CC11" s="1070"/>
      <c r="CD11" s="1070"/>
      <c r="CE11" s="1070"/>
      <c r="CF11" s="1070"/>
      <c r="CG11" s="1071"/>
      <c r="CH11" s="1044">
        <v>11</v>
      </c>
      <c r="CI11" s="1045"/>
      <c r="CJ11" s="1045"/>
      <c r="CK11" s="1045"/>
      <c r="CL11" s="1046"/>
      <c r="CM11" s="1044">
        <v>110</v>
      </c>
      <c r="CN11" s="1045"/>
      <c r="CO11" s="1045"/>
      <c r="CP11" s="1045"/>
      <c r="CQ11" s="1046"/>
      <c r="CR11" s="1044">
        <v>30</v>
      </c>
      <c r="CS11" s="1045"/>
      <c r="CT11" s="1045"/>
      <c r="CU11" s="1045"/>
      <c r="CV11" s="1046"/>
      <c r="CW11" s="1044" t="s">
        <v>519</v>
      </c>
      <c r="CX11" s="1045"/>
      <c r="CY11" s="1045"/>
      <c r="CZ11" s="1045"/>
      <c r="DA11" s="1046"/>
      <c r="DB11" s="1044" t="s">
        <v>519</v>
      </c>
      <c r="DC11" s="1045"/>
      <c r="DD11" s="1045"/>
      <c r="DE11" s="1045"/>
      <c r="DF11" s="1046"/>
      <c r="DG11" s="1044" t="s">
        <v>519</v>
      </c>
      <c r="DH11" s="1045"/>
      <c r="DI11" s="1045"/>
      <c r="DJ11" s="1045"/>
      <c r="DK11" s="1046"/>
      <c r="DL11" s="1044" t="s">
        <v>519</v>
      </c>
      <c r="DM11" s="1045"/>
      <c r="DN11" s="1045"/>
      <c r="DO11" s="1045"/>
      <c r="DP11" s="1046"/>
      <c r="DQ11" s="1044" t="s">
        <v>519</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616</v>
      </c>
      <c r="BT12" s="1070"/>
      <c r="BU12" s="1070"/>
      <c r="BV12" s="1070"/>
      <c r="BW12" s="1070"/>
      <c r="BX12" s="1070"/>
      <c r="BY12" s="1070"/>
      <c r="BZ12" s="1070"/>
      <c r="CA12" s="1070"/>
      <c r="CB12" s="1070"/>
      <c r="CC12" s="1070"/>
      <c r="CD12" s="1070"/>
      <c r="CE12" s="1070"/>
      <c r="CF12" s="1070"/>
      <c r="CG12" s="1071"/>
      <c r="CH12" s="1044">
        <v>-1</v>
      </c>
      <c r="CI12" s="1045"/>
      <c r="CJ12" s="1045"/>
      <c r="CK12" s="1045"/>
      <c r="CL12" s="1046"/>
      <c r="CM12" s="1044">
        <v>2291</v>
      </c>
      <c r="CN12" s="1045"/>
      <c r="CO12" s="1045"/>
      <c r="CP12" s="1045"/>
      <c r="CQ12" s="1046"/>
      <c r="CR12" s="1044">
        <v>1000</v>
      </c>
      <c r="CS12" s="1045"/>
      <c r="CT12" s="1045"/>
      <c r="CU12" s="1045"/>
      <c r="CV12" s="1046"/>
      <c r="CW12" s="1044" t="s">
        <v>519</v>
      </c>
      <c r="CX12" s="1045"/>
      <c r="CY12" s="1045"/>
      <c r="CZ12" s="1045"/>
      <c r="DA12" s="1046"/>
      <c r="DB12" s="1044" t="s">
        <v>519</v>
      </c>
      <c r="DC12" s="1045"/>
      <c r="DD12" s="1045"/>
      <c r="DE12" s="1045"/>
      <c r="DF12" s="1046"/>
      <c r="DG12" s="1044" t="s">
        <v>519</v>
      </c>
      <c r="DH12" s="1045"/>
      <c r="DI12" s="1045"/>
      <c r="DJ12" s="1045"/>
      <c r="DK12" s="1046"/>
      <c r="DL12" s="1044" t="s">
        <v>519</v>
      </c>
      <c r="DM12" s="1045"/>
      <c r="DN12" s="1045"/>
      <c r="DO12" s="1045"/>
      <c r="DP12" s="1046"/>
      <c r="DQ12" s="1044" t="s">
        <v>519</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617</v>
      </c>
      <c r="BT13" s="1070"/>
      <c r="BU13" s="1070"/>
      <c r="BV13" s="1070"/>
      <c r="BW13" s="1070"/>
      <c r="BX13" s="1070"/>
      <c r="BY13" s="1070"/>
      <c r="BZ13" s="1070"/>
      <c r="CA13" s="1070"/>
      <c r="CB13" s="1070"/>
      <c r="CC13" s="1070"/>
      <c r="CD13" s="1070"/>
      <c r="CE13" s="1070"/>
      <c r="CF13" s="1070"/>
      <c r="CG13" s="1071"/>
      <c r="CH13" s="1044">
        <v>40</v>
      </c>
      <c r="CI13" s="1045"/>
      <c r="CJ13" s="1045"/>
      <c r="CK13" s="1045"/>
      <c r="CL13" s="1046"/>
      <c r="CM13" s="1044">
        <v>5328</v>
      </c>
      <c r="CN13" s="1045"/>
      <c r="CO13" s="1045"/>
      <c r="CP13" s="1045"/>
      <c r="CQ13" s="1046"/>
      <c r="CR13" s="1044">
        <v>6396</v>
      </c>
      <c r="CS13" s="1045"/>
      <c r="CT13" s="1045"/>
      <c r="CU13" s="1045"/>
      <c r="CV13" s="1046"/>
      <c r="CW13" s="1044">
        <v>426</v>
      </c>
      <c r="CX13" s="1045"/>
      <c r="CY13" s="1045"/>
      <c r="CZ13" s="1045"/>
      <c r="DA13" s="1046"/>
      <c r="DB13" s="1044" t="s">
        <v>519</v>
      </c>
      <c r="DC13" s="1045"/>
      <c r="DD13" s="1045"/>
      <c r="DE13" s="1045"/>
      <c r="DF13" s="1046"/>
      <c r="DG13" s="1044" t="s">
        <v>519</v>
      </c>
      <c r="DH13" s="1045"/>
      <c r="DI13" s="1045"/>
      <c r="DJ13" s="1045"/>
      <c r="DK13" s="1046"/>
      <c r="DL13" s="1044" t="s">
        <v>519</v>
      </c>
      <c r="DM13" s="1045"/>
      <c r="DN13" s="1045"/>
      <c r="DO13" s="1045"/>
      <c r="DP13" s="1046"/>
      <c r="DQ13" s="1044" t="s">
        <v>519</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v>128492</v>
      </c>
      <c r="R23" s="1124"/>
      <c r="S23" s="1124"/>
      <c r="T23" s="1124"/>
      <c r="U23" s="1124"/>
      <c r="V23" s="1124">
        <v>125315</v>
      </c>
      <c r="W23" s="1124"/>
      <c r="X23" s="1124"/>
      <c r="Y23" s="1124"/>
      <c r="Z23" s="1124"/>
      <c r="AA23" s="1124">
        <v>3177</v>
      </c>
      <c r="AB23" s="1124"/>
      <c r="AC23" s="1124"/>
      <c r="AD23" s="1124"/>
      <c r="AE23" s="1125"/>
      <c r="AF23" s="1126">
        <v>2623</v>
      </c>
      <c r="AG23" s="1124"/>
      <c r="AH23" s="1124"/>
      <c r="AI23" s="1124"/>
      <c r="AJ23" s="1127"/>
      <c r="AK23" s="1128"/>
      <c r="AL23" s="1129"/>
      <c r="AM23" s="1129"/>
      <c r="AN23" s="1129"/>
      <c r="AO23" s="1129"/>
      <c r="AP23" s="1124">
        <v>136925</v>
      </c>
      <c r="AQ23" s="1124"/>
      <c r="AR23" s="1124"/>
      <c r="AS23" s="1124"/>
      <c r="AT23" s="1124"/>
      <c r="AU23" s="1130"/>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15650</v>
      </c>
      <c r="R28" s="1109"/>
      <c r="S28" s="1109"/>
      <c r="T28" s="1109"/>
      <c r="U28" s="1109"/>
      <c r="V28" s="1109">
        <v>15277</v>
      </c>
      <c r="W28" s="1109"/>
      <c r="X28" s="1109"/>
      <c r="Y28" s="1109"/>
      <c r="Z28" s="1109"/>
      <c r="AA28" s="1109">
        <v>373</v>
      </c>
      <c r="AB28" s="1109"/>
      <c r="AC28" s="1109"/>
      <c r="AD28" s="1109"/>
      <c r="AE28" s="1110"/>
      <c r="AF28" s="1111">
        <v>373</v>
      </c>
      <c r="AG28" s="1109"/>
      <c r="AH28" s="1109"/>
      <c r="AI28" s="1109"/>
      <c r="AJ28" s="1112"/>
      <c r="AK28" s="1113">
        <v>0</v>
      </c>
      <c r="AL28" s="1101"/>
      <c r="AM28" s="1101"/>
      <c r="AN28" s="1101"/>
      <c r="AO28" s="1101"/>
      <c r="AP28" s="1101" t="s">
        <v>519</v>
      </c>
      <c r="AQ28" s="1101"/>
      <c r="AR28" s="1101"/>
      <c r="AS28" s="1101"/>
      <c r="AT28" s="1101"/>
      <c r="AU28" s="1101" t="s">
        <v>519</v>
      </c>
      <c r="AV28" s="1101"/>
      <c r="AW28" s="1101"/>
      <c r="AX28" s="1101"/>
      <c r="AY28" s="1101"/>
      <c r="AZ28" s="1102" t="s">
        <v>519</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28858</v>
      </c>
      <c r="R29" s="1099"/>
      <c r="S29" s="1099"/>
      <c r="T29" s="1099"/>
      <c r="U29" s="1099"/>
      <c r="V29" s="1099">
        <v>28837</v>
      </c>
      <c r="W29" s="1099"/>
      <c r="X29" s="1099"/>
      <c r="Y29" s="1099"/>
      <c r="Z29" s="1099"/>
      <c r="AA29" s="1099">
        <v>21</v>
      </c>
      <c r="AB29" s="1099"/>
      <c r="AC29" s="1099"/>
      <c r="AD29" s="1099"/>
      <c r="AE29" s="1100"/>
      <c r="AF29" s="1074">
        <v>21</v>
      </c>
      <c r="AG29" s="1075"/>
      <c r="AH29" s="1075"/>
      <c r="AI29" s="1075"/>
      <c r="AJ29" s="1076"/>
      <c r="AK29" s="1035">
        <v>2610</v>
      </c>
      <c r="AL29" s="1026"/>
      <c r="AM29" s="1026"/>
      <c r="AN29" s="1026"/>
      <c r="AO29" s="1026"/>
      <c r="AP29" s="1026" t="s">
        <v>519</v>
      </c>
      <c r="AQ29" s="1026"/>
      <c r="AR29" s="1026"/>
      <c r="AS29" s="1026"/>
      <c r="AT29" s="1026"/>
      <c r="AU29" s="1026" t="s">
        <v>519</v>
      </c>
      <c r="AV29" s="1026"/>
      <c r="AW29" s="1026"/>
      <c r="AX29" s="1026"/>
      <c r="AY29" s="1026"/>
      <c r="AZ29" s="1097" t="s">
        <v>519</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407</v>
      </c>
      <c r="C30" s="1093"/>
      <c r="D30" s="1093"/>
      <c r="E30" s="1093"/>
      <c r="F30" s="1093"/>
      <c r="G30" s="1093"/>
      <c r="H30" s="1093"/>
      <c r="I30" s="1093"/>
      <c r="J30" s="1093"/>
      <c r="K30" s="1093"/>
      <c r="L30" s="1093"/>
      <c r="M30" s="1093"/>
      <c r="N30" s="1093"/>
      <c r="O30" s="1093"/>
      <c r="P30" s="1094"/>
      <c r="Q30" s="1098">
        <v>29607</v>
      </c>
      <c r="R30" s="1099"/>
      <c r="S30" s="1099"/>
      <c r="T30" s="1099"/>
      <c r="U30" s="1099"/>
      <c r="V30" s="1099">
        <v>29417</v>
      </c>
      <c r="W30" s="1099"/>
      <c r="X30" s="1099"/>
      <c r="Y30" s="1099"/>
      <c r="Z30" s="1099"/>
      <c r="AA30" s="1099">
        <v>190</v>
      </c>
      <c r="AB30" s="1099"/>
      <c r="AC30" s="1099"/>
      <c r="AD30" s="1099"/>
      <c r="AE30" s="1100"/>
      <c r="AF30" s="1074">
        <v>190</v>
      </c>
      <c r="AG30" s="1075"/>
      <c r="AH30" s="1075"/>
      <c r="AI30" s="1075"/>
      <c r="AJ30" s="1076"/>
      <c r="AK30" s="1035">
        <v>4343</v>
      </c>
      <c r="AL30" s="1026"/>
      <c r="AM30" s="1026"/>
      <c r="AN30" s="1026"/>
      <c r="AO30" s="1026"/>
      <c r="AP30" s="1026" t="s">
        <v>519</v>
      </c>
      <c r="AQ30" s="1026"/>
      <c r="AR30" s="1026"/>
      <c r="AS30" s="1026"/>
      <c r="AT30" s="1026"/>
      <c r="AU30" s="1026" t="s">
        <v>519</v>
      </c>
      <c r="AV30" s="1026"/>
      <c r="AW30" s="1026"/>
      <c r="AX30" s="1026"/>
      <c r="AY30" s="1026"/>
      <c r="AZ30" s="1097" t="s">
        <v>519</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3366</v>
      </c>
      <c r="R31" s="1099"/>
      <c r="S31" s="1099"/>
      <c r="T31" s="1099"/>
      <c r="U31" s="1099"/>
      <c r="V31" s="1099">
        <v>3262</v>
      </c>
      <c r="W31" s="1099"/>
      <c r="X31" s="1099"/>
      <c r="Y31" s="1099"/>
      <c r="Z31" s="1099"/>
      <c r="AA31" s="1099">
        <v>104</v>
      </c>
      <c r="AB31" s="1099"/>
      <c r="AC31" s="1099"/>
      <c r="AD31" s="1099"/>
      <c r="AE31" s="1100"/>
      <c r="AF31" s="1074">
        <v>104</v>
      </c>
      <c r="AG31" s="1075"/>
      <c r="AH31" s="1075"/>
      <c r="AI31" s="1075"/>
      <c r="AJ31" s="1076"/>
      <c r="AK31" s="1035">
        <v>794</v>
      </c>
      <c r="AL31" s="1026"/>
      <c r="AM31" s="1026"/>
      <c r="AN31" s="1026"/>
      <c r="AO31" s="1026"/>
      <c r="AP31" s="1026" t="s">
        <v>519</v>
      </c>
      <c r="AQ31" s="1026"/>
      <c r="AR31" s="1026"/>
      <c r="AS31" s="1026"/>
      <c r="AT31" s="1026"/>
      <c r="AU31" s="1026" t="s">
        <v>519</v>
      </c>
      <c r="AV31" s="1026"/>
      <c r="AW31" s="1026"/>
      <c r="AX31" s="1026"/>
      <c r="AY31" s="1026"/>
      <c r="AZ31" s="1097" t="s">
        <v>519</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409</v>
      </c>
      <c r="C32" s="1093"/>
      <c r="D32" s="1093"/>
      <c r="E32" s="1093"/>
      <c r="F32" s="1093"/>
      <c r="G32" s="1093"/>
      <c r="H32" s="1093"/>
      <c r="I32" s="1093"/>
      <c r="J32" s="1093"/>
      <c r="K32" s="1093"/>
      <c r="L32" s="1093"/>
      <c r="M32" s="1093"/>
      <c r="N32" s="1093"/>
      <c r="O32" s="1093"/>
      <c r="P32" s="1094"/>
      <c r="Q32" s="1098">
        <v>336</v>
      </c>
      <c r="R32" s="1099"/>
      <c r="S32" s="1099"/>
      <c r="T32" s="1099"/>
      <c r="U32" s="1099"/>
      <c r="V32" s="1099">
        <v>333</v>
      </c>
      <c r="W32" s="1099"/>
      <c r="X32" s="1099"/>
      <c r="Y32" s="1099"/>
      <c r="Z32" s="1099"/>
      <c r="AA32" s="1099">
        <v>3</v>
      </c>
      <c r="AB32" s="1099"/>
      <c r="AC32" s="1099"/>
      <c r="AD32" s="1099"/>
      <c r="AE32" s="1100"/>
      <c r="AF32" s="1074">
        <v>3</v>
      </c>
      <c r="AG32" s="1075"/>
      <c r="AH32" s="1075"/>
      <c r="AI32" s="1075"/>
      <c r="AJ32" s="1076"/>
      <c r="AK32" s="1035">
        <v>234</v>
      </c>
      <c r="AL32" s="1026"/>
      <c r="AM32" s="1026"/>
      <c r="AN32" s="1026"/>
      <c r="AO32" s="1026"/>
      <c r="AP32" s="1026">
        <v>170</v>
      </c>
      <c r="AQ32" s="1026"/>
      <c r="AR32" s="1026"/>
      <c r="AS32" s="1026"/>
      <c r="AT32" s="1026"/>
      <c r="AU32" s="1026">
        <v>117</v>
      </c>
      <c r="AV32" s="1026"/>
      <c r="AW32" s="1026"/>
      <c r="AX32" s="1026"/>
      <c r="AY32" s="1026"/>
      <c r="AZ32" s="1097" t="s">
        <v>519</v>
      </c>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410</v>
      </c>
      <c r="C33" s="1093"/>
      <c r="D33" s="1093"/>
      <c r="E33" s="1093"/>
      <c r="F33" s="1093"/>
      <c r="G33" s="1093"/>
      <c r="H33" s="1093"/>
      <c r="I33" s="1093"/>
      <c r="J33" s="1093"/>
      <c r="K33" s="1093"/>
      <c r="L33" s="1093"/>
      <c r="M33" s="1093"/>
      <c r="N33" s="1093"/>
      <c r="O33" s="1093"/>
      <c r="P33" s="1094"/>
      <c r="Q33" s="1098">
        <v>11814</v>
      </c>
      <c r="R33" s="1099"/>
      <c r="S33" s="1099"/>
      <c r="T33" s="1099"/>
      <c r="U33" s="1099"/>
      <c r="V33" s="1099">
        <v>11589</v>
      </c>
      <c r="W33" s="1099"/>
      <c r="X33" s="1099"/>
      <c r="Y33" s="1099"/>
      <c r="Z33" s="1099"/>
      <c r="AA33" s="1099">
        <v>226</v>
      </c>
      <c r="AB33" s="1099"/>
      <c r="AC33" s="1099"/>
      <c r="AD33" s="1099"/>
      <c r="AE33" s="1100"/>
      <c r="AF33" s="1074">
        <v>-1666</v>
      </c>
      <c r="AG33" s="1075"/>
      <c r="AH33" s="1075"/>
      <c r="AI33" s="1075"/>
      <c r="AJ33" s="1076"/>
      <c r="AK33" s="1035">
        <v>2544</v>
      </c>
      <c r="AL33" s="1026"/>
      <c r="AM33" s="1026"/>
      <c r="AN33" s="1026"/>
      <c r="AO33" s="1026"/>
      <c r="AP33" s="1026">
        <v>3253</v>
      </c>
      <c r="AQ33" s="1026"/>
      <c r="AR33" s="1026"/>
      <c r="AS33" s="1026"/>
      <c r="AT33" s="1026"/>
      <c r="AU33" s="1026">
        <v>1629</v>
      </c>
      <c r="AV33" s="1026"/>
      <c r="AW33" s="1026"/>
      <c r="AX33" s="1026"/>
      <c r="AY33" s="1026"/>
      <c r="AZ33" s="1097">
        <v>17.399999999999999</v>
      </c>
      <c r="BA33" s="1097"/>
      <c r="BB33" s="1097"/>
      <c r="BC33" s="1097"/>
      <c r="BD33" s="1097"/>
      <c r="BE33" s="1087" t="s">
        <v>411</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412</v>
      </c>
      <c r="C34" s="1093"/>
      <c r="D34" s="1093"/>
      <c r="E34" s="1093"/>
      <c r="F34" s="1093"/>
      <c r="G34" s="1093"/>
      <c r="H34" s="1093"/>
      <c r="I34" s="1093"/>
      <c r="J34" s="1093"/>
      <c r="K34" s="1093"/>
      <c r="L34" s="1093"/>
      <c r="M34" s="1093"/>
      <c r="N34" s="1093"/>
      <c r="O34" s="1093"/>
      <c r="P34" s="1094"/>
      <c r="Q34" s="1098">
        <v>2226</v>
      </c>
      <c r="R34" s="1099"/>
      <c r="S34" s="1099"/>
      <c r="T34" s="1099"/>
      <c r="U34" s="1099"/>
      <c r="V34" s="1099">
        <v>2360</v>
      </c>
      <c r="W34" s="1099"/>
      <c r="X34" s="1099"/>
      <c r="Y34" s="1099"/>
      <c r="Z34" s="1099"/>
      <c r="AA34" s="1099">
        <v>135</v>
      </c>
      <c r="AB34" s="1099"/>
      <c r="AC34" s="1099"/>
      <c r="AD34" s="1099"/>
      <c r="AE34" s="1100"/>
      <c r="AF34" s="1074">
        <v>-175</v>
      </c>
      <c r="AG34" s="1075"/>
      <c r="AH34" s="1075"/>
      <c r="AI34" s="1075"/>
      <c r="AJ34" s="1076"/>
      <c r="AK34" s="1035">
        <v>475</v>
      </c>
      <c r="AL34" s="1026"/>
      <c r="AM34" s="1026"/>
      <c r="AN34" s="1026"/>
      <c r="AO34" s="1026"/>
      <c r="AP34" s="1026">
        <v>871</v>
      </c>
      <c r="AQ34" s="1026"/>
      <c r="AR34" s="1026"/>
      <c r="AS34" s="1026"/>
      <c r="AT34" s="1026"/>
      <c r="AU34" s="1026"/>
      <c r="AV34" s="1026"/>
      <c r="AW34" s="1026"/>
      <c r="AX34" s="1026"/>
      <c r="AY34" s="1026"/>
      <c r="AZ34" s="1097">
        <v>9.9</v>
      </c>
      <c r="BA34" s="1097"/>
      <c r="BB34" s="1097"/>
      <c r="BC34" s="1097"/>
      <c r="BD34" s="1097"/>
      <c r="BE34" s="1087" t="s">
        <v>413</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414</v>
      </c>
      <c r="C35" s="1093"/>
      <c r="D35" s="1093"/>
      <c r="E35" s="1093"/>
      <c r="F35" s="1093"/>
      <c r="G35" s="1093"/>
      <c r="H35" s="1093"/>
      <c r="I35" s="1093"/>
      <c r="J35" s="1093"/>
      <c r="K35" s="1093"/>
      <c r="L35" s="1093"/>
      <c r="M35" s="1093"/>
      <c r="N35" s="1093"/>
      <c r="O35" s="1093"/>
      <c r="P35" s="1094"/>
      <c r="Q35" s="1098">
        <v>5898</v>
      </c>
      <c r="R35" s="1099"/>
      <c r="S35" s="1099"/>
      <c r="T35" s="1099"/>
      <c r="U35" s="1099"/>
      <c r="V35" s="1099">
        <v>5382</v>
      </c>
      <c r="W35" s="1099"/>
      <c r="X35" s="1099"/>
      <c r="Y35" s="1099"/>
      <c r="Z35" s="1099"/>
      <c r="AA35" s="1099">
        <v>517</v>
      </c>
      <c r="AB35" s="1099"/>
      <c r="AC35" s="1099"/>
      <c r="AD35" s="1099"/>
      <c r="AE35" s="1100"/>
      <c r="AF35" s="1074">
        <v>7746</v>
      </c>
      <c r="AG35" s="1075"/>
      <c r="AH35" s="1075"/>
      <c r="AI35" s="1075"/>
      <c r="AJ35" s="1076"/>
      <c r="AK35" s="1035">
        <v>11</v>
      </c>
      <c r="AL35" s="1026"/>
      <c r="AM35" s="1026"/>
      <c r="AN35" s="1026"/>
      <c r="AO35" s="1026"/>
      <c r="AP35" s="1026">
        <v>15024</v>
      </c>
      <c r="AQ35" s="1026"/>
      <c r="AR35" s="1026"/>
      <c r="AS35" s="1026"/>
      <c r="AT35" s="1026"/>
      <c r="AU35" s="1026">
        <v>0</v>
      </c>
      <c r="AV35" s="1026"/>
      <c r="AW35" s="1026"/>
      <c r="AX35" s="1026"/>
      <c r="AY35" s="1026"/>
      <c r="AZ35" s="1097" t="s">
        <v>519</v>
      </c>
      <c r="BA35" s="1097"/>
      <c r="BB35" s="1097"/>
      <c r="BC35" s="1097"/>
      <c r="BD35" s="1097"/>
      <c r="BE35" s="1087" t="s">
        <v>411</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415</v>
      </c>
      <c r="C36" s="1093"/>
      <c r="D36" s="1093"/>
      <c r="E36" s="1093"/>
      <c r="F36" s="1093"/>
      <c r="G36" s="1093"/>
      <c r="H36" s="1093"/>
      <c r="I36" s="1093"/>
      <c r="J36" s="1093"/>
      <c r="K36" s="1093"/>
      <c r="L36" s="1093"/>
      <c r="M36" s="1093"/>
      <c r="N36" s="1093"/>
      <c r="O36" s="1093"/>
      <c r="P36" s="1094"/>
      <c r="Q36" s="1098">
        <v>939</v>
      </c>
      <c r="R36" s="1099"/>
      <c r="S36" s="1099"/>
      <c r="T36" s="1099"/>
      <c r="U36" s="1099"/>
      <c r="V36" s="1099">
        <v>924</v>
      </c>
      <c r="W36" s="1099"/>
      <c r="X36" s="1099"/>
      <c r="Y36" s="1099"/>
      <c r="Z36" s="1099"/>
      <c r="AA36" s="1099">
        <v>15</v>
      </c>
      <c r="AB36" s="1099"/>
      <c r="AC36" s="1099"/>
      <c r="AD36" s="1099"/>
      <c r="AE36" s="1100"/>
      <c r="AF36" s="1074">
        <v>15</v>
      </c>
      <c r="AG36" s="1075"/>
      <c r="AH36" s="1075"/>
      <c r="AI36" s="1075"/>
      <c r="AJ36" s="1076"/>
      <c r="AK36" s="1035">
        <v>310</v>
      </c>
      <c r="AL36" s="1026"/>
      <c r="AM36" s="1026"/>
      <c r="AN36" s="1026"/>
      <c r="AO36" s="1026"/>
      <c r="AP36" s="1026">
        <v>2593</v>
      </c>
      <c r="AQ36" s="1026"/>
      <c r="AR36" s="1026"/>
      <c r="AS36" s="1026"/>
      <c r="AT36" s="1026"/>
      <c r="AU36" s="1026">
        <v>1493</v>
      </c>
      <c r="AV36" s="1026"/>
      <c r="AW36" s="1026"/>
      <c r="AX36" s="1026"/>
      <c r="AY36" s="1026"/>
      <c r="AZ36" s="1097" t="s">
        <v>519</v>
      </c>
      <c r="BA36" s="1097"/>
      <c r="BB36" s="1097"/>
      <c r="BC36" s="1097"/>
      <c r="BD36" s="1097"/>
      <c r="BE36" s="1087" t="s">
        <v>416</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t="s">
        <v>417</v>
      </c>
      <c r="C37" s="1093"/>
      <c r="D37" s="1093"/>
      <c r="E37" s="1093"/>
      <c r="F37" s="1093"/>
      <c r="G37" s="1093"/>
      <c r="H37" s="1093"/>
      <c r="I37" s="1093"/>
      <c r="J37" s="1093"/>
      <c r="K37" s="1093"/>
      <c r="L37" s="1093"/>
      <c r="M37" s="1093"/>
      <c r="N37" s="1093"/>
      <c r="O37" s="1093"/>
      <c r="P37" s="1094"/>
      <c r="Q37" s="1098">
        <v>11834</v>
      </c>
      <c r="R37" s="1099"/>
      <c r="S37" s="1099"/>
      <c r="T37" s="1099"/>
      <c r="U37" s="1099"/>
      <c r="V37" s="1099">
        <v>11440</v>
      </c>
      <c r="W37" s="1099"/>
      <c r="X37" s="1099"/>
      <c r="Y37" s="1099"/>
      <c r="Z37" s="1099"/>
      <c r="AA37" s="1099">
        <v>394</v>
      </c>
      <c r="AB37" s="1099"/>
      <c r="AC37" s="1099"/>
      <c r="AD37" s="1099"/>
      <c r="AE37" s="1100"/>
      <c r="AF37" s="1074">
        <v>394</v>
      </c>
      <c r="AG37" s="1075"/>
      <c r="AH37" s="1075"/>
      <c r="AI37" s="1075"/>
      <c r="AJ37" s="1076"/>
      <c r="AK37" s="1035">
        <v>2104</v>
      </c>
      <c r="AL37" s="1026"/>
      <c r="AM37" s="1026"/>
      <c r="AN37" s="1026"/>
      <c r="AO37" s="1026"/>
      <c r="AP37" s="1026">
        <v>73321</v>
      </c>
      <c r="AQ37" s="1026"/>
      <c r="AR37" s="1026"/>
      <c r="AS37" s="1026"/>
      <c r="AT37" s="1026"/>
      <c r="AU37" s="1026">
        <v>25809</v>
      </c>
      <c r="AV37" s="1026"/>
      <c r="AW37" s="1026"/>
      <c r="AX37" s="1026"/>
      <c r="AY37" s="1026"/>
      <c r="AZ37" s="1097" t="s">
        <v>519</v>
      </c>
      <c r="BA37" s="1097"/>
      <c r="BB37" s="1097"/>
      <c r="BC37" s="1097"/>
      <c r="BD37" s="1097"/>
      <c r="BE37" s="1087" t="s">
        <v>418</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t="s">
        <v>419</v>
      </c>
      <c r="C38" s="1093"/>
      <c r="D38" s="1093"/>
      <c r="E38" s="1093"/>
      <c r="F38" s="1093"/>
      <c r="G38" s="1093"/>
      <c r="H38" s="1093"/>
      <c r="I38" s="1093"/>
      <c r="J38" s="1093"/>
      <c r="K38" s="1093"/>
      <c r="L38" s="1093"/>
      <c r="M38" s="1093"/>
      <c r="N38" s="1093"/>
      <c r="O38" s="1093"/>
      <c r="P38" s="1094"/>
      <c r="Q38" s="1098">
        <v>392</v>
      </c>
      <c r="R38" s="1099"/>
      <c r="S38" s="1099"/>
      <c r="T38" s="1099"/>
      <c r="U38" s="1099"/>
      <c r="V38" s="1099">
        <v>381</v>
      </c>
      <c r="W38" s="1099"/>
      <c r="X38" s="1099"/>
      <c r="Y38" s="1099"/>
      <c r="Z38" s="1099"/>
      <c r="AA38" s="1099">
        <v>11</v>
      </c>
      <c r="AB38" s="1099"/>
      <c r="AC38" s="1099"/>
      <c r="AD38" s="1099"/>
      <c r="AE38" s="1100"/>
      <c r="AF38" s="1074">
        <v>11</v>
      </c>
      <c r="AG38" s="1075"/>
      <c r="AH38" s="1075"/>
      <c r="AI38" s="1075"/>
      <c r="AJ38" s="1076"/>
      <c r="AK38" s="1035">
        <v>192</v>
      </c>
      <c r="AL38" s="1026"/>
      <c r="AM38" s="1026"/>
      <c r="AN38" s="1026"/>
      <c r="AO38" s="1026"/>
      <c r="AP38" s="1026">
        <v>2485</v>
      </c>
      <c r="AQ38" s="1026"/>
      <c r="AR38" s="1026"/>
      <c r="AS38" s="1026"/>
      <c r="AT38" s="1026"/>
      <c r="AU38" s="1026">
        <v>2485</v>
      </c>
      <c r="AV38" s="1026"/>
      <c r="AW38" s="1026"/>
      <c r="AX38" s="1026"/>
      <c r="AY38" s="1026"/>
      <c r="AZ38" s="1097" t="s">
        <v>519</v>
      </c>
      <c r="BA38" s="1097"/>
      <c r="BB38" s="1097"/>
      <c r="BC38" s="1097"/>
      <c r="BD38" s="1097"/>
      <c r="BE38" s="1087" t="s">
        <v>416</v>
      </c>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t="s">
        <v>420</v>
      </c>
      <c r="C39" s="1093"/>
      <c r="D39" s="1093"/>
      <c r="E39" s="1093"/>
      <c r="F39" s="1093"/>
      <c r="G39" s="1093"/>
      <c r="H39" s="1093"/>
      <c r="I39" s="1093"/>
      <c r="J39" s="1093"/>
      <c r="K39" s="1093"/>
      <c r="L39" s="1093"/>
      <c r="M39" s="1093"/>
      <c r="N39" s="1093"/>
      <c r="O39" s="1093"/>
      <c r="P39" s="1094"/>
      <c r="Q39" s="1098">
        <v>1187</v>
      </c>
      <c r="R39" s="1099"/>
      <c r="S39" s="1099"/>
      <c r="T39" s="1099"/>
      <c r="U39" s="1099"/>
      <c r="V39" s="1099">
        <v>1172</v>
      </c>
      <c r="W39" s="1099"/>
      <c r="X39" s="1099"/>
      <c r="Y39" s="1099"/>
      <c r="Z39" s="1099"/>
      <c r="AA39" s="1099">
        <v>15</v>
      </c>
      <c r="AB39" s="1099"/>
      <c r="AC39" s="1099"/>
      <c r="AD39" s="1099"/>
      <c r="AE39" s="1100"/>
      <c r="AF39" s="1074">
        <v>35</v>
      </c>
      <c r="AG39" s="1075"/>
      <c r="AH39" s="1075"/>
      <c r="AI39" s="1075"/>
      <c r="AJ39" s="1076"/>
      <c r="AK39" s="1035">
        <v>0</v>
      </c>
      <c r="AL39" s="1026"/>
      <c r="AM39" s="1026"/>
      <c r="AN39" s="1026"/>
      <c r="AO39" s="1026"/>
      <c r="AP39" s="1026">
        <v>174</v>
      </c>
      <c r="AQ39" s="1026"/>
      <c r="AR39" s="1026"/>
      <c r="AS39" s="1026"/>
      <c r="AT39" s="1026"/>
      <c r="AU39" s="1026">
        <v>117</v>
      </c>
      <c r="AV39" s="1026"/>
      <c r="AW39" s="1026"/>
      <c r="AX39" s="1026"/>
      <c r="AY39" s="1026"/>
      <c r="AZ39" s="1097" t="s">
        <v>519</v>
      </c>
      <c r="BA39" s="1097"/>
      <c r="BB39" s="1097"/>
      <c r="BC39" s="1097"/>
      <c r="BD39" s="1097"/>
      <c r="BE39" s="1087" t="s">
        <v>416</v>
      </c>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421</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422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7051</v>
      </c>
      <c r="AG63" s="1014"/>
      <c r="AH63" s="1014"/>
      <c r="AI63" s="1014"/>
      <c r="AJ63" s="1085"/>
      <c r="AK63" s="1086"/>
      <c r="AL63" s="1018"/>
      <c r="AM63" s="1018"/>
      <c r="AN63" s="1018"/>
      <c r="AO63" s="1018"/>
      <c r="AP63" s="1014">
        <v>97891</v>
      </c>
      <c r="AQ63" s="1014"/>
      <c r="AR63" s="1014"/>
      <c r="AS63" s="1014"/>
      <c r="AT63" s="1014"/>
      <c r="AU63" s="1014">
        <v>31650</v>
      </c>
      <c r="AV63" s="1014"/>
      <c r="AW63" s="1014"/>
      <c r="AX63" s="1014"/>
      <c r="AY63" s="1014"/>
      <c r="AZ63" s="1080"/>
      <c r="BA63" s="1080"/>
      <c r="BB63" s="1080"/>
      <c r="BC63" s="1080"/>
      <c r="BD63" s="1080"/>
      <c r="BE63" s="1015"/>
      <c r="BF63" s="1015"/>
      <c r="BG63" s="1015"/>
      <c r="BH63" s="1015"/>
      <c r="BI63" s="1016"/>
      <c r="BJ63" s="1081" t="s">
        <v>394</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424</v>
      </c>
      <c r="B66" s="1051"/>
      <c r="C66" s="1051"/>
      <c r="D66" s="1051"/>
      <c r="E66" s="1051"/>
      <c r="F66" s="1051"/>
      <c r="G66" s="1051"/>
      <c r="H66" s="1051"/>
      <c r="I66" s="1051"/>
      <c r="J66" s="1051"/>
      <c r="K66" s="1051"/>
      <c r="L66" s="1051"/>
      <c r="M66" s="1051"/>
      <c r="N66" s="1051"/>
      <c r="O66" s="1051"/>
      <c r="P66" s="1052"/>
      <c r="Q66" s="1056" t="s">
        <v>425</v>
      </c>
      <c r="R66" s="1057"/>
      <c r="S66" s="1057"/>
      <c r="T66" s="1057"/>
      <c r="U66" s="1058"/>
      <c r="V66" s="1056" t="s">
        <v>426</v>
      </c>
      <c r="W66" s="1057"/>
      <c r="X66" s="1057"/>
      <c r="Y66" s="1057"/>
      <c r="Z66" s="1058"/>
      <c r="AA66" s="1056" t="s">
        <v>399</v>
      </c>
      <c r="AB66" s="1057"/>
      <c r="AC66" s="1057"/>
      <c r="AD66" s="1057"/>
      <c r="AE66" s="1058"/>
      <c r="AF66" s="1062" t="s">
        <v>427</v>
      </c>
      <c r="AG66" s="1063"/>
      <c r="AH66" s="1063"/>
      <c r="AI66" s="1063"/>
      <c r="AJ66" s="1064"/>
      <c r="AK66" s="1056" t="s">
        <v>428</v>
      </c>
      <c r="AL66" s="1051"/>
      <c r="AM66" s="1051"/>
      <c r="AN66" s="1051"/>
      <c r="AO66" s="1052"/>
      <c r="AP66" s="1056" t="s">
        <v>402</v>
      </c>
      <c r="AQ66" s="1057"/>
      <c r="AR66" s="1057"/>
      <c r="AS66" s="1057"/>
      <c r="AT66" s="1058"/>
      <c r="AU66" s="1056" t="s">
        <v>429</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596</v>
      </c>
      <c r="C68" s="1041"/>
      <c r="D68" s="1041"/>
      <c r="E68" s="1041"/>
      <c r="F68" s="1041"/>
      <c r="G68" s="1041"/>
      <c r="H68" s="1041"/>
      <c r="I68" s="1041"/>
      <c r="J68" s="1041"/>
      <c r="K68" s="1041"/>
      <c r="L68" s="1041"/>
      <c r="M68" s="1041"/>
      <c r="N68" s="1041"/>
      <c r="O68" s="1041"/>
      <c r="P68" s="1042"/>
      <c r="Q68" s="1043">
        <v>5926</v>
      </c>
      <c r="R68" s="1037"/>
      <c r="S68" s="1037"/>
      <c r="T68" s="1037"/>
      <c r="U68" s="1037"/>
      <c r="V68" s="1037">
        <v>5764</v>
      </c>
      <c r="W68" s="1037"/>
      <c r="X68" s="1037"/>
      <c r="Y68" s="1037"/>
      <c r="Z68" s="1037"/>
      <c r="AA68" s="1037">
        <v>162</v>
      </c>
      <c r="AB68" s="1037"/>
      <c r="AC68" s="1037"/>
      <c r="AD68" s="1037"/>
      <c r="AE68" s="1037"/>
      <c r="AF68" s="1037">
        <v>162</v>
      </c>
      <c r="AG68" s="1037"/>
      <c r="AH68" s="1037"/>
      <c r="AI68" s="1037"/>
      <c r="AJ68" s="1037"/>
      <c r="AK68" s="1037" t="s">
        <v>519</v>
      </c>
      <c r="AL68" s="1037"/>
      <c r="AM68" s="1037"/>
      <c r="AN68" s="1037"/>
      <c r="AO68" s="1037"/>
      <c r="AP68" s="1037">
        <v>2735</v>
      </c>
      <c r="AQ68" s="1037"/>
      <c r="AR68" s="1037"/>
      <c r="AS68" s="1037"/>
      <c r="AT68" s="1037"/>
      <c r="AU68" s="1037">
        <v>2304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597</v>
      </c>
      <c r="C69" s="1030"/>
      <c r="D69" s="1030"/>
      <c r="E69" s="1030"/>
      <c r="F69" s="1030"/>
      <c r="G69" s="1030"/>
      <c r="H69" s="1030"/>
      <c r="I69" s="1030"/>
      <c r="J69" s="1030"/>
      <c r="K69" s="1030"/>
      <c r="L69" s="1030"/>
      <c r="M69" s="1030"/>
      <c r="N69" s="1030"/>
      <c r="O69" s="1030"/>
      <c r="P69" s="1031"/>
      <c r="Q69" s="1032">
        <v>2310</v>
      </c>
      <c r="R69" s="1026"/>
      <c r="S69" s="1026"/>
      <c r="T69" s="1026"/>
      <c r="U69" s="1026"/>
      <c r="V69" s="1026">
        <v>1677</v>
      </c>
      <c r="W69" s="1026"/>
      <c r="X69" s="1026"/>
      <c r="Y69" s="1026"/>
      <c r="Z69" s="1026"/>
      <c r="AA69" s="1026">
        <v>633</v>
      </c>
      <c r="AB69" s="1026"/>
      <c r="AC69" s="1026"/>
      <c r="AD69" s="1026"/>
      <c r="AE69" s="1026"/>
      <c r="AF69" s="1026">
        <v>4551</v>
      </c>
      <c r="AG69" s="1026"/>
      <c r="AH69" s="1026"/>
      <c r="AI69" s="1026"/>
      <c r="AJ69" s="1026"/>
      <c r="AK69" s="1026" t="s">
        <v>519</v>
      </c>
      <c r="AL69" s="1026"/>
      <c r="AM69" s="1026"/>
      <c r="AN69" s="1026"/>
      <c r="AO69" s="1026"/>
      <c r="AP69" s="1026">
        <v>3183</v>
      </c>
      <c r="AQ69" s="1026"/>
      <c r="AR69" s="1026"/>
      <c r="AS69" s="1026"/>
      <c r="AT69" s="1026"/>
      <c r="AU69" s="1026" t="s">
        <v>519</v>
      </c>
      <c r="AV69" s="1026"/>
      <c r="AW69" s="1026"/>
      <c r="AX69" s="1026"/>
      <c r="AY69" s="1026"/>
      <c r="AZ69" s="1027" t="s">
        <v>604</v>
      </c>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598</v>
      </c>
      <c r="C70" s="1030"/>
      <c r="D70" s="1030"/>
      <c r="E70" s="1030"/>
      <c r="F70" s="1030"/>
      <c r="G70" s="1030"/>
      <c r="H70" s="1030"/>
      <c r="I70" s="1030"/>
      <c r="J70" s="1030"/>
      <c r="K70" s="1030"/>
      <c r="L70" s="1030"/>
      <c r="M70" s="1030"/>
      <c r="N70" s="1030"/>
      <c r="O70" s="1030"/>
      <c r="P70" s="1031"/>
      <c r="Q70" s="1032">
        <v>749</v>
      </c>
      <c r="R70" s="1026"/>
      <c r="S70" s="1026"/>
      <c r="T70" s="1026"/>
      <c r="U70" s="1026"/>
      <c r="V70" s="1026">
        <v>725</v>
      </c>
      <c r="W70" s="1026"/>
      <c r="X70" s="1026"/>
      <c r="Y70" s="1026"/>
      <c r="Z70" s="1026"/>
      <c r="AA70" s="1026">
        <v>24</v>
      </c>
      <c r="AB70" s="1026"/>
      <c r="AC70" s="1026"/>
      <c r="AD70" s="1026"/>
      <c r="AE70" s="1026"/>
      <c r="AF70" s="1026">
        <v>22</v>
      </c>
      <c r="AG70" s="1026"/>
      <c r="AH70" s="1026"/>
      <c r="AI70" s="1026"/>
      <c r="AJ70" s="1026"/>
      <c r="AK70" s="1026">
        <v>17</v>
      </c>
      <c r="AL70" s="1026"/>
      <c r="AM70" s="1026"/>
      <c r="AN70" s="1026"/>
      <c r="AO70" s="1026"/>
      <c r="AP70" s="1026">
        <v>323</v>
      </c>
      <c r="AQ70" s="1026"/>
      <c r="AR70" s="1026"/>
      <c r="AS70" s="1026"/>
      <c r="AT70" s="1026"/>
      <c r="AU70" s="1026">
        <v>57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599</v>
      </c>
      <c r="C71" s="1030"/>
      <c r="D71" s="1030"/>
      <c r="E71" s="1030"/>
      <c r="F71" s="1030"/>
      <c r="G71" s="1030"/>
      <c r="H71" s="1030"/>
      <c r="I71" s="1030"/>
      <c r="J71" s="1030"/>
      <c r="K71" s="1030"/>
      <c r="L71" s="1030"/>
      <c r="M71" s="1030"/>
      <c r="N71" s="1030"/>
      <c r="O71" s="1030"/>
      <c r="P71" s="1031"/>
      <c r="Q71" s="1032">
        <v>565</v>
      </c>
      <c r="R71" s="1026"/>
      <c r="S71" s="1026"/>
      <c r="T71" s="1026"/>
      <c r="U71" s="1026"/>
      <c r="V71" s="1026">
        <v>535</v>
      </c>
      <c r="W71" s="1026"/>
      <c r="X71" s="1026"/>
      <c r="Y71" s="1026"/>
      <c r="Z71" s="1026"/>
      <c r="AA71" s="1026">
        <v>30</v>
      </c>
      <c r="AB71" s="1026"/>
      <c r="AC71" s="1026"/>
      <c r="AD71" s="1026"/>
      <c r="AE71" s="1026"/>
      <c r="AF71" s="1026">
        <v>30</v>
      </c>
      <c r="AG71" s="1026"/>
      <c r="AH71" s="1026"/>
      <c r="AI71" s="1026"/>
      <c r="AJ71" s="1026"/>
      <c r="AK71" s="1026">
        <v>24</v>
      </c>
      <c r="AL71" s="1026"/>
      <c r="AM71" s="1026"/>
      <c r="AN71" s="1026"/>
      <c r="AO71" s="1026"/>
      <c r="AP71" s="1026" t="s">
        <v>519</v>
      </c>
      <c r="AQ71" s="1026"/>
      <c r="AR71" s="1026"/>
      <c r="AS71" s="1026"/>
      <c r="AT71" s="1026"/>
      <c r="AU71" s="1026" t="s">
        <v>519</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600</v>
      </c>
      <c r="C72" s="1030"/>
      <c r="D72" s="1030"/>
      <c r="E72" s="1030"/>
      <c r="F72" s="1030"/>
      <c r="G72" s="1030"/>
      <c r="H72" s="1030"/>
      <c r="I72" s="1030"/>
      <c r="J72" s="1030"/>
      <c r="K72" s="1030"/>
      <c r="L72" s="1030"/>
      <c r="M72" s="1030"/>
      <c r="N72" s="1030"/>
      <c r="O72" s="1030"/>
      <c r="P72" s="1031"/>
      <c r="Q72" s="1032">
        <v>171813</v>
      </c>
      <c r="R72" s="1026"/>
      <c r="S72" s="1026"/>
      <c r="T72" s="1026"/>
      <c r="U72" s="1026"/>
      <c r="V72" s="1026">
        <v>167384</v>
      </c>
      <c r="W72" s="1026"/>
      <c r="X72" s="1026"/>
      <c r="Y72" s="1026"/>
      <c r="Z72" s="1026"/>
      <c r="AA72" s="1026">
        <v>4429</v>
      </c>
      <c r="AB72" s="1026"/>
      <c r="AC72" s="1026"/>
      <c r="AD72" s="1026"/>
      <c r="AE72" s="1026"/>
      <c r="AF72" s="1026">
        <v>4426</v>
      </c>
      <c r="AG72" s="1026"/>
      <c r="AH72" s="1026"/>
      <c r="AI72" s="1026"/>
      <c r="AJ72" s="1026"/>
      <c r="AK72" s="1026">
        <v>6995</v>
      </c>
      <c r="AL72" s="1026"/>
      <c r="AM72" s="1026"/>
      <c r="AN72" s="1026"/>
      <c r="AO72" s="1026"/>
      <c r="AP72" s="1026" t="s">
        <v>519</v>
      </c>
      <c r="AQ72" s="1026"/>
      <c r="AR72" s="1026"/>
      <c r="AS72" s="1026"/>
      <c r="AT72" s="1026"/>
      <c r="AU72" s="1026" t="s">
        <v>519</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602</v>
      </c>
      <c r="C73" s="1030"/>
      <c r="D73" s="1030"/>
      <c r="E73" s="1030"/>
      <c r="F73" s="1030"/>
      <c r="G73" s="1030"/>
      <c r="H73" s="1030"/>
      <c r="I73" s="1030"/>
      <c r="J73" s="1030"/>
      <c r="K73" s="1030"/>
      <c r="L73" s="1030"/>
      <c r="M73" s="1030"/>
      <c r="N73" s="1030"/>
      <c r="O73" s="1030"/>
      <c r="P73" s="1031"/>
      <c r="Q73" s="1032">
        <v>8</v>
      </c>
      <c r="R73" s="1026"/>
      <c r="S73" s="1026"/>
      <c r="T73" s="1026"/>
      <c r="U73" s="1026"/>
      <c r="V73" s="1026">
        <v>6</v>
      </c>
      <c r="W73" s="1026"/>
      <c r="X73" s="1026"/>
      <c r="Y73" s="1026"/>
      <c r="Z73" s="1026"/>
      <c r="AA73" s="1026">
        <v>2</v>
      </c>
      <c r="AB73" s="1026"/>
      <c r="AC73" s="1026"/>
      <c r="AD73" s="1026"/>
      <c r="AE73" s="1026"/>
      <c r="AF73" s="1026">
        <v>2</v>
      </c>
      <c r="AG73" s="1026"/>
      <c r="AH73" s="1026"/>
      <c r="AI73" s="1026"/>
      <c r="AJ73" s="1026"/>
      <c r="AK73" s="1026" t="s">
        <v>519</v>
      </c>
      <c r="AL73" s="1026"/>
      <c r="AM73" s="1026"/>
      <c r="AN73" s="1026"/>
      <c r="AO73" s="1026"/>
      <c r="AP73" s="1026" t="s">
        <v>519</v>
      </c>
      <c r="AQ73" s="1026"/>
      <c r="AR73" s="1026"/>
      <c r="AS73" s="1026"/>
      <c r="AT73" s="1026"/>
      <c r="AU73" s="1026" t="s">
        <v>519</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601</v>
      </c>
      <c r="C74" s="1030"/>
      <c r="D74" s="1030"/>
      <c r="E74" s="1030"/>
      <c r="F74" s="1030"/>
      <c r="G74" s="1030"/>
      <c r="H74" s="1030"/>
      <c r="I74" s="1030"/>
      <c r="J74" s="1030"/>
      <c r="K74" s="1030"/>
      <c r="L74" s="1030"/>
      <c r="M74" s="1030"/>
      <c r="N74" s="1030"/>
      <c r="O74" s="1030"/>
      <c r="P74" s="1031"/>
      <c r="Q74" s="1032">
        <v>160</v>
      </c>
      <c r="R74" s="1026"/>
      <c r="S74" s="1026"/>
      <c r="T74" s="1026"/>
      <c r="U74" s="1026"/>
      <c r="V74" s="1026">
        <v>159</v>
      </c>
      <c r="W74" s="1026"/>
      <c r="X74" s="1026"/>
      <c r="Y74" s="1026"/>
      <c r="Z74" s="1026"/>
      <c r="AA74" s="1026">
        <v>1</v>
      </c>
      <c r="AB74" s="1026"/>
      <c r="AC74" s="1026"/>
      <c r="AD74" s="1026"/>
      <c r="AE74" s="1026"/>
      <c r="AF74" s="1026">
        <v>1</v>
      </c>
      <c r="AG74" s="1026"/>
      <c r="AH74" s="1026"/>
      <c r="AI74" s="1026"/>
      <c r="AJ74" s="1026"/>
      <c r="AK74" s="1026">
        <v>14</v>
      </c>
      <c r="AL74" s="1026"/>
      <c r="AM74" s="1026"/>
      <c r="AN74" s="1026"/>
      <c r="AO74" s="1026"/>
      <c r="AP74" s="1026" t="s">
        <v>519</v>
      </c>
      <c r="AQ74" s="1026"/>
      <c r="AR74" s="1026"/>
      <c r="AS74" s="1026"/>
      <c r="AT74" s="1026"/>
      <c r="AU74" s="1026" t="s">
        <v>519</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430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9194</v>
      </c>
      <c r="AG88" s="1014"/>
      <c r="AH88" s="1014"/>
      <c r="AI88" s="1014"/>
      <c r="AJ88" s="1014"/>
      <c r="AK88" s="1018"/>
      <c r="AL88" s="1018"/>
      <c r="AM88" s="1018"/>
      <c r="AN88" s="1018"/>
      <c r="AO88" s="1018"/>
      <c r="AP88" s="1014">
        <v>6241</v>
      </c>
      <c r="AQ88" s="1014"/>
      <c r="AR88" s="1014"/>
      <c r="AS88" s="1014"/>
      <c r="AT88" s="1014"/>
      <c r="AU88" s="1014">
        <v>2361</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431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7439</v>
      </c>
      <c r="CS102" s="1006"/>
      <c r="CT102" s="1006"/>
      <c r="CU102" s="1006"/>
      <c r="CV102" s="1007"/>
      <c r="CW102" s="1005">
        <v>496</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439</v>
      </c>
      <c r="AB109" s="949"/>
      <c r="AC109" s="949"/>
      <c r="AD109" s="949"/>
      <c r="AE109" s="950"/>
      <c r="AF109" s="951" t="s">
        <v>309</v>
      </c>
      <c r="AG109" s="949"/>
      <c r="AH109" s="949"/>
      <c r="AI109" s="949"/>
      <c r="AJ109" s="950"/>
      <c r="AK109" s="951" t="s">
        <v>308</v>
      </c>
      <c r="AL109" s="949"/>
      <c r="AM109" s="949"/>
      <c r="AN109" s="949"/>
      <c r="AO109" s="950"/>
      <c r="AP109" s="951" t="s">
        <v>440</v>
      </c>
      <c r="AQ109" s="949"/>
      <c r="AR109" s="949"/>
      <c r="AS109" s="949"/>
      <c r="AT109" s="980"/>
      <c r="AU109" s="948" t="s">
        <v>438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439</v>
      </c>
      <c r="BR109" s="949"/>
      <c r="BS109" s="949"/>
      <c r="BT109" s="949"/>
      <c r="BU109" s="950"/>
      <c r="BV109" s="951" t="s">
        <v>309</v>
      </c>
      <c r="BW109" s="949"/>
      <c r="BX109" s="949"/>
      <c r="BY109" s="949"/>
      <c r="BZ109" s="950"/>
      <c r="CA109" s="951" t="s">
        <v>308</v>
      </c>
      <c r="CB109" s="949"/>
      <c r="CC109" s="949"/>
      <c r="CD109" s="949"/>
      <c r="CE109" s="950"/>
      <c r="CF109" s="987" t="s">
        <v>440</v>
      </c>
      <c r="CG109" s="987"/>
      <c r="CH109" s="987"/>
      <c r="CI109" s="987"/>
      <c r="CJ109" s="987"/>
      <c r="CK109" s="951" t="s">
        <v>441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439</v>
      </c>
      <c r="DH109" s="949"/>
      <c r="DI109" s="949"/>
      <c r="DJ109" s="949"/>
      <c r="DK109" s="950"/>
      <c r="DL109" s="951" t="s">
        <v>309</v>
      </c>
      <c r="DM109" s="949"/>
      <c r="DN109" s="949"/>
      <c r="DO109" s="949"/>
      <c r="DP109" s="950"/>
      <c r="DQ109" s="951" t="s">
        <v>308</v>
      </c>
      <c r="DR109" s="949"/>
      <c r="DS109" s="949"/>
      <c r="DT109" s="949"/>
      <c r="DU109" s="950"/>
      <c r="DV109" s="951" t="s">
        <v>440</v>
      </c>
      <c r="DW109" s="949"/>
      <c r="DX109" s="949"/>
      <c r="DY109" s="949"/>
      <c r="DZ109" s="980"/>
    </row>
    <row r="110" spans="1:131" s="247" customFormat="1" ht="26.25" customHeight="1" x14ac:dyDescent="0.15">
      <c r="A110" s="851" t="s">
        <v>442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16378500</v>
      </c>
      <c r="AB110" s="942"/>
      <c r="AC110" s="942"/>
      <c r="AD110" s="942"/>
      <c r="AE110" s="943"/>
      <c r="AF110" s="944">
        <v>15823468</v>
      </c>
      <c r="AG110" s="942"/>
      <c r="AH110" s="942"/>
      <c r="AI110" s="942"/>
      <c r="AJ110" s="943"/>
      <c r="AK110" s="944">
        <v>15106530</v>
      </c>
      <c r="AL110" s="942"/>
      <c r="AM110" s="942"/>
      <c r="AN110" s="942"/>
      <c r="AO110" s="943"/>
      <c r="AP110" s="945">
        <v>26.7</v>
      </c>
      <c r="AQ110" s="946"/>
      <c r="AR110" s="946"/>
      <c r="AS110" s="946"/>
      <c r="AT110" s="947"/>
      <c r="AU110" s="981" t="s">
        <v>73</v>
      </c>
      <c r="AV110" s="982"/>
      <c r="AW110" s="982"/>
      <c r="AX110" s="982"/>
      <c r="AY110" s="982"/>
      <c r="AZ110" s="907" t="s">
        <v>443</v>
      </c>
      <c r="BA110" s="852"/>
      <c r="BB110" s="852"/>
      <c r="BC110" s="852"/>
      <c r="BD110" s="852"/>
      <c r="BE110" s="852"/>
      <c r="BF110" s="852"/>
      <c r="BG110" s="852"/>
      <c r="BH110" s="852"/>
      <c r="BI110" s="852"/>
      <c r="BJ110" s="852"/>
      <c r="BK110" s="852"/>
      <c r="BL110" s="852"/>
      <c r="BM110" s="852"/>
      <c r="BN110" s="852"/>
      <c r="BO110" s="852"/>
      <c r="BP110" s="853"/>
      <c r="BQ110" s="908">
        <v>145146554</v>
      </c>
      <c r="BR110" s="889"/>
      <c r="BS110" s="889"/>
      <c r="BT110" s="889"/>
      <c r="BU110" s="889"/>
      <c r="BV110" s="889">
        <v>139381587</v>
      </c>
      <c r="BW110" s="889"/>
      <c r="BX110" s="889"/>
      <c r="BY110" s="889"/>
      <c r="BZ110" s="889"/>
      <c r="CA110" s="889">
        <v>136924899</v>
      </c>
      <c r="CB110" s="889"/>
      <c r="CC110" s="889"/>
      <c r="CD110" s="889"/>
      <c r="CE110" s="889"/>
      <c r="CF110" s="913">
        <v>241.7</v>
      </c>
      <c r="CG110" s="914"/>
      <c r="CH110" s="914"/>
      <c r="CI110" s="914"/>
      <c r="CJ110" s="914"/>
      <c r="CK110" s="977" t="s">
        <v>444</v>
      </c>
      <c r="CL110" s="863"/>
      <c r="CM110" s="938" t="s">
        <v>445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234</v>
      </c>
      <c r="DH110" s="889"/>
      <c r="DI110" s="889"/>
      <c r="DJ110" s="889"/>
      <c r="DK110" s="889"/>
      <c r="DL110" s="889" t="s">
        <v>234</v>
      </c>
      <c r="DM110" s="889"/>
      <c r="DN110" s="889"/>
      <c r="DO110" s="889"/>
      <c r="DP110" s="889"/>
      <c r="DQ110" s="889" t="s">
        <v>446</v>
      </c>
      <c r="DR110" s="889"/>
      <c r="DS110" s="889"/>
      <c r="DT110" s="889"/>
      <c r="DU110" s="889"/>
      <c r="DV110" s="890" t="s">
        <v>234</v>
      </c>
      <c r="DW110" s="890"/>
      <c r="DX110" s="890"/>
      <c r="DY110" s="890"/>
      <c r="DZ110" s="891"/>
    </row>
    <row r="111" spans="1:131" s="247" customFormat="1" ht="26.25" customHeight="1" x14ac:dyDescent="0.15">
      <c r="A111" s="818" t="s">
        <v>447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446</v>
      </c>
      <c r="AB111" s="970"/>
      <c r="AC111" s="970"/>
      <c r="AD111" s="970"/>
      <c r="AE111" s="971"/>
      <c r="AF111" s="972" t="s">
        <v>446</v>
      </c>
      <c r="AG111" s="970"/>
      <c r="AH111" s="970"/>
      <c r="AI111" s="970"/>
      <c r="AJ111" s="971"/>
      <c r="AK111" s="972" t="s">
        <v>446</v>
      </c>
      <c r="AL111" s="970"/>
      <c r="AM111" s="970"/>
      <c r="AN111" s="970"/>
      <c r="AO111" s="971"/>
      <c r="AP111" s="973" t="s">
        <v>234</v>
      </c>
      <c r="AQ111" s="974"/>
      <c r="AR111" s="974"/>
      <c r="AS111" s="974"/>
      <c r="AT111" s="975"/>
      <c r="AU111" s="983"/>
      <c r="AV111" s="984"/>
      <c r="AW111" s="984"/>
      <c r="AX111" s="984"/>
      <c r="AY111" s="984"/>
      <c r="AZ111" s="859" t="s">
        <v>448</v>
      </c>
      <c r="BA111" s="794"/>
      <c r="BB111" s="794"/>
      <c r="BC111" s="794"/>
      <c r="BD111" s="794"/>
      <c r="BE111" s="794"/>
      <c r="BF111" s="794"/>
      <c r="BG111" s="794"/>
      <c r="BH111" s="794"/>
      <c r="BI111" s="794"/>
      <c r="BJ111" s="794"/>
      <c r="BK111" s="794"/>
      <c r="BL111" s="794"/>
      <c r="BM111" s="794"/>
      <c r="BN111" s="794"/>
      <c r="BO111" s="794"/>
      <c r="BP111" s="795"/>
      <c r="BQ111" s="860">
        <v>3807992</v>
      </c>
      <c r="BR111" s="861"/>
      <c r="BS111" s="861"/>
      <c r="BT111" s="861"/>
      <c r="BU111" s="861"/>
      <c r="BV111" s="861">
        <v>3683299</v>
      </c>
      <c r="BW111" s="861"/>
      <c r="BX111" s="861"/>
      <c r="BY111" s="861"/>
      <c r="BZ111" s="861"/>
      <c r="CA111" s="861" t="s">
        <v>234</v>
      </c>
      <c r="CB111" s="861"/>
      <c r="CC111" s="861"/>
      <c r="CD111" s="861"/>
      <c r="CE111" s="861"/>
      <c r="CF111" s="922" t="s">
        <v>234</v>
      </c>
      <c r="CG111" s="923"/>
      <c r="CH111" s="923"/>
      <c r="CI111" s="923"/>
      <c r="CJ111" s="923"/>
      <c r="CK111" s="978"/>
      <c r="CL111" s="865"/>
      <c r="CM111" s="868" t="s">
        <v>449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394</v>
      </c>
      <c r="DH111" s="861"/>
      <c r="DI111" s="861"/>
      <c r="DJ111" s="861"/>
      <c r="DK111" s="861"/>
      <c r="DL111" s="861" t="s">
        <v>446</v>
      </c>
      <c r="DM111" s="861"/>
      <c r="DN111" s="861"/>
      <c r="DO111" s="861"/>
      <c r="DP111" s="861"/>
      <c r="DQ111" s="861" t="s">
        <v>446</v>
      </c>
      <c r="DR111" s="861"/>
      <c r="DS111" s="861"/>
      <c r="DT111" s="861"/>
      <c r="DU111" s="861"/>
      <c r="DV111" s="838" t="s">
        <v>446</v>
      </c>
      <c r="DW111" s="838"/>
      <c r="DX111" s="838"/>
      <c r="DY111" s="838"/>
      <c r="DZ111" s="839"/>
    </row>
    <row r="112" spans="1:131" s="247" customFormat="1" ht="26.25" customHeight="1" x14ac:dyDescent="0.15">
      <c r="A112" s="963" t="s">
        <v>450</v>
      </c>
      <c r="B112" s="964"/>
      <c r="C112" s="794" t="s">
        <v>451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394</v>
      </c>
      <c r="AB112" s="824"/>
      <c r="AC112" s="824"/>
      <c r="AD112" s="824"/>
      <c r="AE112" s="825"/>
      <c r="AF112" s="826" t="s">
        <v>446</v>
      </c>
      <c r="AG112" s="824"/>
      <c r="AH112" s="824"/>
      <c r="AI112" s="824"/>
      <c r="AJ112" s="825"/>
      <c r="AK112" s="826" t="s">
        <v>234</v>
      </c>
      <c r="AL112" s="824"/>
      <c r="AM112" s="824"/>
      <c r="AN112" s="824"/>
      <c r="AO112" s="825"/>
      <c r="AP112" s="871" t="s">
        <v>446</v>
      </c>
      <c r="AQ112" s="872"/>
      <c r="AR112" s="872"/>
      <c r="AS112" s="872"/>
      <c r="AT112" s="873"/>
      <c r="AU112" s="983"/>
      <c r="AV112" s="984"/>
      <c r="AW112" s="984"/>
      <c r="AX112" s="984"/>
      <c r="AY112" s="984"/>
      <c r="AZ112" s="859" t="s">
        <v>452</v>
      </c>
      <c r="BA112" s="794"/>
      <c r="BB112" s="794"/>
      <c r="BC112" s="794"/>
      <c r="BD112" s="794"/>
      <c r="BE112" s="794"/>
      <c r="BF112" s="794"/>
      <c r="BG112" s="794"/>
      <c r="BH112" s="794"/>
      <c r="BI112" s="794"/>
      <c r="BJ112" s="794"/>
      <c r="BK112" s="794"/>
      <c r="BL112" s="794"/>
      <c r="BM112" s="794"/>
      <c r="BN112" s="794"/>
      <c r="BO112" s="794"/>
      <c r="BP112" s="795"/>
      <c r="BQ112" s="860">
        <v>32042860</v>
      </c>
      <c r="BR112" s="861"/>
      <c r="BS112" s="861"/>
      <c r="BT112" s="861"/>
      <c r="BU112" s="861"/>
      <c r="BV112" s="861">
        <v>31697572</v>
      </c>
      <c r="BW112" s="861"/>
      <c r="BX112" s="861"/>
      <c r="BY112" s="861"/>
      <c r="BZ112" s="861"/>
      <c r="CA112" s="861">
        <v>32509203</v>
      </c>
      <c r="CB112" s="861"/>
      <c r="CC112" s="861"/>
      <c r="CD112" s="861"/>
      <c r="CE112" s="861"/>
      <c r="CF112" s="922">
        <v>57.4</v>
      </c>
      <c r="CG112" s="923"/>
      <c r="CH112" s="923"/>
      <c r="CI112" s="923"/>
      <c r="CJ112" s="923"/>
      <c r="CK112" s="978"/>
      <c r="CL112" s="865"/>
      <c r="CM112" s="868" t="s">
        <v>453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234</v>
      </c>
      <c r="DH112" s="861"/>
      <c r="DI112" s="861"/>
      <c r="DJ112" s="861"/>
      <c r="DK112" s="861"/>
      <c r="DL112" s="861" t="s">
        <v>234</v>
      </c>
      <c r="DM112" s="861"/>
      <c r="DN112" s="861"/>
      <c r="DO112" s="861"/>
      <c r="DP112" s="861"/>
      <c r="DQ112" s="861" t="s">
        <v>446</v>
      </c>
      <c r="DR112" s="861"/>
      <c r="DS112" s="861"/>
      <c r="DT112" s="861"/>
      <c r="DU112" s="861"/>
      <c r="DV112" s="838" t="s">
        <v>234</v>
      </c>
      <c r="DW112" s="838"/>
      <c r="DX112" s="838"/>
      <c r="DY112" s="838"/>
      <c r="DZ112" s="839"/>
    </row>
    <row r="113" spans="1:130" s="247" customFormat="1" ht="26.25" customHeight="1" x14ac:dyDescent="0.15">
      <c r="A113" s="965"/>
      <c r="B113" s="966"/>
      <c r="C113" s="794" t="s">
        <v>454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2844924</v>
      </c>
      <c r="AB113" s="970"/>
      <c r="AC113" s="970"/>
      <c r="AD113" s="970"/>
      <c r="AE113" s="971"/>
      <c r="AF113" s="972">
        <v>2927197</v>
      </c>
      <c r="AG113" s="970"/>
      <c r="AH113" s="970"/>
      <c r="AI113" s="970"/>
      <c r="AJ113" s="971"/>
      <c r="AK113" s="972">
        <v>3066227</v>
      </c>
      <c r="AL113" s="970"/>
      <c r="AM113" s="970"/>
      <c r="AN113" s="970"/>
      <c r="AO113" s="971"/>
      <c r="AP113" s="973">
        <v>5.4</v>
      </c>
      <c r="AQ113" s="974"/>
      <c r="AR113" s="974"/>
      <c r="AS113" s="974"/>
      <c r="AT113" s="975"/>
      <c r="AU113" s="983"/>
      <c r="AV113" s="984"/>
      <c r="AW113" s="984"/>
      <c r="AX113" s="984"/>
      <c r="AY113" s="984"/>
      <c r="AZ113" s="859" t="s">
        <v>455</v>
      </c>
      <c r="BA113" s="794"/>
      <c r="BB113" s="794"/>
      <c r="BC113" s="794"/>
      <c r="BD113" s="794"/>
      <c r="BE113" s="794"/>
      <c r="BF113" s="794"/>
      <c r="BG113" s="794"/>
      <c r="BH113" s="794"/>
      <c r="BI113" s="794"/>
      <c r="BJ113" s="794"/>
      <c r="BK113" s="794"/>
      <c r="BL113" s="794"/>
      <c r="BM113" s="794"/>
      <c r="BN113" s="794"/>
      <c r="BO113" s="794"/>
      <c r="BP113" s="795"/>
      <c r="BQ113" s="860">
        <v>1821709</v>
      </c>
      <c r="BR113" s="861"/>
      <c r="BS113" s="861"/>
      <c r="BT113" s="861"/>
      <c r="BU113" s="861"/>
      <c r="BV113" s="861">
        <v>2235800</v>
      </c>
      <c r="BW113" s="861"/>
      <c r="BX113" s="861"/>
      <c r="BY113" s="861"/>
      <c r="BZ113" s="861"/>
      <c r="CA113" s="861">
        <v>2361314</v>
      </c>
      <c r="CB113" s="861"/>
      <c r="CC113" s="861"/>
      <c r="CD113" s="861"/>
      <c r="CE113" s="861"/>
      <c r="CF113" s="922">
        <v>4.2</v>
      </c>
      <c r="CG113" s="923"/>
      <c r="CH113" s="923"/>
      <c r="CI113" s="923"/>
      <c r="CJ113" s="923"/>
      <c r="CK113" s="978"/>
      <c r="CL113" s="865"/>
      <c r="CM113" s="868" t="s">
        <v>456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234</v>
      </c>
      <c r="DH113" s="824"/>
      <c r="DI113" s="824"/>
      <c r="DJ113" s="824"/>
      <c r="DK113" s="825"/>
      <c r="DL113" s="826" t="s">
        <v>446</v>
      </c>
      <c r="DM113" s="824"/>
      <c r="DN113" s="824"/>
      <c r="DO113" s="824"/>
      <c r="DP113" s="825"/>
      <c r="DQ113" s="826" t="s">
        <v>446</v>
      </c>
      <c r="DR113" s="824"/>
      <c r="DS113" s="824"/>
      <c r="DT113" s="824"/>
      <c r="DU113" s="825"/>
      <c r="DV113" s="871" t="s">
        <v>234</v>
      </c>
      <c r="DW113" s="872"/>
      <c r="DX113" s="872"/>
      <c r="DY113" s="872"/>
      <c r="DZ113" s="873"/>
    </row>
    <row r="114" spans="1:130" s="247" customFormat="1" ht="26.25" customHeight="1" x14ac:dyDescent="0.15">
      <c r="A114" s="965"/>
      <c r="B114" s="966"/>
      <c r="C114" s="794" t="s">
        <v>457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223344</v>
      </c>
      <c r="AB114" s="824"/>
      <c r="AC114" s="824"/>
      <c r="AD114" s="824"/>
      <c r="AE114" s="825"/>
      <c r="AF114" s="826">
        <v>212658</v>
      </c>
      <c r="AG114" s="824"/>
      <c r="AH114" s="824"/>
      <c r="AI114" s="824"/>
      <c r="AJ114" s="825"/>
      <c r="AK114" s="826">
        <v>193302</v>
      </c>
      <c r="AL114" s="824"/>
      <c r="AM114" s="824"/>
      <c r="AN114" s="824"/>
      <c r="AO114" s="825"/>
      <c r="AP114" s="871">
        <v>0.3</v>
      </c>
      <c r="AQ114" s="872"/>
      <c r="AR114" s="872"/>
      <c r="AS114" s="872"/>
      <c r="AT114" s="873"/>
      <c r="AU114" s="983"/>
      <c r="AV114" s="984"/>
      <c r="AW114" s="984"/>
      <c r="AX114" s="984"/>
      <c r="AY114" s="984"/>
      <c r="AZ114" s="859" t="s">
        <v>458</v>
      </c>
      <c r="BA114" s="794"/>
      <c r="BB114" s="794"/>
      <c r="BC114" s="794"/>
      <c r="BD114" s="794"/>
      <c r="BE114" s="794"/>
      <c r="BF114" s="794"/>
      <c r="BG114" s="794"/>
      <c r="BH114" s="794"/>
      <c r="BI114" s="794"/>
      <c r="BJ114" s="794"/>
      <c r="BK114" s="794"/>
      <c r="BL114" s="794"/>
      <c r="BM114" s="794"/>
      <c r="BN114" s="794"/>
      <c r="BO114" s="794"/>
      <c r="BP114" s="795"/>
      <c r="BQ114" s="860">
        <v>12975929</v>
      </c>
      <c r="BR114" s="861"/>
      <c r="BS114" s="861"/>
      <c r="BT114" s="861"/>
      <c r="BU114" s="861"/>
      <c r="BV114" s="861">
        <v>12670130</v>
      </c>
      <c r="BW114" s="861"/>
      <c r="BX114" s="861"/>
      <c r="BY114" s="861"/>
      <c r="BZ114" s="861"/>
      <c r="CA114" s="861">
        <v>12920491</v>
      </c>
      <c r="CB114" s="861"/>
      <c r="CC114" s="861"/>
      <c r="CD114" s="861"/>
      <c r="CE114" s="861"/>
      <c r="CF114" s="922">
        <v>22.8</v>
      </c>
      <c r="CG114" s="923"/>
      <c r="CH114" s="923"/>
      <c r="CI114" s="923"/>
      <c r="CJ114" s="923"/>
      <c r="CK114" s="978"/>
      <c r="CL114" s="865"/>
      <c r="CM114" s="868" t="s">
        <v>459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394</v>
      </c>
      <c r="DH114" s="824"/>
      <c r="DI114" s="824"/>
      <c r="DJ114" s="824"/>
      <c r="DK114" s="825"/>
      <c r="DL114" s="826" t="s">
        <v>446</v>
      </c>
      <c r="DM114" s="824"/>
      <c r="DN114" s="824"/>
      <c r="DO114" s="824"/>
      <c r="DP114" s="825"/>
      <c r="DQ114" s="826" t="s">
        <v>234</v>
      </c>
      <c r="DR114" s="824"/>
      <c r="DS114" s="824"/>
      <c r="DT114" s="824"/>
      <c r="DU114" s="825"/>
      <c r="DV114" s="871" t="s">
        <v>446</v>
      </c>
      <c r="DW114" s="872"/>
      <c r="DX114" s="872"/>
      <c r="DY114" s="872"/>
      <c r="DZ114" s="873"/>
    </row>
    <row r="115" spans="1:130" s="247" customFormat="1" ht="26.25" customHeight="1" x14ac:dyDescent="0.15">
      <c r="A115" s="965"/>
      <c r="B115" s="966"/>
      <c r="C115" s="794" t="s">
        <v>460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61920</v>
      </c>
      <c r="AB115" s="970"/>
      <c r="AC115" s="970"/>
      <c r="AD115" s="970"/>
      <c r="AE115" s="971"/>
      <c r="AF115" s="972">
        <v>57443</v>
      </c>
      <c r="AG115" s="970"/>
      <c r="AH115" s="970"/>
      <c r="AI115" s="970"/>
      <c r="AJ115" s="971"/>
      <c r="AK115" s="972">
        <v>62177</v>
      </c>
      <c r="AL115" s="970"/>
      <c r="AM115" s="970"/>
      <c r="AN115" s="970"/>
      <c r="AO115" s="971"/>
      <c r="AP115" s="973">
        <v>0.1</v>
      </c>
      <c r="AQ115" s="974"/>
      <c r="AR115" s="974"/>
      <c r="AS115" s="974"/>
      <c r="AT115" s="975"/>
      <c r="AU115" s="983"/>
      <c r="AV115" s="984"/>
      <c r="AW115" s="984"/>
      <c r="AX115" s="984"/>
      <c r="AY115" s="984"/>
      <c r="AZ115" s="859" t="s">
        <v>461</v>
      </c>
      <c r="BA115" s="794"/>
      <c r="BB115" s="794"/>
      <c r="BC115" s="794"/>
      <c r="BD115" s="794"/>
      <c r="BE115" s="794"/>
      <c r="BF115" s="794"/>
      <c r="BG115" s="794"/>
      <c r="BH115" s="794"/>
      <c r="BI115" s="794"/>
      <c r="BJ115" s="794"/>
      <c r="BK115" s="794"/>
      <c r="BL115" s="794"/>
      <c r="BM115" s="794"/>
      <c r="BN115" s="794"/>
      <c r="BO115" s="794"/>
      <c r="BP115" s="795"/>
      <c r="BQ115" s="860" t="s">
        <v>446</v>
      </c>
      <c r="BR115" s="861"/>
      <c r="BS115" s="861"/>
      <c r="BT115" s="861"/>
      <c r="BU115" s="861"/>
      <c r="BV115" s="861" t="s">
        <v>446</v>
      </c>
      <c r="BW115" s="861"/>
      <c r="BX115" s="861"/>
      <c r="BY115" s="861"/>
      <c r="BZ115" s="861"/>
      <c r="CA115" s="861" t="s">
        <v>234</v>
      </c>
      <c r="CB115" s="861"/>
      <c r="CC115" s="861"/>
      <c r="CD115" s="861"/>
      <c r="CE115" s="861"/>
      <c r="CF115" s="922" t="s">
        <v>394</v>
      </c>
      <c r="CG115" s="923"/>
      <c r="CH115" s="923"/>
      <c r="CI115" s="923"/>
      <c r="CJ115" s="923"/>
      <c r="CK115" s="978"/>
      <c r="CL115" s="865"/>
      <c r="CM115" s="859" t="s">
        <v>462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3807992</v>
      </c>
      <c r="DH115" s="824"/>
      <c r="DI115" s="824"/>
      <c r="DJ115" s="824"/>
      <c r="DK115" s="825"/>
      <c r="DL115" s="826">
        <v>3683299</v>
      </c>
      <c r="DM115" s="824"/>
      <c r="DN115" s="824"/>
      <c r="DO115" s="824"/>
      <c r="DP115" s="825"/>
      <c r="DQ115" s="826" t="s">
        <v>446</v>
      </c>
      <c r="DR115" s="824"/>
      <c r="DS115" s="824"/>
      <c r="DT115" s="824"/>
      <c r="DU115" s="825"/>
      <c r="DV115" s="871" t="s">
        <v>446</v>
      </c>
      <c r="DW115" s="872"/>
      <c r="DX115" s="872"/>
      <c r="DY115" s="872"/>
      <c r="DZ115" s="873"/>
    </row>
    <row r="116" spans="1:130" s="247" customFormat="1" ht="26.25" customHeight="1" x14ac:dyDescent="0.15">
      <c r="A116" s="967"/>
      <c r="B116" s="968"/>
      <c r="C116" s="927" t="s">
        <v>463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234</v>
      </c>
      <c r="AB116" s="824"/>
      <c r="AC116" s="824"/>
      <c r="AD116" s="824"/>
      <c r="AE116" s="825"/>
      <c r="AF116" s="826" t="s">
        <v>446</v>
      </c>
      <c r="AG116" s="824"/>
      <c r="AH116" s="824"/>
      <c r="AI116" s="824"/>
      <c r="AJ116" s="825"/>
      <c r="AK116" s="826" t="s">
        <v>446</v>
      </c>
      <c r="AL116" s="824"/>
      <c r="AM116" s="824"/>
      <c r="AN116" s="824"/>
      <c r="AO116" s="825"/>
      <c r="AP116" s="871" t="s">
        <v>234</v>
      </c>
      <c r="AQ116" s="872"/>
      <c r="AR116" s="872"/>
      <c r="AS116" s="872"/>
      <c r="AT116" s="873"/>
      <c r="AU116" s="983"/>
      <c r="AV116" s="984"/>
      <c r="AW116" s="984"/>
      <c r="AX116" s="984"/>
      <c r="AY116" s="984"/>
      <c r="AZ116" s="910" t="s">
        <v>464</v>
      </c>
      <c r="BA116" s="911"/>
      <c r="BB116" s="911"/>
      <c r="BC116" s="911"/>
      <c r="BD116" s="911"/>
      <c r="BE116" s="911"/>
      <c r="BF116" s="911"/>
      <c r="BG116" s="911"/>
      <c r="BH116" s="911"/>
      <c r="BI116" s="911"/>
      <c r="BJ116" s="911"/>
      <c r="BK116" s="911"/>
      <c r="BL116" s="911"/>
      <c r="BM116" s="911"/>
      <c r="BN116" s="911"/>
      <c r="BO116" s="911"/>
      <c r="BP116" s="912"/>
      <c r="BQ116" s="860" t="s">
        <v>394</v>
      </c>
      <c r="BR116" s="861"/>
      <c r="BS116" s="861"/>
      <c r="BT116" s="861"/>
      <c r="BU116" s="861"/>
      <c r="BV116" s="861" t="s">
        <v>234</v>
      </c>
      <c r="BW116" s="861"/>
      <c r="BX116" s="861"/>
      <c r="BY116" s="861"/>
      <c r="BZ116" s="861"/>
      <c r="CA116" s="861" t="s">
        <v>446</v>
      </c>
      <c r="CB116" s="861"/>
      <c r="CC116" s="861"/>
      <c r="CD116" s="861"/>
      <c r="CE116" s="861"/>
      <c r="CF116" s="922" t="s">
        <v>394</v>
      </c>
      <c r="CG116" s="923"/>
      <c r="CH116" s="923"/>
      <c r="CI116" s="923"/>
      <c r="CJ116" s="923"/>
      <c r="CK116" s="978"/>
      <c r="CL116" s="865"/>
      <c r="CM116" s="868" t="s">
        <v>465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446</v>
      </c>
      <c r="DH116" s="824"/>
      <c r="DI116" s="824"/>
      <c r="DJ116" s="824"/>
      <c r="DK116" s="825"/>
      <c r="DL116" s="826" t="s">
        <v>234</v>
      </c>
      <c r="DM116" s="824"/>
      <c r="DN116" s="824"/>
      <c r="DO116" s="824"/>
      <c r="DP116" s="825"/>
      <c r="DQ116" s="826" t="s">
        <v>446</v>
      </c>
      <c r="DR116" s="824"/>
      <c r="DS116" s="824"/>
      <c r="DT116" s="824"/>
      <c r="DU116" s="825"/>
      <c r="DV116" s="871" t="s">
        <v>446</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466</v>
      </c>
      <c r="Z117" s="950"/>
      <c r="AA117" s="955">
        <v>19508688</v>
      </c>
      <c r="AB117" s="956"/>
      <c r="AC117" s="956"/>
      <c r="AD117" s="956"/>
      <c r="AE117" s="957"/>
      <c r="AF117" s="958">
        <v>19020766</v>
      </c>
      <c r="AG117" s="956"/>
      <c r="AH117" s="956"/>
      <c r="AI117" s="956"/>
      <c r="AJ117" s="957"/>
      <c r="AK117" s="958">
        <v>18428236</v>
      </c>
      <c r="AL117" s="956"/>
      <c r="AM117" s="956"/>
      <c r="AN117" s="956"/>
      <c r="AO117" s="957"/>
      <c r="AP117" s="959"/>
      <c r="AQ117" s="960"/>
      <c r="AR117" s="960"/>
      <c r="AS117" s="960"/>
      <c r="AT117" s="961"/>
      <c r="AU117" s="983"/>
      <c r="AV117" s="984"/>
      <c r="AW117" s="984"/>
      <c r="AX117" s="984"/>
      <c r="AY117" s="984"/>
      <c r="AZ117" s="910" t="s">
        <v>467</v>
      </c>
      <c r="BA117" s="911"/>
      <c r="BB117" s="911"/>
      <c r="BC117" s="911"/>
      <c r="BD117" s="911"/>
      <c r="BE117" s="911"/>
      <c r="BF117" s="911"/>
      <c r="BG117" s="911"/>
      <c r="BH117" s="911"/>
      <c r="BI117" s="911"/>
      <c r="BJ117" s="911"/>
      <c r="BK117" s="911"/>
      <c r="BL117" s="911"/>
      <c r="BM117" s="911"/>
      <c r="BN117" s="911"/>
      <c r="BO117" s="911"/>
      <c r="BP117" s="912"/>
      <c r="BQ117" s="860" t="s">
        <v>446</v>
      </c>
      <c r="BR117" s="861"/>
      <c r="BS117" s="861"/>
      <c r="BT117" s="861"/>
      <c r="BU117" s="861"/>
      <c r="BV117" s="861" t="s">
        <v>446</v>
      </c>
      <c r="BW117" s="861"/>
      <c r="BX117" s="861"/>
      <c r="BY117" s="861"/>
      <c r="BZ117" s="861"/>
      <c r="CA117" s="861" t="s">
        <v>234</v>
      </c>
      <c r="CB117" s="861"/>
      <c r="CC117" s="861"/>
      <c r="CD117" s="861"/>
      <c r="CE117" s="861"/>
      <c r="CF117" s="922" t="s">
        <v>446</v>
      </c>
      <c r="CG117" s="923"/>
      <c r="CH117" s="923"/>
      <c r="CI117" s="923"/>
      <c r="CJ117" s="923"/>
      <c r="CK117" s="978"/>
      <c r="CL117" s="865"/>
      <c r="CM117" s="868" t="s">
        <v>468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234</v>
      </c>
      <c r="DH117" s="824"/>
      <c r="DI117" s="824"/>
      <c r="DJ117" s="824"/>
      <c r="DK117" s="825"/>
      <c r="DL117" s="826" t="s">
        <v>234</v>
      </c>
      <c r="DM117" s="824"/>
      <c r="DN117" s="824"/>
      <c r="DO117" s="824"/>
      <c r="DP117" s="825"/>
      <c r="DQ117" s="826" t="s">
        <v>446</v>
      </c>
      <c r="DR117" s="824"/>
      <c r="DS117" s="824"/>
      <c r="DT117" s="824"/>
      <c r="DU117" s="825"/>
      <c r="DV117" s="871" t="s">
        <v>446</v>
      </c>
      <c r="DW117" s="872"/>
      <c r="DX117" s="872"/>
      <c r="DY117" s="872"/>
      <c r="DZ117" s="873"/>
    </row>
    <row r="118" spans="1:130" s="247" customFormat="1" ht="26.25" customHeight="1" x14ac:dyDescent="0.15">
      <c r="A118" s="948" t="s">
        <v>441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439</v>
      </c>
      <c r="AB118" s="949"/>
      <c r="AC118" s="949"/>
      <c r="AD118" s="949"/>
      <c r="AE118" s="950"/>
      <c r="AF118" s="951" t="s">
        <v>309</v>
      </c>
      <c r="AG118" s="949"/>
      <c r="AH118" s="949"/>
      <c r="AI118" s="949"/>
      <c r="AJ118" s="950"/>
      <c r="AK118" s="951" t="s">
        <v>308</v>
      </c>
      <c r="AL118" s="949"/>
      <c r="AM118" s="949"/>
      <c r="AN118" s="949"/>
      <c r="AO118" s="950"/>
      <c r="AP118" s="952" t="s">
        <v>440</v>
      </c>
      <c r="AQ118" s="953"/>
      <c r="AR118" s="953"/>
      <c r="AS118" s="953"/>
      <c r="AT118" s="954"/>
      <c r="AU118" s="983"/>
      <c r="AV118" s="984"/>
      <c r="AW118" s="984"/>
      <c r="AX118" s="984"/>
      <c r="AY118" s="984"/>
      <c r="AZ118" s="926" t="s">
        <v>469</v>
      </c>
      <c r="BA118" s="927"/>
      <c r="BB118" s="927"/>
      <c r="BC118" s="927"/>
      <c r="BD118" s="927"/>
      <c r="BE118" s="927"/>
      <c r="BF118" s="927"/>
      <c r="BG118" s="927"/>
      <c r="BH118" s="927"/>
      <c r="BI118" s="927"/>
      <c r="BJ118" s="927"/>
      <c r="BK118" s="927"/>
      <c r="BL118" s="927"/>
      <c r="BM118" s="927"/>
      <c r="BN118" s="927"/>
      <c r="BO118" s="927"/>
      <c r="BP118" s="928"/>
      <c r="BQ118" s="929" t="s">
        <v>234</v>
      </c>
      <c r="BR118" s="892"/>
      <c r="BS118" s="892"/>
      <c r="BT118" s="892"/>
      <c r="BU118" s="892"/>
      <c r="BV118" s="892" t="s">
        <v>234</v>
      </c>
      <c r="BW118" s="892"/>
      <c r="BX118" s="892"/>
      <c r="BY118" s="892"/>
      <c r="BZ118" s="892"/>
      <c r="CA118" s="892" t="s">
        <v>394</v>
      </c>
      <c r="CB118" s="892"/>
      <c r="CC118" s="892"/>
      <c r="CD118" s="892"/>
      <c r="CE118" s="892"/>
      <c r="CF118" s="922" t="s">
        <v>234</v>
      </c>
      <c r="CG118" s="923"/>
      <c r="CH118" s="923"/>
      <c r="CI118" s="923"/>
      <c r="CJ118" s="923"/>
      <c r="CK118" s="978"/>
      <c r="CL118" s="865"/>
      <c r="CM118" s="868" t="s">
        <v>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446</v>
      </c>
      <c r="DH118" s="824"/>
      <c r="DI118" s="824"/>
      <c r="DJ118" s="824"/>
      <c r="DK118" s="825"/>
      <c r="DL118" s="826" t="s">
        <v>234</v>
      </c>
      <c r="DM118" s="824"/>
      <c r="DN118" s="824"/>
      <c r="DO118" s="824"/>
      <c r="DP118" s="825"/>
      <c r="DQ118" s="826" t="s">
        <v>234</v>
      </c>
      <c r="DR118" s="824"/>
      <c r="DS118" s="824"/>
      <c r="DT118" s="824"/>
      <c r="DU118" s="825"/>
      <c r="DV118" s="871" t="s">
        <v>234</v>
      </c>
      <c r="DW118" s="872"/>
      <c r="DX118" s="872"/>
      <c r="DY118" s="872"/>
      <c r="DZ118" s="873"/>
    </row>
    <row r="119" spans="1:130" s="247" customFormat="1" ht="26.25" customHeight="1" x14ac:dyDescent="0.15">
      <c r="A119" s="862" t="s">
        <v>444</v>
      </c>
      <c r="B119" s="863"/>
      <c r="C119" s="938" t="s">
        <v>445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234</v>
      </c>
      <c r="AB119" s="942"/>
      <c r="AC119" s="942"/>
      <c r="AD119" s="942"/>
      <c r="AE119" s="943"/>
      <c r="AF119" s="944" t="s">
        <v>446</v>
      </c>
      <c r="AG119" s="942"/>
      <c r="AH119" s="942"/>
      <c r="AI119" s="942"/>
      <c r="AJ119" s="943"/>
      <c r="AK119" s="944" t="s">
        <v>446</v>
      </c>
      <c r="AL119" s="942"/>
      <c r="AM119" s="942"/>
      <c r="AN119" s="942"/>
      <c r="AO119" s="943"/>
      <c r="AP119" s="945" t="s">
        <v>394</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471</v>
      </c>
      <c r="BP119" s="925"/>
      <c r="BQ119" s="929">
        <v>195795044</v>
      </c>
      <c r="BR119" s="892"/>
      <c r="BS119" s="892"/>
      <c r="BT119" s="892"/>
      <c r="BU119" s="892"/>
      <c r="BV119" s="892">
        <v>189668388</v>
      </c>
      <c r="BW119" s="892"/>
      <c r="BX119" s="892"/>
      <c r="BY119" s="892"/>
      <c r="BZ119" s="892"/>
      <c r="CA119" s="892">
        <v>184715907</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234</v>
      </c>
      <c r="DH119" s="807"/>
      <c r="DI119" s="807"/>
      <c r="DJ119" s="807"/>
      <c r="DK119" s="808"/>
      <c r="DL119" s="809" t="s">
        <v>234</v>
      </c>
      <c r="DM119" s="807"/>
      <c r="DN119" s="807"/>
      <c r="DO119" s="807"/>
      <c r="DP119" s="808"/>
      <c r="DQ119" s="809" t="s">
        <v>234</v>
      </c>
      <c r="DR119" s="807"/>
      <c r="DS119" s="807"/>
      <c r="DT119" s="807"/>
      <c r="DU119" s="808"/>
      <c r="DV119" s="895" t="s">
        <v>234</v>
      </c>
      <c r="DW119" s="896"/>
      <c r="DX119" s="896"/>
      <c r="DY119" s="896"/>
      <c r="DZ119" s="897"/>
    </row>
    <row r="120" spans="1:130" s="247" customFormat="1" ht="26.25" customHeight="1" x14ac:dyDescent="0.15">
      <c r="A120" s="864"/>
      <c r="B120" s="865"/>
      <c r="C120" s="868" t="s">
        <v>449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446</v>
      </c>
      <c r="AB120" s="824"/>
      <c r="AC120" s="824"/>
      <c r="AD120" s="824"/>
      <c r="AE120" s="825"/>
      <c r="AF120" s="826" t="s">
        <v>234</v>
      </c>
      <c r="AG120" s="824"/>
      <c r="AH120" s="824"/>
      <c r="AI120" s="824"/>
      <c r="AJ120" s="825"/>
      <c r="AK120" s="826" t="s">
        <v>446</v>
      </c>
      <c r="AL120" s="824"/>
      <c r="AM120" s="824"/>
      <c r="AN120" s="824"/>
      <c r="AO120" s="825"/>
      <c r="AP120" s="871" t="s">
        <v>234</v>
      </c>
      <c r="AQ120" s="872"/>
      <c r="AR120" s="872"/>
      <c r="AS120" s="872"/>
      <c r="AT120" s="873"/>
      <c r="AU120" s="930" t="s">
        <v>473</v>
      </c>
      <c r="AV120" s="931"/>
      <c r="AW120" s="931"/>
      <c r="AX120" s="931"/>
      <c r="AY120" s="932"/>
      <c r="AZ120" s="907" t="s">
        <v>474</v>
      </c>
      <c r="BA120" s="852"/>
      <c r="BB120" s="852"/>
      <c r="BC120" s="852"/>
      <c r="BD120" s="852"/>
      <c r="BE120" s="852"/>
      <c r="BF120" s="852"/>
      <c r="BG120" s="852"/>
      <c r="BH120" s="852"/>
      <c r="BI120" s="852"/>
      <c r="BJ120" s="852"/>
      <c r="BK120" s="852"/>
      <c r="BL120" s="852"/>
      <c r="BM120" s="852"/>
      <c r="BN120" s="852"/>
      <c r="BO120" s="852"/>
      <c r="BP120" s="853"/>
      <c r="BQ120" s="908">
        <v>11770864</v>
      </c>
      <c r="BR120" s="889"/>
      <c r="BS120" s="889"/>
      <c r="BT120" s="889"/>
      <c r="BU120" s="889"/>
      <c r="BV120" s="889">
        <v>10793365</v>
      </c>
      <c r="BW120" s="889"/>
      <c r="BX120" s="889"/>
      <c r="BY120" s="889"/>
      <c r="BZ120" s="889"/>
      <c r="CA120" s="889">
        <v>9796942</v>
      </c>
      <c r="CB120" s="889"/>
      <c r="CC120" s="889"/>
      <c r="CD120" s="889"/>
      <c r="CE120" s="889"/>
      <c r="CF120" s="913">
        <v>17.3</v>
      </c>
      <c r="CG120" s="914"/>
      <c r="CH120" s="914"/>
      <c r="CI120" s="914"/>
      <c r="CJ120" s="914"/>
      <c r="CK120" s="915" t="s">
        <v>475</v>
      </c>
      <c r="CL120" s="899"/>
      <c r="CM120" s="899"/>
      <c r="CN120" s="899"/>
      <c r="CO120" s="900"/>
      <c r="CP120" s="919" t="s">
        <v>476</v>
      </c>
      <c r="CQ120" s="920"/>
      <c r="CR120" s="920"/>
      <c r="CS120" s="920"/>
      <c r="CT120" s="920"/>
      <c r="CU120" s="920"/>
      <c r="CV120" s="920"/>
      <c r="CW120" s="920"/>
      <c r="CX120" s="920"/>
      <c r="CY120" s="920"/>
      <c r="CZ120" s="920"/>
      <c r="DA120" s="920"/>
      <c r="DB120" s="920"/>
      <c r="DC120" s="920"/>
      <c r="DD120" s="920"/>
      <c r="DE120" s="920"/>
      <c r="DF120" s="921"/>
      <c r="DG120" s="908">
        <v>24747995</v>
      </c>
      <c r="DH120" s="889"/>
      <c r="DI120" s="889"/>
      <c r="DJ120" s="889"/>
      <c r="DK120" s="889"/>
      <c r="DL120" s="889">
        <v>24796639</v>
      </c>
      <c r="DM120" s="889"/>
      <c r="DN120" s="889"/>
      <c r="DO120" s="889"/>
      <c r="DP120" s="889"/>
      <c r="DQ120" s="889">
        <v>25809124</v>
      </c>
      <c r="DR120" s="889"/>
      <c r="DS120" s="889"/>
      <c r="DT120" s="889"/>
      <c r="DU120" s="889"/>
      <c r="DV120" s="890">
        <v>45.6</v>
      </c>
      <c r="DW120" s="890"/>
      <c r="DX120" s="890"/>
      <c r="DY120" s="890"/>
      <c r="DZ120" s="891"/>
    </row>
    <row r="121" spans="1:130" s="247" customFormat="1" ht="26.25" customHeight="1" x14ac:dyDescent="0.15">
      <c r="A121" s="864"/>
      <c r="B121" s="865"/>
      <c r="C121" s="910" t="s">
        <v>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446</v>
      </c>
      <c r="AB121" s="824"/>
      <c r="AC121" s="824"/>
      <c r="AD121" s="824"/>
      <c r="AE121" s="825"/>
      <c r="AF121" s="826" t="s">
        <v>234</v>
      </c>
      <c r="AG121" s="824"/>
      <c r="AH121" s="824"/>
      <c r="AI121" s="824"/>
      <c r="AJ121" s="825"/>
      <c r="AK121" s="826" t="s">
        <v>394</v>
      </c>
      <c r="AL121" s="824"/>
      <c r="AM121" s="824"/>
      <c r="AN121" s="824"/>
      <c r="AO121" s="825"/>
      <c r="AP121" s="871" t="s">
        <v>234</v>
      </c>
      <c r="AQ121" s="872"/>
      <c r="AR121" s="872"/>
      <c r="AS121" s="872"/>
      <c r="AT121" s="873"/>
      <c r="AU121" s="933"/>
      <c r="AV121" s="934"/>
      <c r="AW121" s="934"/>
      <c r="AX121" s="934"/>
      <c r="AY121" s="935"/>
      <c r="AZ121" s="859" t="s">
        <v>478</v>
      </c>
      <c r="BA121" s="794"/>
      <c r="BB121" s="794"/>
      <c r="BC121" s="794"/>
      <c r="BD121" s="794"/>
      <c r="BE121" s="794"/>
      <c r="BF121" s="794"/>
      <c r="BG121" s="794"/>
      <c r="BH121" s="794"/>
      <c r="BI121" s="794"/>
      <c r="BJ121" s="794"/>
      <c r="BK121" s="794"/>
      <c r="BL121" s="794"/>
      <c r="BM121" s="794"/>
      <c r="BN121" s="794"/>
      <c r="BO121" s="794"/>
      <c r="BP121" s="795"/>
      <c r="BQ121" s="860">
        <v>4081638</v>
      </c>
      <c r="BR121" s="861"/>
      <c r="BS121" s="861"/>
      <c r="BT121" s="861"/>
      <c r="BU121" s="861"/>
      <c r="BV121" s="861">
        <v>4369955</v>
      </c>
      <c r="BW121" s="861"/>
      <c r="BX121" s="861"/>
      <c r="BY121" s="861"/>
      <c r="BZ121" s="861"/>
      <c r="CA121" s="861">
        <v>4469432</v>
      </c>
      <c r="CB121" s="861"/>
      <c r="CC121" s="861"/>
      <c r="CD121" s="861"/>
      <c r="CE121" s="861"/>
      <c r="CF121" s="922">
        <v>7.9</v>
      </c>
      <c r="CG121" s="923"/>
      <c r="CH121" s="923"/>
      <c r="CI121" s="923"/>
      <c r="CJ121" s="923"/>
      <c r="CK121" s="916"/>
      <c r="CL121" s="902"/>
      <c r="CM121" s="902"/>
      <c r="CN121" s="902"/>
      <c r="CO121" s="903"/>
      <c r="CP121" s="882" t="s">
        <v>419</v>
      </c>
      <c r="CQ121" s="883"/>
      <c r="CR121" s="883"/>
      <c r="CS121" s="883"/>
      <c r="CT121" s="883"/>
      <c r="CU121" s="883"/>
      <c r="CV121" s="883"/>
      <c r="CW121" s="883"/>
      <c r="CX121" s="883"/>
      <c r="CY121" s="883"/>
      <c r="CZ121" s="883"/>
      <c r="DA121" s="883"/>
      <c r="DB121" s="883"/>
      <c r="DC121" s="883"/>
      <c r="DD121" s="883"/>
      <c r="DE121" s="883"/>
      <c r="DF121" s="884"/>
      <c r="DG121" s="860">
        <v>2742090</v>
      </c>
      <c r="DH121" s="861"/>
      <c r="DI121" s="861"/>
      <c r="DJ121" s="861"/>
      <c r="DK121" s="861"/>
      <c r="DL121" s="861">
        <v>2613909</v>
      </c>
      <c r="DM121" s="861"/>
      <c r="DN121" s="861"/>
      <c r="DO121" s="861"/>
      <c r="DP121" s="861"/>
      <c r="DQ121" s="861">
        <v>2484570</v>
      </c>
      <c r="DR121" s="861"/>
      <c r="DS121" s="861"/>
      <c r="DT121" s="861"/>
      <c r="DU121" s="861"/>
      <c r="DV121" s="838">
        <v>4.4000000000000004</v>
      </c>
      <c r="DW121" s="838"/>
      <c r="DX121" s="838"/>
      <c r="DY121" s="838"/>
      <c r="DZ121" s="839"/>
    </row>
    <row r="122" spans="1:130" s="247" customFormat="1" ht="26.25" customHeight="1" x14ac:dyDescent="0.15">
      <c r="A122" s="864"/>
      <c r="B122" s="865"/>
      <c r="C122" s="868" t="s">
        <v>459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446</v>
      </c>
      <c r="AB122" s="824"/>
      <c r="AC122" s="824"/>
      <c r="AD122" s="824"/>
      <c r="AE122" s="825"/>
      <c r="AF122" s="826" t="s">
        <v>234</v>
      </c>
      <c r="AG122" s="824"/>
      <c r="AH122" s="824"/>
      <c r="AI122" s="824"/>
      <c r="AJ122" s="825"/>
      <c r="AK122" s="826" t="s">
        <v>394</v>
      </c>
      <c r="AL122" s="824"/>
      <c r="AM122" s="824"/>
      <c r="AN122" s="824"/>
      <c r="AO122" s="825"/>
      <c r="AP122" s="871" t="s">
        <v>234</v>
      </c>
      <c r="AQ122" s="872"/>
      <c r="AR122" s="872"/>
      <c r="AS122" s="872"/>
      <c r="AT122" s="873"/>
      <c r="AU122" s="933"/>
      <c r="AV122" s="934"/>
      <c r="AW122" s="934"/>
      <c r="AX122" s="934"/>
      <c r="AY122" s="935"/>
      <c r="AZ122" s="926" t="s">
        <v>479</v>
      </c>
      <c r="BA122" s="927"/>
      <c r="BB122" s="927"/>
      <c r="BC122" s="927"/>
      <c r="BD122" s="927"/>
      <c r="BE122" s="927"/>
      <c r="BF122" s="927"/>
      <c r="BG122" s="927"/>
      <c r="BH122" s="927"/>
      <c r="BI122" s="927"/>
      <c r="BJ122" s="927"/>
      <c r="BK122" s="927"/>
      <c r="BL122" s="927"/>
      <c r="BM122" s="927"/>
      <c r="BN122" s="927"/>
      <c r="BO122" s="927"/>
      <c r="BP122" s="928"/>
      <c r="BQ122" s="929">
        <v>120895600</v>
      </c>
      <c r="BR122" s="892"/>
      <c r="BS122" s="892"/>
      <c r="BT122" s="892"/>
      <c r="BU122" s="892"/>
      <c r="BV122" s="892">
        <v>119288066</v>
      </c>
      <c r="BW122" s="892"/>
      <c r="BX122" s="892"/>
      <c r="BY122" s="892"/>
      <c r="BZ122" s="892"/>
      <c r="CA122" s="892">
        <v>117423795</v>
      </c>
      <c r="CB122" s="892"/>
      <c r="CC122" s="892"/>
      <c r="CD122" s="892"/>
      <c r="CE122" s="892"/>
      <c r="CF122" s="893">
        <v>207.3</v>
      </c>
      <c r="CG122" s="894"/>
      <c r="CH122" s="894"/>
      <c r="CI122" s="894"/>
      <c r="CJ122" s="894"/>
      <c r="CK122" s="916"/>
      <c r="CL122" s="902"/>
      <c r="CM122" s="902"/>
      <c r="CN122" s="902"/>
      <c r="CO122" s="903"/>
      <c r="CP122" s="882" t="s">
        <v>410</v>
      </c>
      <c r="CQ122" s="883"/>
      <c r="CR122" s="883"/>
      <c r="CS122" s="883"/>
      <c r="CT122" s="883"/>
      <c r="CU122" s="883"/>
      <c r="CV122" s="883"/>
      <c r="CW122" s="883"/>
      <c r="CX122" s="883"/>
      <c r="CY122" s="883"/>
      <c r="CZ122" s="883"/>
      <c r="DA122" s="883"/>
      <c r="DB122" s="883"/>
      <c r="DC122" s="883"/>
      <c r="DD122" s="883"/>
      <c r="DE122" s="883"/>
      <c r="DF122" s="884"/>
      <c r="DG122" s="860">
        <v>1670629</v>
      </c>
      <c r="DH122" s="861"/>
      <c r="DI122" s="861"/>
      <c r="DJ122" s="861"/>
      <c r="DK122" s="861"/>
      <c r="DL122" s="861">
        <v>1519904</v>
      </c>
      <c r="DM122" s="861"/>
      <c r="DN122" s="861"/>
      <c r="DO122" s="861"/>
      <c r="DP122" s="861"/>
      <c r="DQ122" s="861">
        <v>1734045</v>
      </c>
      <c r="DR122" s="861"/>
      <c r="DS122" s="861"/>
      <c r="DT122" s="861"/>
      <c r="DU122" s="861"/>
      <c r="DV122" s="838">
        <v>3.1</v>
      </c>
      <c r="DW122" s="838"/>
      <c r="DX122" s="838"/>
      <c r="DY122" s="838"/>
      <c r="DZ122" s="839"/>
    </row>
    <row r="123" spans="1:130" s="247" customFormat="1" ht="26.25" customHeight="1" x14ac:dyDescent="0.15">
      <c r="A123" s="864"/>
      <c r="B123" s="865"/>
      <c r="C123" s="868" t="s">
        <v>465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234</v>
      </c>
      <c r="AB123" s="824"/>
      <c r="AC123" s="824"/>
      <c r="AD123" s="824"/>
      <c r="AE123" s="825"/>
      <c r="AF123" s="826" t="s">
        <v>234</v>
      </c>
      <c r="AG123" s="824"/>
      <c r="AH123" s="824"/>
      <c r="AI123" s="824"/>
      <c r="AJ123" s="825"/>
      <c r="AK123" s="826" t="s">
        <v>446</v>
      </c>
      <c r="AL123" s="824"/>
      <c r="AM123" s="824"/>
      <c r="AN123" s="824"/>
      <c r="AO123" s="825"/>
      <c r="AP123" s="871" t="s">
        <v>234</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480</v>
      </c>
      <c r="BP123" s="925"/>
      <c r="BQ123" s="879">
        <v>136748102</v>
      </c>
      <c r="BR123" s="880"/>
      <c r="BS123" s="880"/>
      <c r="BT123" s="880"/>
      <c r="BU123" s="880"/>
      <c r="BV123" s="880">
        <v>134451386</v>
      </c>
      <c r="BW123" s="880"/>
      <c r="BX123" s="880"/>
      <c r="BY123" s="880"/>
      <c r="BZ123" s="880"/>
      <c r="CA123" s="880">
        <v>131690169</v>
      </c>
      <c r="CB123" s="880"/>
      <c r="CC123" s="880"/>
      <c r="CD123" s="880"/>
      <c r="CE123" s="880"/>
      <c r="CF123" s="790"/>
      <c r="CG123" s="791"/>
      <c r="CH123" s="791"/>
      <c r="CI123" s="791"/>
      <c r="CJ123" s="881"/>
      <c r="CK123" s="916"/>
      <c r="CL123" s="902"/>
      <c r="CM123" s="902"/>
      <c r="CN123" s="902"/>
      <c r="CO123" s="903"/>
      <c r="CP123" s="882" t="s">
        <v>415</v>
      </c>
      <c r="CQ123" s="883"/>
      <c r="CR123" s="883"/>
      <c r="CS123" s="883"/>
      <c r="CT123" s="883"/>
      <c r="CU123" s="883"/>
      <c r="CV123" s="883"/>
      <c r="CW123" s="883"/>
      <c r="CX123" s="883"/>
      <c r="CY123" s="883"/>
      <c r="CZ123" s="883"/>
      <c r="DA123" s="883"/>
      <c r="DB123" s="883"/>
      <c r="DC123" s="883"/>
      <c r="DD123" s="883"/>
      <c r="DE123" s="883"/>
      <c r="DF123" s="884"/>
      <c r="DG123" s="823">
        <v>1678087</v>
      </c>
      <c r="DH123" s="824"/>
      <c r="DI123" s="824"/>
      <c r="DJ123" s="824"/>
      <c r="DK123" s="825"/>
      <c r="DL123" s="826">
        <v>1537632</v>
      </c>
      <c r="DM123" s="824"/>
      <c r="DN123" s="824"/>
      <c r="DO123" s="824"/>
      <c r="DP123" s="825"/>
      <c r="DQ123" s="826">
        <v>1493384</v>
      </c>
      <c r="DR123" s="824"/>
      <c r="DS123" s="824"/>
      <c r="DT123" s="824"/>
      <c r="DU123" s="825"/>
      <c r="DV123" s="871">
        <v>2.6</v>
      </c>
      <c r="DW123" s="872"/>
      <c r="DX123" s="872"/>
      <c r="DY123" s="872"/>
      <c r="DZ123" s="873"/>
    </row>
    <row r="124" spans="1:130" s="247" customFormat="1" ht="26.25" customHeight="1" thickBot="1" x14ac:dyDescent="0.2">
      <c r="A124" s="864"/>
      <c r="B124" s="865"/>
      <c r="C124" s="868" t="s">
        <v>468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234</v>
      </c>
      <c r="AB124" s="824"/>
      <c r="AC124" s="824"/>
      <c r="AD124" s="824"/>
      <c r="AE124" s="825"/>
      <c r="AF124" s="826" t="s">
        <v>446</v>
      </c>
      <c r="AG124" s="824"/>
      <c r="AH124" s="824"/>
      <c r="AI124" s="824"/>
      <c r="AJ124" s="825"/>
      <c r="AK124" s="826" t="s">
        <v>234</v>
      </c>
      <c r="AL124" s="824"/>
      <c r="AM124" s="824"/>
      <c r="AN124" s="824"/>
      <c r="AO124" s="825"/>
      <c r="AP124" s="871" t="s">
        <v>234</v>
      </c>
      <c r="AQ124" s="872"/>
      <c r="AR124" s="872"/>
      <c r="AS124" s="872"/>
      <c r="AT124" s="873"/>
      <c r="AU124" s="874" t="s">
        <v>481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104.3</v>
      </c>
      <c r="BR124" s="878"/>
      <c r="BS124" s="878"/>
      <c r="BT124" s="878"/>
      <c r="BU124" s="878"/>
      <c r="BV124" s="878">
        <v>97.5</v>
      </c>
      <c r="BW124" s="878"/>
      <c r="BX124" s="878"/>
      <c r="BY124" s="878"/>
      <c r="BZ124" s="878"/>
      <c r="CA124" s="878">
        <v>93.6</v>
      </c>
      <c r="CB124" s="878"/>
      <c r="CC124" s="878"/>
      <c r="CD124" s="878"/>
      <c r="CE124" s="878"/>
      <c r="CF124" s="768"/>
      <c r="CG124" s="769"/>
      <c r="CH124" s="769"/>
      <c r="CI124" s="769"/>
      <c r="CJ124" s="909"/>
      <c r="CK124" s="917"/>
      <c r="CL124" s="917"/>
      <c r="CM124" s="917"/>
      <c r="CN124" s="917"/>
      <c r="CO124" s="918"/>
      <c r="CP124" s="882" t="s">
        <v>482</v>
      </c>
      <c r="CQ124" s="883"/>
      <c r="CR124" s="883"/>
      <c r="CS124" s="883"/>
      <c r="CT124" s="883"/>
      <c r="CU124" s="883"/>
      <c r="CV124" s="883"/>
      <c r="CW124" s="883"/>
      <c r="CX124" s="883"/>
      <c r="CY124" s="883"/>
      <c r="CZ124" s="883"/>
      <c r="DA124" s="883"/>
      <c r="DB124" s="883"/>
      <c r="DC124" s="883"/>
      <c r="DD124" s="883"/>
      <c r="DE124" s="883"/>
      <c r="DF124" s="884"/>
      <c r="DG124" s="806">
        <v>1204059</v>
      </c>
      <c r="DH124" s="807"/>
      <c r="DI124" s="807"/>
      <c r="DJ124" s="807"/>
      <c r="DK124" s="808"/>
      <c r="DL124" s="809">
        <v>1229488</v>
      </c>
      <c r="DM124" s="807"/>
      <c r="DN124" s="807"/>
      <c r="DO124" s="807"/>
      <c r="DP124" s="808"/>
      <c r="DQ124" s="809">
        <v>988080</v>
      </c>
      <c r="DR124" s="807"/>
      <c r="DS124" s="807"/>
      <c r="DT124" s="807"/>
      <c r="DU124" s="808"/>
      <c r="DV124" s="895">
        <v>1.7</v>
      </c>
      <c r="DW124" s="896"/>
      <c r="DX124" s="896"/>
      <c r="DY124" s="896"/>
      <c r="DZ124" s="897"/>
    </row>
    <row r="125" spans="1:130" s="247" customFormat="1" ht="26.25" customHeight="1" x14ac:dyDescent="0.15">
      <c r="A125" s="864"/>
      <c r="B125" s="865"/>
      <c r="C125" s="868" t="s">
        <v>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446</v>
      </c>
      <c r="AB125" s="824"/>
      <c r="AC125" s="824"/>
      <c r="AD125" s="824"/>
      <c r="AE125" s="825"/>
      <c r="AF125" s="826" t="s">
        <v>446</v>
      </c>
      <c r="AG125" s="824"/>
      <c r="AH125" s="824"/>
      <c r="AI125" s="824"/>
      <c r="AJ125" s="825"/>
      <c r="AK125" s="826" t="s">
        <v>394</v>
      </c>
      <c r="AL125" s="824"/>
      <c r="AM125" s="824"/>
      <c r="AN125" s="824"/>
      <c r="AO125" s="825"/>
      <c r="AP125" s="871" t="s">
        <v>394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483</v>
      </c>
      <c r="CL125" s="899"/>
      <c r="CM125" s="899"/>
      <c r="CN125" s="899"/>
      <c r="CO125" s="900"/>
      <c r="CP125" s="907" t="s">
        <v>484</v>
      </c>
      <c r="CQ125" s="852"/>
      <c r="CR125" s="852"/>
      <c r="CS125" s="852"/>
      <c r="CT125" s="852"/>
      <c r="CU125" s="852"/>
      <c r="CV125" s="852"/>
      <c r="CW125" s="852"/>
      <c r="CX125" s="852"/>
      <c r="CY125" s="852"/>
      <c r="CZ125" s="852"/>
      <c r="DA125" s="852"/>
      <c r="DB125" s="852"/>
      <c r="DC125" s="852"/>
      <c r="DD125" s="852"/>
      <c r="DE125" s="852"/>
      <c r="DF125" s="853"/>
      <c r="DG125" s="908" t="s">
        <v>446</v>
      </c>
      <c r="DH125" s="889"/>
      <c r="DI125" s="889"/>
      <c r="DJ125" s="889"/>
      <c r="DK125" s="889"/>
      <c r="DL125" s="889" t="s">
        <v>234</v>
      </c>
      <c r="DM125" s="889"/>
      <c r="DN125" s="889"/>
      <c r="DO125" s="889"/>
      <c r="DP125" s="889"/>
      <c r="DQ125" s="889" t="s">
        <v>394</v>
      </c>
      <c r="DR125" s="889"/>
      <c r="DS125" s="889"/>
      <c r="DT125" s="889"/>
      <c r="DU125" s="889"/>
      <c r="DV125" s="890" t="s">
        <v>446</v>
      </c>
      <c r="DW125" s="890"/>
      <c r="DX125" s="890"/>
      <c r="DY125" s="890"/>
      <c r="DZ125" s="891"/>
    </row>
    <row r="126" spans="1:130" s="247" customFormat="1" ht="26.25" customHeight="1" thickBot="1" x14ac:dyDescent="0.2">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234</v>
      </c>
      <c r="AB126" s="824"/>
      <c r="AC126" s="824"/>
      <c r="AD126" s="824"/>
      <c r="AE126" s="825"/>
      <c r="AF126" s="826" t="s">
        <v>234</v>
      </c>
      <c r="AG126" s="824"/>
      <c r="AH126" s="824"/>
      <c r="AI126" s="824"/>
      <c r="AJ126" s="825"/>
      <c r="AK126" s="826" t="s">
        <v>234</v>
      </c>
      <c r="AL126" s="824"/>
      <c r="AM126" s="824"/>
      <c r="AN126" s="824"/>
      <c r="AO126" s="825"/>
      <c r="AP126" s="871" t="s">
        <v>234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485</v>
      </c>
      <c r="CQ126" s="794"/>
      <c r="CR126" s="794"/>
      <c r="CS126" s="794"/>
      <c r="CT126" s="794"/>
      <c r="CU126" s="794"/>
      <c r="CV126" s="794"/>
      <c r="CW126" s="794"/>
      <c r="CX126" s="794"/>
      <c r="CY126" s="794"/>
      <c r="CZ126" s="794"/>
      <c r="DA126" s="794"/>
      <c r="DB126" s="794"/>
      <c r="DC126" s="794"/>
      <c r="DD126" s="794"/>
      <c r="DE126" s="794"/>
      <c r="DF126" s="795"/>
      <c r="DG126" s="860" t="s">
        <v>446</v>
      </c>
      <c r="DH126" s="861"/>
      <c r="DI126" s="861"/>
      <c r="DJ126" s="861"/>
      <c r="DK126" s="861"/>
      <c r="DL126" s="861" t="s">
        <v>394</v>
      </c>
      <c r="DM126" s="861"/>
      <c r="DN126" s="861"/>
      <c r="DO126" s="861"/>
      <c r="DP126" s="861"/>
      <c r="DQ126" s="861" t="s">
        <v>446</v>
      </c>
      <c r="DR126" s="861"/>
      <c r="DS126" s="861"/>
      <c r="DT126" s="861"/>
      <c r="DU126" s="861"/>
      <c r="DV126" s="838" t="s">
        <v>394</v>
      </c>
      <c r="DW126" s="838"/>
      <c r="DX126" s="838"/>
      <c r="DY126" s="838"/>
      <c r="DZ126" s="839"/>
    </row>
    <row r="127" spans="1:130" s="247" customFormat="1" ht="26.25" customHeight="1" x14ac:dyDescent="0.15">
      <c r="A127" s="866"/>
      <c r="B127" s="867"/>
      <c r="C127" s="885" t="s">
        <v>486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61920</v>
      </c>
      <c r="AB127" s="824"/>
      <c r="AC127" s="824"/>
      <c r="AD127" s="824"/>
      <c r="AE127" s="825"/>
      <c r="AF127" s="826">
        <v>57443</v>
      </c>
      <c r="AG127" s="824"/>
      <c r="AH127" s="824"/>
      <c r="AI127" s="824"/>
      <c r="AJ127" s="825"/>
      <c r="AK127" s="826">
        <v>62177</v>
      </c>
      <c r="AL127" s="824"/>
      <c r="AM127" s="824"/>
      <c r="AN127" s="824"/>
      <c r="AO127" s="825"/>
      <c r="AP127" s="871">
        <v>0.1</v>
      </c>
      <c r="AQ127" s="872"/>
      <c r="AR127" s="872"/>
      <c r="AS127" s="872"/>
      <c r="AT127" s="873"/>
      <c r="AU127" s="283"/>
      <c r="AV127" s="283"/>
      <c r="AW127" s="283"/>
      <c r="AX127" s="888" t="s">
        <v>487</v>
      </c>
      <c r="AY127" s="856"/>
      <c r="AZ127" s="856"/>
      <c r="BA127" s="856"/>
      <c r="BB127" s="856"/>
      <c r="BC127" s="856"/>
      <c r="BD127" s="856"/>
      <c r="BE127" s="857"/>
      <c r="BF127" s="855" t="s">
        <v>488</v>
      </c>
      <c r="BG127" s="856"/>
      <c r="BH127" s="856"/>
      <c r="BI127" s="856"/>
      <c r="BJ127" s="856"/>
      <c r="BK127" s="856"/>
      <c r="BL127" s="857"/>
      <c r="BM127" s="855" t="s">
        <v>489</v>
      </c>
      <c r="BN127" s="856"/>
      <c r="BO127" s="856"/>
      <c r="BP127" s="856"/>
      <c r="BQ127" s="856"/>
      <c r="BR127" s="856"/>
      <c r="BS127" s="857"/>
      <c r="BT127" s="855" t="s">
        <v>490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491</v>
      </c>
      <c r="CQ127" s="794"/>
      <c r="CR127" s="794"/>
      <c r="CS127" s="794"/>
      <c r="CT127" s="794"/>
      <c r="CU127" s="794"/>
      <c r="CV127" s="794"/>
      <c r="CW127" s="794"/>
      <c r="CX127" s="794"/>
      <c r="CY127" s="794"/>
      <c r="CZ127" s="794"/>
      <c r="DA127" s="794"/>
      <c r="DB127" s="794"/>
      <c r="DC127" s="794"/>
      <c r="DD127" s="794"/>
      <c r="DE127" s="794"/>
      <c r="DF127" s="795"/>
      <c r="DG127" s="860" t="s">
        <v>446</v>
      </c>
      <c r="DH127" s="861"/>
      <c r="DI127" s="861"/>
      <c r="DJ127" s="861"/>
      <c r="DK127" s="861"/>
      <c r="DL127" s="861" t="s">
        <v>234</v>
      </c>
      <c r="DM127" s="861"/>
      <c r="DN127" s="861"/>
      <c r="DO127" s="861"/>
      <c r="DP127" s="861"/>
      <c r="DQ127" s="861" t="s">
        <v>446</v>
      </c>
      <c r="DR127" s="861"/>
      <c r="DS127" s="861"/>
      <c r="DT127" s="861"/>
      <c r="DU127" s="861"/>
      <c r="DV127" s="838" t="s">
        <v>446</v>
      </c>
      <c r="DW127" s="838"/>
      <c r="DX127" s="838"/>
      <c r="DY127" s="838"/>
      <c r="DZ127" s="839"/>
    </row>
    <row r="128" spans="1:130" s="247" customFormat="1" ht="26.25" customHeight="1" thickBot="1" x14ac:dyDescent="0.2">
      <c r="A128" s="840" t="s">
        <v>492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493</v>
      </c>
      <c r="X128" s="842"/>
      <c r="Y128" s="842"/>
      <c r="Z128" s="843"/>
      <c r="AA128" s="844">
        <v>428089</v>
      </c>
      <c r="AB128" s="845"/>
      <c r="AC128" s="845"/>
      <c r="AD128" s="845"/>
      <c r="AE128" s="846"/>
      <c r="AF128" s="847">
        <v>466285</v>
      </c>
      <c r="AG128" s="845"/>
      <c r="AH128" s="845"/>
      <c r="AI128" s="845"/>
      <c r="AJ128" s="846"/>
      <c r="AK128" s="847">
        <v>429003</v>
      </c>
      <c r="AL128" s="845"/>
      <c r="AM128" s="845"/>
      <c r="AN128" s="845"/>
      <c r="AO128" s="846"/>
      <c r="AP128" s="848"/>
      <c r="AQ128" s="849"/>
      <c r="AR128" s="849"/>
      <c r="AS128" s="849"/>
      <c r="AT128" s="850"/>
      <c r="AU128" s="283"/>
      <c r="AV128" s="283"/>
      <c r="AW128" s="283"/>
      <c r="AX128" s="851" t="s">
        <v>494</v>
      </c>
      <c r="AY128" s="852"/>
      <c r="AZ128" s="852"/>
      <c r="BA128" s="852"/>
      <c r="BB128" s="852"/>
      <c r="BC128" s="852"/>
      <c r="BD128" s="852"/>
      <c r="BE128" s="853"/>
      <c r="BF128" s="830" t="s">
        <v>446</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495</v>
      </c>
      <c r="CQ128" s="772"/>
      <c r="CR128" s="772"/>
      <c r="CS128" s="772"/>
      <c r="CT128" s="772"/>
      <c r="CU128" s="772"/>
      <c r="CV128" s="772"/>
      <c r="CW128" s="772"/>
      <c r="CX128" s="772"/>
      <c r="CY128" s="772"/>
      <c r="CZ128" s="772"/>
      <c r="DA128" s="772"/>
      <c r="DB128" s="772"/>
      <c r="DC128" s="772"/>
      <c r="DD128" s="772"/>
      <c r="DE128" s="772"/>
      <c r="DF128" s="773"/>
      <c r="DG128" s="834" t="s">
        <v>446</v>
      </c>
      <c r="DH128" s="835"/>
      <c r="DI128" s="835"/>
      <c r="DJ128" s="835"/>
      <c r="DK128" s="835"/>
      <c r="DL128" s="835" t="s">
        <v>446</v>
      </c>
      <c r="DM128" s="835"/>
      <c r="DN128" s="835"/>
      <c r="DO128" s="835"/>
      <c r="DP128" s="835"/>
      <c r="DQ128" s="835" t="s">
        <v>446</v>
      </c>
      <c r="DR128" s="835"/>
      <c r="DS128" s="835"/>
      <c r="DT128" s="835"/>
      <c r="DU128" s="835"/>
      <c r="DV128" s="836" t="s">
        <v>234</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496</v>
      </c>
      <c r="X129" s="821"/>
      <c r="Y129" s="821"/>
      <c r="Z129" s="822"/>
      <c r="AA129" s="823">
        <v>66903372</v>
      </c>
      <c r="AB129" s="824"/>
      <c r="AC129" s="824"/>
      <c r="AD129" s="824"/>
      <c r="AE129" s="825"/>
      <c r="AF129" s="826">
        <v>66644875</v>
      </c>
      <c r="AG129" s="824"/>
      <c r="AH129" s="824"/>
      <c r="AI129" s="824"/>
      <c r="AJ129" s="825"/>
      <c r="AK129" s="826">
        <v>66410982</v>
      </c>
      <c r="AL129" s="824"/>
      <c r="AM129" s="824"/>
      <c r="AN129" s="824"/>
      <c r="AO129" s="825"/>
      <c r="AP129" s="827"/>
      <c r="AQ129" s="828"/>
      <c r="AR129" s="828"/>
      <c r="AS129" s="828"/>
      <c r="AT129" s="829"/>
      <c r="AU129" s="285"/>
      <c r="AV129" s="285"/>
      <c r="AW129" s="285"/>
      <c r="AX129" s="793" t="s">
        <v>497</v>
      </c>
      <c r="AY129" s="794"/>
      <c r="AZ129" s="794"/>
      <c r="BA129" s="794"/>
      <c r="BB129" s="794"/>
      <c r="BC129" s="794"/>
      <c r="BD129" s="794"/>
      <c r="BE129" s="795"/>
      <c r="BF129" s="813" t="s">
        <v>446</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499</v>
      </c>
      <c r="X130" s="821"/>
      <c r="Y130" s="821"/>
      <c r="Z130" s="822"/>
      <c r="AA130" s="823">
        <v>10326886</v>
      </c>
      <c r="AB130" s="824"/>
      <c r="AC130" s="824"/>
      <c r="AD130" s="824"/>
      <c r="AE130" s="825"/>
      <c r="AF130" s="826">
        <v>10027210</v>
      </c>
      <c r="AG130" s="824"/>
      <c r="AH130" s="824"/>
      <c r="AI130" s="824"/>
      <c r="AJ130" s="825"/>
      <c r="AK130" s="826">
        <v>9764478</v>
      </c>
      <c r="AL130" s="824"/>
      <c r="AM130" s="824"/>
      <c r="AN130" s="824"/>
      <c r="AO130" s="825"/>
      <c r="AP130" s="827"/>
      <c r="AQ130" s="828"/>
      <c r="AR130" s="828"/>
      <c r="AS130" s="828"/>
      <c r="AT130" s="829"/>
      <c r="AU130" s="285"/>
      <c r="AV130" s="285"/>
      <c r="AW130" s="285"/>
      <c r="AX130" s="793" t="s">
        <v>500</v>
      </c>
      <c r="AY130" s="794"/>
      <c r="AZ130" s="794"/>
      <c r="BA130" s="794"/>
      <c r="BB130" s="794"/>
      <c r="BC130" s="794"/>
      <c r="BD130" s="794"/>
      <c r="BE130" s="795"/>
      <c r="BF130" s="796">
        <v>15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501</v>
      </c>
      <c r="X131" s="804"/>
      <c r="Y131" s="804"/>
      <c r="Z131" s="805"/>
      <c r="AA131" s="806">
        <v>56576486</v>
      </c>
      <c r="AB131" s="807"/>
      <c r="AC131" s="807"/>
      <c r="AD131" s="807"/>
      <c r="AE131" s="808"/>
      <c r="AF131" s="809">
        <v>56617665</v>
      </c>
      <c r="AG131" s="807"/>
      <c r="AH131" s="807"/>
      <c r="AI131" s="807"/>
      <c r="AJ131" s="808"/>
      <c r="AK131" s="809">
        <v>56646504</v>
      </c>
      <c r="AL131" s="807"/>
      <c r="AM131" s="807"/>
      <c r="AN131" s="807"/>
      <c r="AO131" s="808"/>
      <c r="AP131" s="810"/>
      <c r="AQ131" s="811"/>
      <c r="AR131" s="811"/>
      <c r="AS131" s="811"/>
      <c r="AT131" s="812"/>
      <c r="AU131" s="285"/>
      <c r="AV131" s="285"/>
      <c r="AW131" s="285"/>
      <c r="AX131" s="771" t="s">
        <v>502</v>
      </c>
      <c r="AY131" s="772"/>
      <c r="AZ131" s="772"/>
      <c r="BA131" s="772"/>
      <c r="BB131" s="772"/>
      <c r="BC131" s="772"/>
      <c r="BD131" s="772"/>
      <c r="BE131" s="773"/>
      <c r="BF131" s="774">
        <v>93.6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504</v>
      </c>
      <c r="W132" s="784"/>
      <c r="X132" s="784"/>
      <c r="Y132" s="784"/>
      <c r="Z132" s="785"/>
      <c r="AA132" s="786">
        <v>15.472351890000001</v>
      </c>
      <c r="AB132" s="787"/>
      <c r="AC132" s="787"/>
      <c r="AD132" s="787"/>
      <c r="AE132" s="788"/>
      <c r="AF132" s="789">
        <v>15.06114943</v>
      </c>
      <c r="AG132" s="787"/>
      <c r="AH132" s="787"/>
      <c r="AI132" s="787"/>
      <c r="AJ132" s="788"/>
      <c r="AK132" s="789">
        <v>14.53709306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505</v>
      </c>
      <c r="W133" s="763"/>
      <c r="X133" s="763"/>
      <c r="Y133" s="763"/>
      <c r="Z133" s="764"/>
      <c r="AA133" s="765">
        <v>15.2</v>
      </c>
      <c r="AB133" s="766"/>
      <c r="AC133" s="766"/>
      <c r="AD133" s="766"/>
      <c r="AE133" s="767"/>
      <c r="AF133" s="765">
        <v>15.2</v>
      </c>
      <c r="AG133" s="766"/>
      <c r="AH133" s="766"/>
      <c r="AI133" s="766"/>
      <c r="AJ133" s="767"/>
      <c r="AK133" s="765">
        <v>15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7wXpQasxNfALVMJixTRWt359XEVVTHkX2t9Ncn583ctxxMFknhvWM2VX3EK1dutRPLxUILdjg0ulF9iDEGEeg==" saltValue="bKrZgmdYnDwzGCjnumb+k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C31" zoomScale="70" zoomScaleNormal="85" zoomScaleSheetLayoutView="70" workbookViewId="0">
      <selection activeCell="CW51" sqref="CW5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qATsXgW0sPgF/QjQKjMoX+IGQwgs+3luCI0ojmsS0qBtQhCfUneYW97NAx3lEnyWmElta/8G8rzSg5ZwhiX/g==" saltValue="MNTasZElYtNjYrsCXdJB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1"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A0+P5Vkbl3ZqouKvReIOZJJGd1nY0r11J+BQnwcbiADY1n4chP4Qpupy/N2QzioxCQq3uc/vwaDWm+fUhqrBA==" saltValue="P556JtZUvANcFcGl27iZ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5"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514</v>
      </c>
      <c r="AL9" s="1193"/>
      <c r="AM9" s="1193"/>
      <c r="AN9" s="1194"/>
      <c r="AO9" s="313">
        <v>11628346</v>
      </c>
      <c r="AP9" s="313">
        <v>41348</v>
      </c>
      <c r="AQ9" s="314">
        <v>58073</v>
      </c>
      <c r="AR9" s="315">
        <v>-28.8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515</v>
      </c>
      <c r="AL10" s="1193"/>
      <c r="AM10" s="1193"/>
      <c r="AN10" s="1194"/>
      <c r="AO10" s="316">
        <v>915330</v>
      </c>
      <c r="AP10" s="316">
        <v>3255</v>
      </c>
      <c r="AQ10" s="317">
        <v>2762</v>
      </c>
      <c r="AR10" s="318">
        <v>17.8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516</v>
      </c>
      <c r="AL11" s="1193"/>
      <c r="AM11" s="1193"/>
      <c r="AN11" s="1194"/>
      <c r="AO11" s="316">
        <v>3150598</v>
      </c>
      <c r="AP11" s="316">
        <v>11203</v>
      </c>
      <c r="AQ11" s="317">
        <v>1714</v>
      </c>
      <c r="AR11" s="318">
        <v>553.6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517</v>
      </c>
      <c r="AL12" s="1193"/>
      <c r="AM12" s="1193"/>
      <c r="AN12" s="1194"/>
      <c r="AO12" s="316">
        <v>207363</v>
      </c>
      <c r="AP12" s="316">
        <v>737</v>
      </c>
      <c r="AQ12" s="317">
        <v>632</v>
      </c>
      <c r="AR12" s="318">
        <v>16.600000000000001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518</v>
      </c>
      <c r="AL13" s="1193"/>
      <c r="AM13" s="1193"/>
      <c r="AN13" s="1194"/>
      <c r="AO13" s="316" t="s">
        <v>519</v>
      </c>
      <c r="AP13" s="316" t="s">
        <v>519</v>
      </c>
      <c r="AQ13" s="317">
        <v>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520</v>
      </c>
      <c r="AL14" s="1193"/>
      <c r="AM14" s="1193"/>
      <c r="AN14" s="1194"/>
      <c r="AO14" s="316">
        <v>770058</v>
      </c>
      <c r="AP14" s="316">
        <v>2738</v>
      </c>
      <c r="AQ14" s="317">
        <v>1980</v>
      </c>
      <c r="AR14" s="318">
        <v>38.299999999999997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521</v>
      </c>
      <c r="AL15" s="1193"/>
      <c r="AM15" s="1193"/>
      <c r="AN15" s="1194"/>
      <c r="AO15" s="316">
        <v>546425</v>
      </c>
      <c r="AP15" s="316">
        <v>1943</v>
      </c>
      <c r="AQ15" s="317">
        <v>1379</v>
      </c>
      <c r="AR15" s="318">
        <v>40.9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522</v>
      </c>
      <c r="AL16" s="1196"/>
      <c r="AM16" s="1196"/>
      <c r="AN16" s="1197"/>
      <c r="AO16" s="316">
        <v>-805129</v>
      </c>
      <c r="AP16" s="316">
        <v>-2863</v>
      </c>
      <c r="AQ16" s="317">
        <v>-3914</v>
      </c>
      <c r="AR16" s="318">
        <v>-26.9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16412991</v>
      </c>
      <c r="AP17" s="316">
        <v>58361</v>
      </c>
      <c r="AQ17" s="317">
        <v>62636</v>
      </c>
      <c r="AR17" s="318">
        <v>-6.8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527</v>
      </c>
      <c r="AL21" s="1190"/>
      <c r="AM21" s="1190"/>
      <c r="AN21" s="1191"/>
      <c r="AO21" s="328">
        <v>5.03</v>
      </c>
      <c r="AP21" s="329">
        <v>6.32</v>
      </c>
      <c r="AQ21" s="330">
        <v>-1.29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528</v>
      </c>
      <c r="AL22" s="1190"/>
      <c r="AM22" s="1190"/>
      <c r="AN22" s="1191"/>
      <c r="AO22" s="333">
        <v>97.2</v>
      </c>
      <c r="AP22" s="334">
        <v>99.9</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532</v>
      </c>
      <c r="AL32" s="1181"/>
      <c r="AM32" s="1181"/>
      <c r="AN32" s="1182"/>
      <c r="AO32" s="343">
        <v>15106530</v>
      </c>
      <c r="AP32" s="343">
        <v>53716</v>
      </c>
      <c r="AQ32" s="344">
        <v>36995</v>
      </c>
      <c r="AR32" s="345">
        <v>45.2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533</v>
      </c>
      <c r="AL33" s="1181"/>
      <c r="AM33" s="1181"/>
      <c r="AN33" s="1182"/>
      <c r="AO33" s="343" t="s">
        <v>519</v>
      </c>
      <c r="AP33" s="343" t="s">
        <v>519</v>
      </c>
      <c r="AQ33" s="344">
        <v>3</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534</v>
      </c>
      <c r="AL34" s="1181"/>
      <c r="AM34" s="1181"/>
      <c r="AN34" s="1182"/>
      <c r="AO34" s="343" t="s">
        <v>519</v>
      </c>
      <c r="AP34" s="343" t="s">
        <v>519</v>
      </c>
      <c r="AQ34" s="344">
        <v>81</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535</v>
      </c>
      <c r="AL35" s="1181"/>
      <c r="AM35" s="1181"/>
      <c r="AN35" s="1182"/>
      <c r="AO35" s="343">
        <v>3066227</v>
      </c>
      <c r="AP35" s="343">
        <v>10903</v>
      </c>
      <c r="AQ35" s="344">
        <v>8919</v>
      </c>
      <c r="AR35" s="345">
        <v>22.2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536</v>
      </c>
      <c r="AL36" s="1181"/>
      <c r="AM36" s="1181"/>
      <c r="AN36" s="1182"/>
      <c r="AO36" s="343">
        <v>193302</v>
      </c>
      <c r="AP36" s="343">
        <v>687</v>
      </c>
      <c r="AQ36" s="344">
        <v>380</v>
      </c>
      <c r="AR36" s="345">
        <v>80.8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537</v>
      </c>
      <c r="AL37" s="1181"/>
      <c r="AM37" s="1181"/>
      <c r="AN37" s="1182"/>
      <c r="AO37" s="343">
        <v>62177</v>
      </c>
      <c r="AP37" s="343">
        <v>221</v>
      </c>
      <c r="AQ37" s="344">
        <v>886</v>
      </c>
      <c r="AR37" s="345">
        <v>-75.099999999999994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538</v>
      </c>
      <c r="AL38" s="1184"/>
      <c r="AM38" s="1184"/>
      <c r="AN38" s="1185"/>
      <c r="AO38" s="346" t="s">
        <v>519</v>
      </c>
      <c r="AP38" s="346" t="s">
        <v>519</v>
      </c>
      <c r="AQ38" s="347">
        <v>1</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539</v>
      </c>
      <c r="AL39" s="1184"/>
      <c r="AM39" s="1184"/>
      <c r="AN39" s="1185"/>
      <c r="AO39" s="343">
        <v>-429003</v>
      </c>
      <c r="AP39" s="343">
        <v>-1525</v>
      </c>
      <c r="AQ39" s="344">
        <v>-8108</v>
      </c>
      <c r="AR39" s="345">
        <v>-81.2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540</v>
      </c>
      <c r="AL40" s="1181"/>
      <c r="AM40" s="1181"/>
      <c r="AN40" s="1182"/>
      <c r="AO40" s="343">
        <v>-9764478</v>
      </c>
      <c r="AP40" s="343">
        <v>-34720</v>
      </c>
      <c r="AQ40" s="344">
        <v>-28743</v>
      </c>
      <c r="AR40" s="345">
        <v>20.8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8234755</v>
      </c>
      <c r="AP41" s="343">
        <v>29281</v>
      </c>
      <c r="AQ41" s="344">
        <v>10414</v>
      </c>
      <c r="AR41" s="345">
        <v>181.2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509</v>
      </c>
      <c r="AN49" s="1175" t="s">
        <v>544</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7338320</v>
      </c>
      <c r="AN51" s="365">
        <v>25040</v>
      </c>
      <c r="AO51" s="366">
        <v>-51.1</v>
      </c>
      <c r="AP51" s="367">
        <v>50880</v>
      </c>
      <c r="AQ51" s="368">
        <v>-1.4</v>
      </c>
      <c r="AR51" s="369">
        <v>-49.7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2393524</v>
      </c>
      <c r="AN52" s="373">
        <v>8167</v>
      </c>
      <c r="AO52" s="374">
        <v>-71.7</v>
      </c>
      <c r="AP52" s="375">
        <v>27819</v>
      </c>
      <c r="AQ52" s="376">
        <v>7.5</v>
      </c>
      <c r="AR52" s="377">
        <v>-79.2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6214565</v>
      </c>
      <c r="AN53" s="365">
        <v>21419</v>
      </c>
      <c r="AO53" s="366">
        <v>-14.5</v>
      </c>
      <c r="AP53" s="367">
        <v>46395</v>
      </c>
      <c r="AQ53" s="368">
        <v>-8.8000000000000007</v>
      </c>
      <c r="AR53" s="369">
        <v>-5.7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2011802</v>
      </c>
      <c r="AN54" s="373">
        <v>6934</v>
      </c>
      <c r="AO54" s="374">
        <v>-15.1</v>
      </c>
      <c r="AP54" s="375">
        <v>26304</v>
      </c>
      <c r="AQ54" s="376">
        <v>-5.4</v>
      </c>
      <c r="AR54" s="377">
        <v>-9.6999999999999993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8225795</v>
      </c>
      <c r="AN55" s="365">
        <v>28604</v>
      </c>
      <c r="AO55" s="366">
        <v>33.5</v>
      </c>
      <c r="AP55" s="367">
        <v>48088</v>
      </c>
      <c r="AQ55" s="368">
        <v>3.6</v>
      </c>
      <c r="AR55" s="369">
        <v>29.9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3798247</v>
      </c>
      <c r="AN56" s="373">
        <v>13208</v>
      </c>
      <c r="AO56" s="374">
        <v>90.5</v>
      </c>
      <c r="AP56" s="375">
        <v>25183</v>
      </c>
      <c r="AQ56" s="376">
        <v>-4.3</v>
      </c>
      <c r="AR56" s="377">
        <v>94.8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7139326</v>
      </c>
      <c r="AN57" s="365">
        <v>25092</v>
      </c>
      <c r="AO57" s="366">
        <v>-12.3</v>
      </c>
      <c r="AP57" s="367">
        <v>46457</v>
      </c>
      <c r="AQ57" s="368">
        <v>-3.4</v>
      </c>
      <c r="AR57" s="369">
        <v>-8.9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2599037</v>
      </c>
      <c r="AN58" s="373">
        <v>9134</v>
      </c>
      <c r="AO58" s="374">
        <v>-30.8</v>
      </c>
      <c r="AP58" s="375">
        <v>24020</v>
      </c>
      <c r="AQ58" s="376">
        <v>-4.5999999999999996</v>
      </c>
      <c r="AR58" s="377">
        <v>-26.2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13893946</v>
      </c>
      <c r="AN59" s="365">
        <v>49404</v>
      </c>
      <c r="AO59" s="366">
        <v>96.9</v>
      </c>
      <c r="AP59" s="367">
        <v>51849</v>
      </c>
      <c r="AQ59" s="368">
        <v>11.6</v>
      </c>
      <c r="AR59" s="369">
        <v>85.3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3534466</v>
      </c>
      <c r="AN60" s="373">
        <v>12568</v>
      </c>
      <c r="AO60" s="374">
        <v>37.6</v>
      </c>
      <c r="AP60" s="375">
        <v>26326</v>
      </c>
      <c r="AQ60" s="376">
        <v>9.6</v>
      </c>
      <c r="AR60" s="377">
        <v>28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8562390</v>
      </c>
      <c r="AN61" s="380">
        <v>29912</v>
      </c>
      <c r="AO61" s="381">
        <v>10.5</v>
      </c>
      <c r="AP61" s="382">
        <v>48734</v>
      </c>
      <c r="AQ61" s="383">
        <v>0.3</v>
      </c>
      <c r="AR61" s="369">
        <v>10.199999999999999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2867415</v>
      </c>
      <c r="AN62" s="373">
        <v>10002</v>
      </c>
      <c r="AO62" s="374">
        <v>2.1</v>
      </c>
      <c r="AP62" s="375">
        <v>25930</v>
      </c>
      <c r="AQ62" s="376">
        <v>0.6</v>
      </c>
      <c r="AR62" s="377">
        <v>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e8svo8i0KjshrCa7mId4jR6oEKlm6ie9EXDKOZjQHSuyCSNrdXKuoMFWU6H+aNtNC04APk1RMyLWAl1lF8apQ==" saltValue="wucDhYOGGotPaszWfgO3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x77Z4+YHv5Dsuglm1yWxnI6iC9bEWyF/gS/BBp28h/dlVV5Aj6f4dBdfeVf2t9Q4fBWvAKepSZBazEWsUKgVzA==" saltValue="JRnwT/CFMio2Lb2L3rX2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1"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4aQS9qviQve2Gy1vJxxBaMKtDr/Rm9ku66a+TeYgb4Fbk393RArRR7bZfxLMn0IGQyE0vly+trl4HYaS0ci0hQ==" saltValue="vKy2s2Ht3DRA2uzp7qX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3"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8" t="s">
        <v>3</v>
      </c>
      <c r="D47" s="1198"/>
      <c r="E47" s="1199"/>
      <c r="F47" s="11">
        <v>6.21</v>
      </c>
      <c r="G47" s="12">
        <v>6.34</v>
      </c>
      <c r="H47" s="12">
        <v>3.4</v>
      </c>
      <c r="I47" s="12">
        <v>3.12</v>
      </c>
      <c r="J47" s="13">
        <v>4.18</v>
      </c>
    </row>
    <row r="48" spans="2:10" ht="57.75" customHeight="1" x14ac:dyDescent="0.15">
      <c r="B48" s="14"/>
      <c r="C48" s="1200" t="s">
        <v>4</v>
      </c>
      <c r="D48" s="1200"/>
      <c r="E48" s="1201"/>
      <c r="F48" s="15">
        <v>3.77</v>
      </c>
      <c r="G48" s="16">
        <v>3.34</v>
      </c>
      <c r="H48" s="16">
        <v>3.06</v>
      </c>
      <c r="I48" s="16">
        <v>1.84</v>
      </c>
      <c r="J48" s="17">
        <v>3.95</v>
      </c>
    </row>
    <row r="49" spans="2:10" ht="57.75" customHeight="1" thickBot="1" x14ac:dyDescent="0.2">
      <c r="B49" s="18"/>
      <c r="C49" s="1202" t="s">
        <v>5</v>
      </c>
      <c r="D49" s="1202"/>
      <c r="E49" s="1203"/>
      <c r="F49" s="19">
        <v>0.09</v>
      </c>
      <c r="G49" s="20" t="s">
        <v>565</v>
      </c>
      <c r="H49" s="20" t="s">
        <v>566</v>
      </c>
      <c r="I49" s="20" t="s">
        <v>567</v>
      </c>
      <c r="J49" s="21">
        <v>2.11</v>
      </c>
    </row>
    <row r="50" spans="2:10" ht="13.5" customHeight="1" x14ac:dyDescent="0.15"/>
  </sheetData>
  <sheetProtection algorithmName="SHA-512" hashValue="yId0lh/pP8v5j1enFuSKjwFevWGwjcs86s/e6ujRJMl7P0cdwvKS0BnYy9srvaZ49k02ZZ0PaYcWw5dxS/9iNw==" saltValue="TrR9GsFhonFYNNWpg5ji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赤平 大海</cp:lastModifiedBy>
  <cp:lastPrinted>2021-03-05T07:25:38Z</cp:lastPrinted>
  <dcterms:created xsi:type="dcterms:W3CDTF">2021-02-05T00:53:52Z</dcterms:created>
  <dcterms:modified xsi:type="dcterms:W3CDTF">2021-03-05T07:25:43Z</dcterms:modified>
  <cp:category/>
</cp:coreProperties>
</file>