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071000___財政課\平成28年度\H28決算統計\01_普通会計決算統計\11_県提出\300507_平成28年度財政状況資料集の作成及び提出について（2回目）\02_作業フォルダ\"/>
    </mc:Choice>
  </mc:AlternateContent>
  <bookViews>
    <workbookView xWindow="240" yWindow="60" windowWidth="14940" windowHeight="7875" tabRatio="6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DQ102" i="11" l="1"/>
  <c r="DL102" i="11"/>
  <c r="DG102" i="11"/>
  <c r="DB102" i="11"/>
  <c r="CW102" i="11"/>
  <c r="CR102" i="11"/>
  <c r="AU88" i="11"/>
  <c r="AP88" i="11"/>
  <c r="AF88" i="11"/>
  <c r="AU63" i="11"/>
  <c r="AP63" i="11"/>
  <c r="AP23" i="11"/>
  <c r="AA23" i="11"/>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C38" i="9"/>
  <c r="AM37" i="9"/>
  <c r="C37" i="9"/>
  <c r="C36" i="9"/>
  <c r="BW35" i="9"/>
  <c r="BW36" i="9" s="1"/>
  <c r="BW37" i="9" s="1"/>
  <c r="BW38" i="9" s="1"/>
  <c r="BW39" i="9" s="1"/>
  <c r="BW40" i="9" s="1"/>
  <c r="BW41" i="9" s="1"/>
  <c r="CO34" i="9"/>
  <c r="CO35" i="9" s="1"/>
  <c r="CO36" i="9" s="1"/>
  <c r="CO37" i="9" s="1"/>
  <c r="CO38" i="9" s="1"/>
  <c r="CO39" i="9" s="1"/>
  <c r="CO40" i="9" s="1"/>
  <c r="CO41" i="9" s="1"/>
  <c r="CO42"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s="1"/>
  <c r="AM34" i="9"/>
  <c r="AM35" i="9" s="1"/>
  <c r="AM36" i="9" s="1"/>
  <c r="BE34" i="9" l="1"/>
  <c r="BE35" i="9" s="1"/>
  <c r="BE36" i="9" s="1"/>
  <c r="BE37" i="9" s="1"/>
</calcChain>
</file>

<file path=xl/sharedStrings.xml><?xml version="1.0" encoding="utf-8"?>
<sst xmlns="http://schemas.openxmlformats.org/spreadsheetml/2006/main" count="1066" uniqueCount="602">
  <si>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</si>
  <si>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</si>
  <si>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</si>
  <si>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</si>
  <si>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</si>
  <si>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</si>
  <si>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</si>
  <si>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</si>
  <si>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</si>
  <si>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</si>
  <si>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</si>
  <si>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</si>
  <si>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</si>
  <si>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</si>
  <si>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</si>
  <si>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</si>
  <si>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</si>
  <si>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</si>
  <si>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</si>
  <si>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</si>
  <si>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</si>
  <si>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</si>
  <si>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</si>
  <si>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</si>
  <si>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</si>
  <si>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</si>
  <si>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</si>
  <si>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</si>
  <si>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</si>
  <si>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</si>
  <si>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</si>
  <si>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</si>
  <si>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</si>
  <si>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</si>
  <si>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</si>
  <si>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</si>
  <si>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</si>
  <si>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</si>
  <si>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</si>
  <si>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</si>
  <si>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</si>
  <si>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</si>
  <si>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</si>
  <si>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</si>
  <si>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</si>
  <si>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</si>
  <si>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</si>
  <si>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</si>
  <si>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</si>
  <si>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</si>
  <si>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</si>
  <si>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</si>
  <si>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</si>
  <si>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</si>
  <si>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</si>
  <si>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</si>
  <si>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</si>
  <si>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</si>
  <si>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</si>
  <si>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</si>
  <si>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</si>
  <si>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</si>
  <si>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</si>
  <si>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</si>
  <si>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</si>
  <si>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</si>
  <si>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</si>
  <si>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</si>
  <si>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</si>
  <si>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</si>
  <si>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</si>
  <si>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</si>
  <si>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</si>
  <si>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</si>
  <si>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</si>
  <si>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</si>
  <si>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</si>
  <si>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</si>
  <si>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</si>
  <si>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</si>
  <si>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</si>
  <si>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</si>
  <si>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</si>
  <si>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</si>
  <si>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</si>
  <si>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</si>
  <si>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</si>
  <si>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</si>
  <si>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</si>
  <si>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</si>
  <si>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</si>
  <si>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</si>
  <si>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</si>
  <si>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</si>
  <si>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</si>
  <si>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</si>
  <si>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</si>
  <si>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</si>
  <si>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</si>
  <si>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</si>
  <si>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</si>
  <si>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</si>
  <si>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</si>
  <si>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</si>
  <si>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</si>
  <si>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</si>
  <si>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</si>
  <si>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</si>
  <si>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</si>
  <si>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</si>
  <si>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</si>
  <si>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</si>
  <si>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</si>
  <si>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</si>
  <si>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</si>
  <si>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</si>
  <si>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</si>
  <si>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</si>
  <si>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</si>
  <si>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</si>
  <si>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</si>
  <si>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</si>
  <si>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</si>
  <si>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</si>
  <si>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</si>
  <si>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</si>
  <si>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</si>
  <si>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</si>
  <si>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</si>
  <si>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</si>
  <si>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</si>
  <si>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</si>
  <si>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</si>
  <si>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</si>
  <si>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</si>
  <si>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</si>
  <si>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</si>
  <si>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</si>
  <si>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</si>
  <si>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</si>
  <si>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</si>
  <si>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</si>
  <si>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</si>
  <si>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</si>
  <si>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</si>
  <si>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</si>
  <si>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</si>
  <si>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</si>
  <si>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</si>
  <si>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</si>
  <si>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</si>
  <si>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</si>
  <si>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</si>
  <si>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</si>
  <si>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</si>
  <si>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</si>
  <si>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</si>
  <si>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</si>
  <si>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</si>
  <si>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</si>
  <si>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</si>
  <si>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</si>
  <si>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</si>
  <si>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</si>
  <si>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</si>
  <si>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</si>
  <si>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</si>
  <si>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</si>
  <si>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</si>
  <si>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</si>
  <si>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</si>
  <si>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</si>
  <si>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</si>
  <si>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</si>
  <si>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</si>
  <si>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</si>
  <si>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</si>
  <si>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</si>
  <si>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</si>
  <si>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</si>
  <si>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</si>
  <si>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</si>
  <si>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</si>
  <si>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</si>
  <si>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</si>
  <si>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</si>
  <si>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</si>
  <si>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</si>
  <si>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</si>
  <si>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</si>
  <si>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</si>
  <si>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</si>
  <si>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</si>
  <si>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</si>
  <si>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</si>
  <si>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</si>
  <si>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</si>
  <si>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</si>
  <si>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青森県青森市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</si>
  <si>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</si>
  <si>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</si>
  <si>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</si>
  <si>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</si>
  <si>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</si>
  <si>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</si>
  <si>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</si>
  <si>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</si>
  <si>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</si>
  <si>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</si>
  <si>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</si>
  <si>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</si>
  <si>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</si>
  <si>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</si>
  <si>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</si>
  <si>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</si>
  <si>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</si>
  <si>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</si>
  <si>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</si>
  <si>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</si>
  <si>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</si>
  <si>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</si>
  <si>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</si>
  <si>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</si>
  <si>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</si>
  <si>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</si>
  <si>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</si>
  <si>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</si>
  <si>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</si>
  <si>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</si>
  <si>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</si>
  <si>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</si>
  <si>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</si>
  <si>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</si>
  <si>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</si>
  <si>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</si>
  <si>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</si>
  <si>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</si>
  <si>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</si>
  <si>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</si>
  <si>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</si>
  <si>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</si>
  <si>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</si>
  <si>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</si>
  <si>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</si>
  <si>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</si>
  <si>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</si>
  <si>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</si>
  <si>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</si>
  <si>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</si>
  <si>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</si>
  <si>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</si>
  <si>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</si>
  <si>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</si>
  <si>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</si>
  <si>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</si>
  <si>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</si>
  <si>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</si>
  <si>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</si>
  <si>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</si>
  <si>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</si>
  <si>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</si>
  <si>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</si>
  <si>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</si>
  <si>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</si>
  <si>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</si>
  <si>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</si>
  <si>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</si>
  <si>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</si>
  <si>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</si>
  <si>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</si>
  <si>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</si>
  <si>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</si>
  <si>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</si>
  <si>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</si>
  <si>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</si>
  <si>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</si>
  <si>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</si>
  <si>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</si>
  <si>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</si>
  <si>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</si>
  <si>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</si>
  <si>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</si>
  <si>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</si>
  <si>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</si>
  <si>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</si>
  <si>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</si>
  <si>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</si>
  <si>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</si>
  <si>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</si>
  <si>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</si>
  <si>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</si>
  <si>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</si>
  <si>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</si>
  <si>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</si>
  <si>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</si>
  <si>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</si>
  <si>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</si>
  <si>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</si>
  <si>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</si>
  <si>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</si>
  <si>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</si>
  <si>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</si>
  <si>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</si>
  <si>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</si>
  <si>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</si>
  <si>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</si>
  <si>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</si>
  <si>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</si>
  <si>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</si>
  <si>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</si>
  <si>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</si>
  <si>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</si>
  <si>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</si>
  <si>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</si>
  <si>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</si>
  <si>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</si>
  <si>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</si>
  <si>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</si>
  <si>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</si>
  <si>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</si>
  <si>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</si>
  <si>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</si>
  <si>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</si>
  <si>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</si>
  <si>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</si>
  <si>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</si>
  <si>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</si>
  <si>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</si>
  <si>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</si>
  <si>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</si>
  <si>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</si>
  <si>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</si>
  <si>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</si>
  <si>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</si>
  <si>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</si>
  <si>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</si>
  <si>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</si>
  <si>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</si>
  <si>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</si>
  <si>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</si>
  <si>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</si>
  <si>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</si>
  <si>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</si>
  <si>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</si>
  <si>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</si>
  <si>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</si>
  <si>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</si>
  <si>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</si>
  <si>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青森県青森市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</si>
  <si>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</si>
  <si>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</si>
  <si>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</si>
  <si>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</si>
  <si>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</si>
  <si>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</si>
  <si>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</si>
  <si>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</si>
  <si>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</si>
  <si>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</si>
  <si>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</si>
  <si>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</si>
  <si>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</si>
  <si>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</si>
  <si>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</si>
  <si>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</si>
  <si>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</si>
  <si>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</si>
  <si>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</si>
  <si>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</si>
  <si>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</si>
  <si>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</si>
  <si>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</si>
  <si>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</si>
  <si>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</si>
  <si>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</si>
  <si>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</si>
  <si>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</si>
  <si>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</si>
  <si>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</si>
  <si>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</si>
  <si>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</si>
  <si>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</si>
  <si>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</si>
  <si>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</si>
  <si>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</si>
  <si>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</si>
  <si>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</si>
  <si>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</si>
  <si>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</si>
  <si>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</si>
  <si>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</si>
  <si>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自動車運送事業会計</t>
    <phoneticPr fontId="5"/>
  </si>
  <si>
    <t>下水道事業特別会計</t>
    <phoneticPr fontId="5"/>
  </si>
  <si>
    <t>法非適用企業</t>
    <phoneticPr fontId="5"/>
  </si>
  <si>
    <t>卸売市場事業特別会計</t>
    <phoneticPr fontId="5"/>
  </si>
  <si>
    <t>農業集落排水事業特別会計</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</si>
  <si>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</si>
  <si>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</si>
  <si>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</si>
  <si>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</si>
  <si>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</si>
  <si>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</si>
  <si>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</si>
  <si>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</si>
  <si>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</si>
  <si>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</si>
  <si>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</si>
  <si>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</si>
  <si>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</si>
  <si>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</si>
  <si>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</si>
  <si>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</si>
  <si>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</si>
  <si>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</si>
  <si>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</si>
  <si>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</si>
  <si>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</si>
  <si>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</si>
  <si>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</si>
  <si>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</si>
  <si>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</si>
  <si>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</si>
  <si>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</si>
  <si>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</si>
  <si>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</si>
  <si>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</si>
  <si>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</si>
  <si>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</si>
  <si>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</si>
  <si>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</si>
  <si>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</si>
  <si>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</si>
  <si>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</si>
  <si>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</si>
  <si>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</si>
  <si>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</si>
  <si>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</si>
  <si>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</si>
  <si>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</si>
  <si>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</si>
  <si>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</si>
  <si>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</si>
  <si>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</si>
  <si>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</si>
  <si>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</si>
  <si>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</si>
  <si>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</si>
  <si>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</si>
  <si>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</si>
  <si>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</si>
  <si>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</si>
  <si>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</si>
  <si>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</si>
  <si>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</si>
  <si>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</si>
  <si>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</si>
  <si>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</si>
  <si>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</si>
  <si>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</si>
  <si>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</si>
  <si>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</si>
  <si>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</si>
  <si>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中央卸売市場事業特別会計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</si>
  <si>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</si>
  <si>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</si>
  <si>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</si>
  <si>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</si>
  <si>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</si>
  <si>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</si>
  <si>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</si>
  <si>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</si>
  <si>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</si>
  <si>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</si>
  <si>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</si>
  <si>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</si>
  <si>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</si>
  <si>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</si>
  <si>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</si>
  <si>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</si>
  <si>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</si>
  <si>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</si>
  <si>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</si>
  <si>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</si>
  <si>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</si>
  <si>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</si>
  <si>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</si>
  <si>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</si>
  <si>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</si>
  <si>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</si>
  <si>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</si>
  <si>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</si>
  <si>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</si>
  <si>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</si>
  <si>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</si>
  <si>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</si>
  <si>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</si>
  <si>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</si>
  <si>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</si>
  <si>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</si>
  <si>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</si>
  <si>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</si>
  <si>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</si>
  <si>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</si>
  <si>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</si>
  <si>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</si>
  <si>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</si>
  <si>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</si>
  <si>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</si>
  <si>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</si>
  <si>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</si>
  <si>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</si>
  <si>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</si>
  <si>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</si>
  <si>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</si>
  <si>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</si>
  <si>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</si>
  <si>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</si>
  <si>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</si>
  <si>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</si>
  <si>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</si>
  <si>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</si>
  <si>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</si>
  <si>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</si>
  <si>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</si>
  <si>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</si>
  <si>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</si>
  <si>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</si>
  <si>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</si>
  <si>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</si>
  <si>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</si>
  <si>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</si>
  <si>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</si>
  <si>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</si>
  <si>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</si>
  <si>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</si>
  <si>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</si>
  <si>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</si>
  <si>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</si>
  <si>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</si>
  <si>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</si>
  <si>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</si>
  <si>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</si>
  <si>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</si>
  <si>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</si>
  <si>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</si>
  <si>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 1.86</t>
  </si>
  <si>
    <t>▲ 4.37</t>
  </si>
  <si>
    <t>▲ 2.16</t>
  </si>
  <si>
    <t>病院事業会計</t>
  </si>
  <si>
    <t>▲ 0.49</t>
  </si>
  <si>
    <t>▲ 0.69</t>
  </si>
  <si>
    <t>▲ 1.18</t>
  </si>
  <si>
    <t>自動車運送事業会計</t>
  </si>
  <si>
    <t>▲ 0.48</t>
  </si>
  <si>
    <t>▲ 0.39</t>
  </si>
  <si>
    <t>▲ 0.36</t>
  </si>
  <si>
    <t>▲ 0.23</t>
  </si>
  <si>
    <t>▲ 0.10</t>
  </si>
  <si>
    <t>母子父子寡婦福祉資金貸付金特別会計</t>
  </si>
  <si>
    <t>▲ 0.02</t>
  </si>
  <si>
    <t>▲ 0.07</t>
  </si>
  <si>
    <t>水道事業会計</t>
  </si>
  <si>
    <t>一般会計</t>
  </si>
  <si>
    <t>介護保険事業特別会計</t>
  </si>
  <si>
    <t>競輪事業特別会計</t>
  </si>
  <si>
    <t>下水道事業特別会計</t>
  </si>
  <si>
    <t>その他会計（赤字）</t>
  </si>
  <si>
    <t>▲ 0.68</t>
  </si>
  <si>
    <t>▲ 0.29</t>
  </si>
  <si>
    <t>その他会計（黒字）</t>
  </si>
  <si>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</si>
  <si>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</si>
  <si>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</si>
  <si>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南黒地方福祉事務組合</t>
    <rPh sb="0" eb="2">
      <t>ナンコク</t>
    </rPh>
    <rPh sb="2" eb="4">
      <t>チホウ</t>
    </rPh>
    <rPh sb="4" eb="6">
      <t>フクシ</t>
    </rPh>
    <rPh sb="6" eb="8">
      <t>ジム</t>
    </rPh>
    <rPh sb="8" eb="10">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</si>
  <si>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</si>
  <si>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</si>
  <si>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</si>
  <si>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</si>
  <si>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</si>
  <si>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</si>
  <si>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</si>
  <si>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</si>
  <si>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</si>
  <si>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青森駅前再開発ビル</t>
    <rPh sb="0" eb="2">
      <t>アオモリ</t>
    </rPh>
    <rPh sb="2" eb="4">
      <t>エキマエ</t>
    </rPh>
    <rPh sb="4" eb="7">
      <t>サイカイハツ</t>
    </rPh>
    <phoneticPr fontId="2"/>
  </si>
  <si>
    <t>ソフトアカデミーあおもり</t>
  </si>
  <si>
    <t>アップルヒル</t>
  </si>
  <si>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</si>
  <si>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</si>
  <si>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</si>
  <si>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</si>
  <si>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</si>
  <si>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</si>
  <si>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</si>
  <si>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</si>
  <si>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</si>
  <si>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</si>
  <si>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</si>
  <si>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</si>
  <si>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</si>
  <si>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の発行を抑制してきたことに伴い地方債残高が減少していることや退職手当負担見込額の減少等により年々減少傾向にあるが、類似団体内平均値と比較しても高い数値となっている。実質公債費比率については、交付税措置のある比較的有利な市債の活用や公債費負担の平準化を図ってきたが、普通交付税の算定基礎となる国勢調査における人口の減少及び公債費の減少等による普通交付税額の減少等により増加傾向にある。</t>
    <rPh sb="0" eb="2">
      <t>ショウライ</t>
    </rPh>
    <rPh sb="2" eb="4">
      <t>フタン</t>
    </rPh>
    <rPh sb="4" eb="6">
      <t>ヒリツ</t>
    </rPh>
    <rPh sb="12" eb="15">
      <t>チホウサイ</t>
    </rPh>
    <rPh sb="16" eb="18">
      <t>ハッコウ</t>
    </rPh>
    <rPh sb="19" eb="21">
      <t>ヨクセイ</t>
    </rPh>
    <rPh sb="28" eb="29">
      <t>トモナ</t>
    </rPh>
    <rPh sb="30" eb="33">
      <t>チホウサイ</t>
    </rPh>
    <rPh sb="33" eb="35">
      <t>ザンダカ</t>
    </rPh>
    <rPh sb="36" eb="38">
      <t>ゲンショウ</t>
    </rPh>
    <rPh sb="45" eb="47">
      <t>タイショク</t>
    </rPh>
    <rPh sb="47" eb="49">
      <t>テアテ</t>
    </rPh>
    <rPh sb="49" eb="51">
      <t>フタン</t>
    </rPh>
    <rPh sb="51" eb="53">
      <t>ミコミ</t>
    </rPh>
    <rPh sb="53" eb="54">
      <t>ガク</t>
    </rPh>
    <rPh sb="55" eb="57">
      <t>ゲンショウ</t>
    </rPh>
    <rPh sb="57" eb="58">
      <t>ナド</t>
    </rPh>
    <rPh sb="61" eb="63">
      <t>ネンネン</t>
    </rPh>
    <rPh sb="63" eb="65">
      <t>ゲンショウ</t>
    </rPh>
    <rPh sb="65" eb="67">
      <t>ケイコウ</t>
    </rPh>
    <rPh sb="72" eb="74">
      <t>ルイジ</t>
    </rPh>
    <rPh sb="74" eb="76">
      <t>ダンタイ</t>
    </rPh>
    <rPh sb="76" eb="77">
      <t>ナイ</t>
    </rPh>
    <rPh sb="77" eb="80">
      <t>ヘイキンチ</t>
    </rPh>
    <rPh sb="81" eb="83">
      <t>ヒカク</t>
    </rPh>
    <rPh sb="86" eb="87">
      <t>タカ</t>
    </rPh>
    <rPh sb="88" eb="90">
      <t>スウチ</t>
    </rPh>
    <rPh sb="97" eb="99">
      <t>ジッシツ</t>
    </rPh>
    <rPh sb="99" eb="102">
      <t>コウサイヒ</t>
    </rPh>
    <rPh sb="102" eb="104">
      <t>ヒリツ</t>
    </rPh>
    <rPh sb="198" eb="200">
      <t>ゾウカ</t>
    </rPh>
    <rPh sb="200" eb="202">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</si>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</sst>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31569</c:v>
                </c:pt>
                <c:pt idx="1">
                  <c:v>65679</c:v>
                </c:pt>
                <c:pt idx="2">
                  <c:v>51159</c:v>
                </c:pt>
                <c:pt idx="3">
                  <c:v>25040</c:v>
                </c:pt>
                <c:pt idx="4">
                  <c:v>21419</c:v>
                </c:pt>
              </c:numCache>
            </c:numRef>
          </c:val>
          <c:smooth val="0"/>
        </c:ser>
        <c:dLbls>
          <c:showLegendKey val="0"/>
          <c:showVal val="0"/>
          <c:showCatName val="0"/>
          <c:showSerName val="0"/>
          <c:showPercent val="0"/>
          <c:showBubbleSize val="0"/>
        </c:dLbls>
        <c:marker val="1"/>
        <c:smooth val="0"/>
        <c:axId val="126530208"/>
        <c:axId val="111495640"/>
      </c:lineChart>
      <c:catAx>
        <c:axId val="12653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95640"/>
        <c:crosses val="autoZero"/>
        <c:auto val="1"/>
        <c:lblAlgn val="ctr"/>
        <c:lblOffset val="100"/>
        <c:tickLblSkip val="1"/>
        <c:tickMarkSkip val="1"/>
        <c:noMultiLvlLbl val="0"/>
      </c:catAx>
      <c:valAx>
        <c:axId val="111495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3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2.21</c:v>
                </c:pt>
                <c:pt idx="1">
                  <c:v>2.29</c:v>
                </c:pt>
                <c:pt idx="2">
                  <c:v>3.64</c:v>
                </c:pt>
                <c:pt idx="3">
                  <c:v>3.77</c:v>
                </c:pt>
                <c:pt idx="4">
                  <c:v>3.34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9.5399999999999991</c:v>
                </c:pt>
                <c:pt idx="1">
                  <c:v>8.84</c:v>
                </c:pt>
                <c:pt idx="2">
                  <c:v>4.25</c:v>
                </c:pt>
                <c:pt idx="3">
                  <c:v>6.21</c:v>
                </c:pt>
                <c:pt idx="4">
                  <c:v>6.34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533648"/>
        <c:axId val="126193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-1.86</c:v>
                </c:pt>
                <c:pt idx="2">
                  <c:v>-4.37</c:v>
                </c:pt>
                <c:pt idx="3">
                  <c:v>0.09</c:v>
                </c:pt>
                <c:pt idx="4">
                  <c:v>-2.16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533648"/>
        <c:axId val="126193208"/>
      </c:lineChart>
      <c:catAx>
        <c:axId val="11153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193208"/>
        <c:crosses val="autoZero"/>
        <c:auto val="1"/>
        <c:lblAlgn val="ctr"/>
        <c:lblOffset val="100"/>
        <c:tickLblSkip val="1"/>
        <c:tickMarkSkip val="1"/>
        <c:noMultiLvlLbl val="0"/>
      </c:catAx>
      <c:valAx>
        <c:axId val="126193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3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0.64</c:v>
                </c:pt>
                <c:pt idx="4">
                  <c:v>#N/A</c:v>
                </c:pt>
                <c:pt idx="5">
                  <c:v>0.57999999999999996</c:v>
                </c:pt>
                <c:pt idx="6">
                  <c:v>#N/A</c:v>
                </c:pt>
                <c:pt idx="7">
                  <c:v>0.95</c:v>
                </c:pt>
                <c:pt idx="8">
                  <c:v>#N/A</c:v>
                </c:pt>
                <c:pt idx="9">
                  <c:v>0.28000000000000003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0.68</c:v>
                </c:pt>
                <c:pt idx="1">
                  <c:v>#N/A</c:v>
                </c:pt>
                <c:pt idx="2">
                  <c:v>0</c:v>
                </c:pt>
                <c:pt idx="3">
                  <c:v>0</c:v>
                </c:pt>
                <c:pt idx="4">
                  <c:v>0</c:v>
                </c:pt>
                <c:pt idx="5">
                  <c:v>0</c:v>
                </c:pt>
                <c:pt idx="6">
                  <c:v>0.28999999999999998</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0.11</c:v>
                </c:pt>
                <c:pt idx="4">
                  <c:v>#N/A</c:v>
                </c:pt>
                <c:pt idx="5">
                  <c:v>0.11</c:v>
                </c:pt>
                <c:pt idx="6">
                  <c:v>#N/A</c:v>
                </c:pt>
                <c:pt idx="7">
                  <c:v>0.21</c:v>
                </c:pt>
                <c:pt idx="8">
                  <c:v>#N/A</c:v>
                </c:pt>
                <c:pt idx="9">
                  <c:v>0.19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0.55000000000000004</c:v>
                </c:pt>
                <c:pt idx="4">
                  <c:v>#N/A</c:v>
                </c:pt>
                <c:pt idx="5">
                  <c:v>0.55000000000000004</c:v>
                </c:pt>
                <c:pt idx="6">
                  <c:v>#N/A</c:v>
                </c:pt>
                <c:pt idx="7">
                  <c:v>0.56000000000000005</c:v>
                </c:pt>
                <c:pt idx="8">
                  <c:v>#N/A</c:v>
                </c:pt>
                <c:pt idx="9">
                  <c:v>0.56999999999999995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0.01</c:v>
                </c:pt>
                <c:pt idx="4">
                  <c:v>#N/A</c:v>
                </c:pt>
                <c:pt idx="5">
                  <c:v>0.82</c:v>
                </c:pt>
                <c:pt idx="6">
                  <c:v>#N/A</c:v>
                </c:pt>
                <c:pt idx="7">
                  <c:v>0.25</c:v>
                </c:pt>
                <c:pt idx="8">
                  <c:v>#N/A</c:v>
                </c:pt>
                <c:pt idx="9">
                  <c:v>1.07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2.2000000000000002</c:v>
                </c:pt>
                <c:pt idx="2">
                  <c:v>#N/A</c:v>
                </c:pt>
                <c:pt idx="3">
                  <c:v>2.2799999999999998</c:v>
                </c:pt>
                <c:pt idx="4">
                  <c:v>#N/A</c:v>
                </c:pt>
                <c:pt idx="5">
                  <c:v>3.63</c:v>
                </c:pt>
                <c:pt idx="6">
                  <c:v>#N/A</c:v>
                </c:pt>
                <c:pt idx="7">
                  <c:v>3.8</c:v>
                </c:pt>
                <c:pt idx="8">
                  <c:v>#N/A</c:v>
                </c:pt>
                <c:pt idx="9">
                  <c:v>3.41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7.76</c:v>
                </c:pt>
                <c:pt idx="2">
                  <c:v>#N/A</c:v>
                </c:pt>
                <c:pt idx="3">
                  <c:v>9.48</c:v>
                </c:pt>
                <c:pt idx="4">
                  <c:v>#N/A</c:v>
                </c:pt>
                <c:pt idx="5">
                  <c:v>11.59</c:v>
                </c:pt>
                <c:pt idx="6">
                  <c:v>#N/A</c:v>
                </c:pt>
                <c:pt idx="7">
                  <c:v>11.07</c:v>
                </c:pt>
                <c:pt idx="8">
                  <c:v>#N/A</c:v>
                </c:pt>
                <c:pt idx="9">
                  <c:v>11.73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母子父子寡婦福祉資金貸付金特別会計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0.02</c:v>
                </c:pt>
                <c:pt idx="7">
                  <c:v>#N/A</c:v>
                </c:pt>
                <c:pt idx="8">
                  <c:v>7.0000000000000007E-2</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0.48</c:v>
                </c:pt>
                <c:pt idx="1">
                  <c:v>#N/A</c:v>
                </c:pt>
                <c:pt idx="2">
                  <c:v>0.39</c:v>
                </c:pt>
                <c:pt idx="3">
                  <c:v>#N/A</c:v>
                </c:pt>
                <c:pt idx="4">
                  <c:v>0.36</c:v>
                </c:pt>
                <c:pt idx="5">
                  <c:v>#N/A</c:v>
                </c:pt>
                <c:pt idx="6">
                  <c:v>0.23</c:v>
                </c:pt>
                <c:pt idx="7">
                  <c:v>#N/A</c:v>
                </c:pt>
                <c:pt idx="8">
                  <c:v>0.1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0.7</c:v>
                </c:pt>
                <c:pt idx="2">
                  <c:v>#N/A</c:v>
                </c:pt>
                <c:pt idx="3">
                  <c:v>0.56000000000000005</c:v>
                </c:pt>
                <c:pt idx="4">
                  <c:v>0.49</c:v>
                </c:pt>
                <c:pt idx="5">
                  <c:v>#N/A</c:v>
                </c:pt>
                <c:pt idx="6">
                  <c:v>0.69</c:v>
                </c:pt>
                <c:pt idx="7">
                  <c:v>#N/A</c:v>
                </c:pt>
                <c:pt idx="8">
                  <c:v>1.18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7354912"/>
        <c:axId val="210147784"/>
      </c:barChart>
      <c:catAx>
        <c:axId val="2073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147784"/>
        <c:crosses val="autoZero"/>
        <c:auto val="1"/>
        <c:lblAlgn val="ctr"/>
        <c:lblOffset val="100"/>
        <c:tickLblSkip val="1"/>
        <c:tickMarkSkip val="1"/>
        <c:noMultiLvlLbl val="0"/>
      </c:catAx>
      <c:valAx>
        <c:axId val="21014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5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11804</c:v>
                </c:pt>
                <c:pt idx="5">
                  <c:v>15742</c:v>
                </c:pt>
                <c:pt idx="8">
                  <c:v>12141</c:v>
                </c:pt>
                <c:pt idx="11">
                  <c:v>11436</c:v>
                </c:pt>
                <c:pt idx="14">
                  <c:v>11245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38</c:v>
                </c:pt>
                <c:pt idx="6">
                  <c:v>39</c:v>
                </c:pt>
                <c:pt idx="9">
                  <c:v>45</c:v>
                </c:pt>
                <c:pt idx="12">
                  <c:v>97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602</c:v>
                </c:pt>
                <c:pt idx="3">
                  <c:v>448</c:v>
                </c:pt>
                <c:pt idx="6">
                  <c:v>262</c:v>
                </c:pt>
                <c:pt idx="9">
                  <c:v>149</c:v>
                </c:pt>
                <c:pt idx="12">
                  <c:v>205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2532</c:v>
                </c:pt>
                <c:pt idx="3">
                  <c:v>2643</c:v>
                </c:pt>
                <c:pt idx="6">
                  <c:v>2785</c:v>
                </c:pt>
                <c:pt idx="9">
                  <c:v>3002</c:v>
                </c:pt>
                <c:pt idx="12">
                  <c:v>2768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16734</c:v>
                </c:pt>
                <c:pt idx="3">
                  <c:v>20796</c:v>
                </c:pt>
                <c:pt idx="6">
                  <c:v>16997</c:v>
                </c:pt>
                <c:pt idx="9">
                  <c:v>16876</c:v>
                </c:pt>
                <c:pt idx="12">
                  <c:v>16799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7672536"/>
        <c:axId val="207672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8102</c:v>
                </c:pt>
                <c:pt idx="2">
                  <c:v>#N/A</c:v>
                </c:pt>
                <c:pt idx="3">
                  <c:v>#N/A</c:v>
                </c:pt>
                <c:pt idx="4">
                  <c:v>8183</c:v>
                </c:pt>
                <c:pt idx="5">
                  <c:v>#N/A</c:v>
                </c:pt>
                <c:pt idx="6">
                  <c:v>#N/A</c:v>
                </c:pt>
                <c:pt idx="7">
                  <c:v>7942</c:v>
                </c:pt>
                <c:pt idx="8">
                  <c:v>#N/A</c:v>
                </c:pt>
                <c:pt idx="9">
                  <c:v>#N/A</c:v>
                </c:pt>
                <c:pt idx="10">
                  <c:v>8636</c:v>
                </c:pt>
                <c:pt idx="11">
                  <c:v>#N/A</c:v>
                </c:pt>
                <c:pt idx="12">
                  <c:v>#N/A</c:v>
                </c:pt>
                <c:pt idx="13">
                  <c:v>8624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7672536"/>
        <c:axId val="207672920"/>
      </c:lineChart>
      <c:catAx>
        <c:axId val="20767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672920"/>
        <c:crosses val="autoZero"/>
        <c:auto val="1"/>
        <c:lblAlgn val="ctr"/>
        <c:lblOffset val="100"/>
        <c:tickLblSkip val="1"/>
        <c:tickMarkSkip val="1"/>
        <c:noMultiLvlLbl val="0"/>
      </c:catAx>
      <c:valAx>
        <c:axId val="207672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67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129469</c:v>
                </c:pt>
                <c:pt idx="5">
                  <c:v>129622</c:v>
                </c:pt>
                <c:pt idx="8">
                  <c:v>130337</c:v>
                </c:pt>
                <c:pt idx="11">
                  <c:v>127464</c:v>
                </c:pt>
                <c:pt idx="14">
                  <c:v>124078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7334</c:v>
                </c:pt>
                <c:pt idx="5">
                  <c:v>4528</c:v>
                </c:pt>
                <c:pt idx="8">
                  <c:v>3236</c:v>
                </c:pt>
                <c:pt idx="11">
                  <c:v>3662</c:v>
                </c:pt>
                <c:pt idx="14">
                  <c:v>3912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18981</c:v>
                </c:pt>
                <c:pt idx="5">
                  <c:v>12690</c:v>
                </c:pt>
                <c:pt idx="8">
                  <c:v>8805</c:v>
                </c:pt>
                <c:pt idx="11">
                  <c:v>10866</c:v>
                </c:pt>
                <c:pt idx="14">
                  <c:v>11583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16230</c:v>
                </c:pt>
                <c:pt idx="3">
                  <c:v>15918</c:v>
                </c:pt>
                <c:pt idx="6">
                  <c:v>14678</c:v>
                </c:pt>
                <c:pt idx="9">
                  <c:v>14427</c:v>
                </c:pt>
                <c:pt idx="12">
                  <c:v>13511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1461</c:v>
                </c:pt>
                <c:pt idx="3">
                  <c:v>1219</c:v>
                </c:pt>
                <c:pt idx="6">
                  <c:v>1897</c:v>
                </c:pt>
                <c:pt idx="9">
                  <c:v>1891</c:v>
                </c:pt>
                <c:pt idx="12">
                  <c:v>1883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29405</c:v>
                </c:pt>
                <c:pt idx="3">
                  <c:v>29903</c:v>
                </c:pt>
                <c:pt idx="6">
                  <c:v>30577</c:v>
                </c:pt>
                <c:pt idx="9">
                  <c:v>32109</c:v>
                </c:pt>
                <c:pt idx="12">
                  <c:v>32136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16980</c:v>
                </c:pt>
                <c:pt idx="3">
                  <c:v>7145</c:v>
                </c:pt>
                <c:pt idx="6">
                  <c:v>3731</c:v>
                </c:pt>
                <c:pt idx="9">
                  <c:v>3681</c:v>
                </c:pt>
                <c:pt idx="12">
                  <c:v>3744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171080</c:v>
                </c:pt>
                <c:pt idx="3">
                  <c:v>167042</c:v>
                </c:pt>
                <c:pt idx="6">
                  <c:v>164826</c:v>
                </c:pt>
                <c:pt idx="9">
                  <c:v>158849</c:v>
                </c:pt>
                <c:pt idx="12">
                  <c:v>151191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4015704"/>
        <c:axId val="214026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79371</c:v>
                </c:pt>
                <c:pt idx="2">
                  <c:v>#N/A</c:v>
                </c:pt>
                <c:pt idx="3">
                  <c:v>#N/A</c:v>
                </c:pt>
                <c:pt idx="4">
                  <c:v>74388</c:v>
                </c:pt>
                <c:pt idx="5">
                  <c:v>#N/A</c:v>
                </c:pt>
                <c:pt idx="6">
                  <c:v>#N/A</c:v>
                </c:pt>
                <c:pt idx="7">
                  <c:v>73332</c:v>
                </c:pt>
                <c:pt idx="8">
                  <c:v>#N/A</c:v>
                </c:pt>
                <c:pt idx="9">
                  <c:v>#N/A</c:v>
                </c:pt>
                <c:pt idx="10">
                  <c:v>68966</c:v>
                </c:pt>
                <c:pt idx="11">
                  <c:v>#N/A</c:v>
                </c:pt>
                <c:pt idx="12">
                  <c:v>#N/A</c:v>
                </c:pt>
                <c:pt idx="13">
                  <c:v>62893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4015704"/>
        <c:axId val="214026952"/>
      </c:lineChart>
      <c:catAx>
        <c:axId val="21401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026952"/>
        <c:crosses val="autoZero"/>
        <c:auto val="1"/>
        <c:lblAlgn val="ctr"/>
        <c:lblOffset val="100"/>
        <c:tickLblSkip val="1"/>
        <c:tickMarkSkip val="1"/>
        <c:noMultiLvlLbl val="0"/>
      </c:catAx>
      <c:valAx>
        <c:axId val="21402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1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{AA3C8550-E79C-4A28-94AF-E07B4474ED4E}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{1EEAC032-68E6-4918-B7B2-9153EB57DA32}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{07BCE8C9-2A32-4D12-B2D4-7CACF2D5D944}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{043438B7-E3F8-48F0-9669-253FCCA8AC42}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{5331D6F4-E4C5-4324-8367-424B580B7ED6}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{AEACE05C-D285-4FB6-A2FD-111D2FBE5FAE}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{75A45037-B34D-49E1-8A1E-E7686594A314}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{52A4D8D4-6205-474D-BAB0-E4B089ED5F2E}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{45BB7E5A-B320-4B1D-B58B-0CDDA7C30096}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{68EDFE3B-9984-4589-8200-3C3022A6C16F}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2986720"/>
        <c:axId val="431847544"/>
      </c:scatterChart>
      <c:valAx>
        <c:axId val="432986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847544"/>
        <c:crosses val="autoZero"/>
        <c:crossBetween val="midCat"/>
      </c:valAx>
      <c:valAx>
        <c:axId val="431847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986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{DAB907ED-83FA-4F46-B320-B0B8C82C10DE}</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6159936232321166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{BC8F11A9-D150-4C5E-A202-6617DCA2551B}</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725098829130626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{5DD6D3A7-F230-486F-A73D-84B4561B1E93}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{17E0E848-1208-42D0-B2B6-F41641BB281D}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{D4B7481E-7F6D-422C-A32F-83F7C0EE31F6}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13.6</c:v>
                </c:pt>
                <c:pt idx="2">
                  <c:v>13.8</c:v>
                </c:pt>
                <c:pt idx="3">
                  <c:v>14.2</c:v>
                </c:pt>
                <c:pt idx="4">
                  <c:v>14.6</c:v>
                </c:pt>
              </c:numCache>
            </c:numRef>
          </c:xVal>
          <c:yVal>
            <c:numRef>
              <c:f>公会計指標分析・財政指標組合せ分析表!$K$73:$O$73</c:f>
              <c:numCache>
                <c:formatCode>#,##0.0;"▲ "#,##0.0</c:formatCode>
                <c:ptCount val="5"/>
                <c:pt idx="0">
                  <c:v>134.69999999999999</c:v>
                </c:pt>
                <c:pt idx="1">
                  <c:v>127.6</c:v>
                </c:pt>
                <c:pt idx="2">
                  <c:v>126.2</c:v>
                </c:pt>
                <c:pt idx="3">
                  <c:v>119.3</c:v>
                </c:pt>
                <c:pt idx="4">
                  <c:v>110.7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{4822933C-1AEB-40FE-9EF9-26B4E013B80D}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{99EB5501-1A7B-466A-9F9C-3CDD8182AE6B}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{84DD24D2-5B97-4B8B-8AD0-433740057966}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{A00A0919-1476-4410-820A-30A264D2C669}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{0E9F4B9D-B6CE-47C9-9AEC-E3511F6D46AD}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1848328"/>
        <c:axId val="431848720"/>
      </c:scatterChart>
      <c:valAx>
        <c:axId val="431848328"/>
        <c:scaling>
          <c:orientation val="minMax"/>
          <c:max val="15.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848720"/>
        <c:crosses val="autoZero"/>
        <c:crossBetween val="midCat"/>
      </c:valAx>
      <c:valAx>
        <c:axId val="431848720"/>
        <c:scaling>
          <c:orientation val="minMax"/>
          <c:max val="1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848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元利償還金等は特殊要因であった平成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年度の土地開発公社経営健全化対策事業の一括償還分を除くと、国の経済対策に呼応した公共投資の実施等により概ね増加傾向にあったが、平成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年度は横ばいとなっている。</a:t>
          </a:r>
        </a:p>
        <a:p>
          <a:r>
            <a:rPr kumimoji="1" lang="ja-JP" altLang="en-US" sz="1400">
              <a:latin typeface="ＭＳ ゴシック" pitchFamily="49" charset="-128"/>
              <a:ea typeface="ＭＳ ゴシック" pitchFamily="49" charset="-128"/>
            </a:rPr>
            <a:t>　今後も、臨時財政対策債や合併特例債など交付税措置のある比較的有利な市債の活用や、公債費負担の平準化を図り、実質公債費比率の抑制に努めていく。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ごみ処理施設整備事業及び青森市・浪岡町合併に伴うまちづくり関連事業等の大規模プロジェクトの実施等により、地方債残高が将来負担額の大半を占めているが、財政プランに基づき投資的経費における新規の市債発行額を基本的に</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億円程度に抑制する取組みを実施してきたことなどにより、投資的経費に充当する市債の残高は減少しており、将来負担額については減少傾向にある。</a:t>
          </a:r>
        </a:p>
        <a:p>
          <a:r>
            <a:rPr kumimoji="1" lang="ja-JP" altLang="en-US" sz="1400">
              <a:latin typeface="ＭＳ ゴシック" pitchFamily="49" charset="-128"/>
              <a:ea typeface="ＭＳ ゴシック" pitchFamily="49" charset="-128"/>
            </a:rPr>
            <a:t>　充当可能財源等のうち、充当可能基金は平成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年度までは減少傾向にあったが、財源調整のための財政調整基金や減債基金などの取り崩し額の抑制により、ここ</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年増加傾向にある。</a:t>
          </a:r>
        </a:p>
        <a:p>
          <a:r>
            <a:rPr kumimoji="1" lang="ja-JP" altLang="en-US" sz="1400">
              <a:latin typeface="ＭＳ ゴシック" pitchFamily="49" charset="-128"/>
              <a:ea typeface="ＭＳ ゴシック" pitchFamily="49" charset="-128"/>
            </a:rPr>
            <a:t>　将来負担比率においては、減少傾向にあることから、今後においても将来負担に配慮した地方債発行や公債費償還の適正化に努めていく。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財政力指数は前年度から</a:t>
          </a:r>
          <a:r>
            <a:rPr kumimoji="1" lang="en-US" altLang="ja-JP" sz="1300">
              <a:latin typeface="ＭＳ Ｐゴシック"/>
            </a:rPr>
            <a:t>0.01</a:t>
          </a:r>
          <a:r>
            <a:rPr kumimoji="1" lang="ja-JP" altLang="en-US" sz="1300">
              <a:latin typeface="ＭＳ Ｐゴシック"/>
            </a:rPr>
            <a:t>ポイント上昇したものの、人口減少や少子高齢化等に伴う市税の減収や義務的経費である扶助費の増加により、依然として厳しい状況にあり、類似団体内順位においても下位に位置している。</a:t>
          </a:r>
        </a:p>
        <a:p>
          <a:r>
            <a:rPr kumimoji="1" lang="ja-JP" altLang="en-US" sz="1300">
              <a:latin typeface="ＭＳ Ｐゴシック"/>
            </a:rPr>
            <a:t>　今後は、行財政運営にあたり、定員管理計画・行財政改革プラン・財政プラン等を着実に遂行し、歳入の確保・歳出の削減に努めていく。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93.4</a:t>
          </a:r>
          <a:r>
            <a:rPr kumimoji="1" lang="ja-JP" altLang="en-US" sz="1300">
              <a:latin typeface="ＭＳ Ｐゴシック"/>
            </a:rPr>
            <a:t>％と、前年度と比較して</a:t>
          </a:r>
          <a:r>
            <a:rPr kumimoji="1" lang="en-US" altLang="ja-JP" sz="1300">
              <a:latin typeface="ＭＳ Ｐゴシック"/>
            </a:rPr>
            <a:t>3.5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これは、歳出における人件費や補助費等の充当経常一般財源等が前年度と同程度だったものの、歳入における市税・普通交付税・地方消費税交付金の経常一般財源等が前年度から大きく減少したことが挙げられる。</a:t>
          </a:r>
        </a:p>
        <a:p>
          <a:r>
            <a:rPr kumimoji="1" lang="ja-JP" altLang="en-US" sz="1300">
              <a:latin typeface="ＭＳ Ｐゴシック"/>
            </a:rPr>
            <a:t>　今後は、経常経費の圧縮に向け、行財政改革の取組による人件費等の減や事務事業の見直しなどの取り組みを継続していく。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66</xdr:row>
      <xdr:rowOff>18204</xdr:rowOff>
    </xdr:to>
    <xdr:cxnSp macro="">
      <xdr:nvCxnSpPr>
        <xdr:cNvPr id="133" name="直線コネクタ 132"/>
        <xdr:cNvCxnSpPr/>
      </xdr:nvCxnSpPr>
      <xdr:spPr>
        <a:xfrm>
          <a:off x="4114800" y="1119314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48895</xdr:rowOff>
    </xdr:from>
    <xdr:to>
      <xdr:col>6</xdr:col>
      <xdr:colOff>0</xdr:colOff>
      <xdr:row>65</xdr:row>
      <xdr:rowOff>97155</xdr:rowOff>
    </xdr:to>
    <xdr:cxnSp macro="">
      <xdr:nvCxnSpPr>
        <xdr:cNvPr id="136" name="直線コネクタ 135"/>
        <xdr:cNvCxnSpPr/>
      </xdr:nvCxnSpPr>
      <xdr:spPr>
        <a:xfrm flipV="1">
          <a:off x="3225800" y="111931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52917</xdr:rowOff>
    </xdr:from>
    <xdr:to>
      <xdr:col>4</xdr:col>
      <xdr:colOff>482600</xdr:colOff>
      <xdr:row>65</xdr:row>
      <xdr:rowOff>97155</xdr:rowOff>
    </xdr:to>
    <xdr:cxnSp macro="">
      <xdr:nvCxnSpPr>
        <xdr:cNvPr id="139" name="直線コネクタ 138"/>
        <xdr:cNvCxnSpPr/>
      </xdr:nvCxnSpPr>
      <xdr:spPr>
        <a:xfrm>
          <a:off x="2336800" y="111971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52917</xdr:rowOff>
    </xdr:to>
    <xdr:cxnSp macro="">
      <xdr:nvCxnSpPr>
        <xdr:cNvPr id="142" name="直線コネクタ 141"/>
        <xdr:cNvCxnSpPr/>
      </xdr:nvCxnSpPr>
      <xdr:spPr>
        <a:xfrm>
          <a:off x="1447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138854</xdr:rowOff>
    </xdr:from>
    <xdr:to>
      <xdr:col>7</xdr:col>
      <xdr:colOff>203200</xdr:colOff>
      <xdr:row>66</xdr:row>
      <xdr:rowOff>69004</xdr:rowOff>
    </xdr:to>
    <xdr:sp macro="" textlink="">
      <xdr:nvSpPr>
        <xdr:cNvPr id="152" name="円/楕円 151"/>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110931</xdr:rowOff>
    </xdr:from>
    <xdr:ext cx="762000" cy="259045"/>
    <xdr:sp macro="" textlink="">
      <xdr:nvSpPr>
        <xdr:cNvPr id="153"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4" name="円/楕円 153"/>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5" name="テキスト ボックス 154"/>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46355</xdr:rowOff>
    </xdr:from>
    <xdr:to>
      <xdr:col>4</xdr:col>
      <xdr:colOff>533400</xdr:colOff>
      <xdr:row>65</xdr:row>
      <xdr:rowOff>147955</xdr:rowOff>
    </xdr:to>
    <xdr:sp macro="" textlink="">
      <xdr:nvSpPr>
        <xdr:cNvPr id="156" name="円/楕円 155"/>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132732</xdr:rowOff>
    </xdr:from>
    <xdr:ext cx="762000" cy="259045"/>
    <xdr:sp macro="" textlink="">
      <xdr:nvSpPr>
        <xdr:cNvPr id="157" name="テキスト ボックス 156"/>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2117</xdr:rowOff>
    </xdr:from>
    <xdr:to>
      <xdr:col>3</xdr:col>
      <xdr:colOff>330200</xdr:colOff>
      <xdr:row>65</xdr:row>
      <xdr:rowOff>103717</xdr:rowOff>
    </xdr:to>
    <xdr:sp macro="" textlink="">
      <xdr:nvSpPr>
        <xdr:cNvPr id="158" name="円/楕円 157"/>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59" name="テキスト ボックス 158"/>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60" name="円/楕円 159"/>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97807</xdr:rowOff>
    </xdr:from>
    <xdr:ext cx="762000" cy="259045"/>
    <xdr:sp macro="" textlink="">
      <xdr:nvSpPr>
        <xdr:cNvPr id="161" name="テキスト ボックス 160"/>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一人当たりの金額は類似団体平均を下回っているが、これは定員管理計画に基づく職員数削減の取組みによる人件費の抑制や少雪により除排雪経費が前年度と比較して減少したことが主な要因となっている。</a:t>
          </a:r>
        </a:p>
        <a:p>
          <a:r>
            <a:rPr kumimoji="1" lang="ja-JP" altLang="en-US" sz="1300">
              <a:latin typeface="ＭＳ Ｐゴシック"/>
            </a:rPr>
            <a:t>　今後においても、行財政改革の取組による人件費等の減や事務事業の見直しなどの取り組みを継続していく。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167968</xdr:rowOff>
    </xdr:from>
    <xdr:to>
      <xdr:col>7</xdr:col>
      <xdr:colOff>152400</xdr:colOff>
      <xdr:row>81</xdr:row>
      <xdr:rowOff>19188</xdr:rowOff>
    </xdr:to>
    <xdr:cxnSp macro="">
      <xdr:nvCxnSpPr>
        <xdr:cNvPr id="196" name="直線コネクタ 195"/>
        <xdr:cNvCxnSpPr/>
      </xdr:nvCxnSpPr>
      <xdr:spPr>
        <a:xfrm flipV="1">
          <a:off x="4114800" y="13883968"/>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19188</xdr:rowOff>
    </xdr:from>
    <xdr:to>
      <xdr:col>6</xdr:col>
      <xdr:colOff>0</xdr:colOff>
      <xdr:row>81</xdr:row>
      <xdr:rowOff>43546</xdr:rowOff>
    </xdr:to>
    <xdr:cxnSp macro="">
      <xdr:nvCxnSpPr>
        <xdr:cNvPr id="199" name="直線コネクタ 198"/>
        <xdr:cNvCxnSpPr/>
      </xdr:nvCxnSpPr>
      <xdr:spPr>
        <a:xfrm flipV="1">
          <a:off x="3225800" y="13906638"/>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116611</xdr:rowOff>
    </xdr:from>
    <xdr:to>
      <xdr:col>4</xdr:col>
      <xdr:colOff>482600</xdr:colOff>
      <xdr:row>81</xdr:row>
      <xdr:rowOff>43546</xdr:rowOff>
    </xdr:to>
    <xdr:cxnSp macro="">
      <xdr:nvCxnSpPr>
        <xdr:cNvPr id="202" name="直線コネクタ 201"/>
        <xdr:cNvCxnSpPr/>
      </xdr:nvCxnSpPr>
      <xdr:spPr>
        <a:xfrm>
          <a:off x="2336800" y="13832611"/>
          <a:ext cx="889000" cy="9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116611</xdr:rowOff>
    </xdr:from>
    <xdr:to>
      <xdr:col>3</xdr:col>
      <xdr:colOff>279400</xdr:colOff>
      <xdr:row>81</xdr:row>
      <xdr:rowOff>49967</xdr:rowOff>
    </xdr:to>
    <xdr:cxnSp macro="">
      <xdr:nvCxnSpPr>
        <xdr:cNvPr id="205" name="直線コネクタ 204"/>
        <xdr:cNvCxnSpPr/>
      </xdr:nvCxnSpPr>
      <xdr:spPr>
        <a:xfrm flipV="1">
          <a:off x="1447800" y="13832611"/>
          <a:ext cx="889000" cy="1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117168</xdr:rowOff>
    </xdr:from>
    <xdr:to>
      <xdr:col>7</xdr:col>
      <xdr:colOff>203200</xdr:colOff>
      <xdr:row>81</xdr:row>
      <xdr:rowOff>47318</xdr:rowOff>
    </xdr:to>
    <xdr:sp macro="" textlink="">
      <xdr:nvSpPr>
        <xdr:cNvPr id="215" name="円/楕円 214"/>
        <xdr:cNvSpPr/>
      </xdr:nvSpPr>
      <xdr:spPr>
        <a:xfrm>
          <a:off x="4902200" y="138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133695</xdr:rowOff>
    </xdr:from>
    <xdr:ext cx="762000" cy="259045"/>
    <xdr:sp macro="" textlink="">
      <xdr:nvSpPr>
        <xdr:cNvPr id="216" name="人件費・物件費等の状況該当値テキスト"/>
        <xdr:cNvSpPr txBox="1"/>
      </xdr:nvSpPr>
      <xdr:spPr>
        <a:xfrm>
          <a:off x="5041900" y="136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139838</xdr:rowOff>
    </xdr:from>
    <xdr:to>
      <xdr:col>6</xdr:col>
      <xdr:colOff>50800</xdr:colOff>
      <xdr:row>81</xdr:row>
      <xdr:rowOff>69988</xdr:rowOff>
    </xdr:to>
    <xdr:sp macro="" textlink="">
      <xdr:nvSpPr>
        <xdr:cNvPr id="217" name="円/楕円 216"/>
        <xdr:cNvSpPr/>
      </xdr:nvSpPr>
      <xdr:spPr>
        <a:xfrm>
          <a:off x="4064000" y="13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80165</xdr:rowOff>
    </xdr:from>
    <xdr:ext cx="736600" cy="259045"/>
    <xdr:sp macro="" textlink="">
      <xdr:nvSpPr>
        <xdr:cNvPr id="218" name="テキスト ボックス 217"/>
        <xdr:cNvSpPr txBox="1"/>
      </xdr:nvSpPr>
      <xdr:spPr>
        <a:xfrm>
          <a:off x="3733800" y="1362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164196</xdr:rowOff>
    </xdr:from>
    <xdr:to>
      <xdr:col>4</xdr:col>
      <xdr:colOff>533400</xdr:colOff>
      <xdr:row>81</xdr:row>
      <xdr:rowOff>94346</xdr:rowOff>
    </xdr:to>
    <xdr:sp macro="" textlink="">
      <xdr:nvSpPr>
        <xdr:cNvPr id="219" name="円/楕円 218"/>
        <xdr:cNvSpPr/>
      </xdr:nvSpPr>
      <xdr:spPr>
        <a:xfrm>
          <a:off x="3175000" y="13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104523</xdr:rowOff>
    </xdr:from>
    <xdr:ext cx="762000" cy="259045"/>
    <xdr:sp macro="" textlink="">
      <xdr:nvSpPr>
        <xdr:cNvPr id="220" name="テキスト ボックス 219"/>
        <xdr:cNvSpPr txBox="1"/>
      </xdr:nvSpPr>
      <xdr:spPr>
        <a:xfrm>
          <a:off x="2844800" y="1364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65811</xdr:rowOff>
    </xdr:from>
    <xdr:to>
      <xdr:col>3</xdr:col>
      <xdr:colOff>330200</xdr:colOff>
      <xdr:row>80</xdr:row>
      <xdr:rowOff>167411</xdr:rowOff>
    </xdr:to>
    <xdr:sp macro="" textlink="">
      <xdr:nvSpPr>
        <xdr:cNvPr id="221" name="円/楕円 220"/>
        <xdr:cNvSpPr/>
      </xdr:nvSpPr>
      <xdr:spPr>
        <a:xfrm>
          <a:off x="2286000" y="137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6138</xdr:rowOff>
    </xdr:from>
    <xdr:ext cx="762000" cy="259045"/>
    <xdr:sp macro="" textlink="">
      <xdr:nvSpPr>
        <xdr:cNvPr id="222" name="テキスト ボックス 221"/>
        <xdr:cNvSpPr txBox="1"/>
      </xdr:nvSpPr>
      <xdr:spPr>
        <a:xfrm>
          <a:off x="1955800" y="135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170617</xdr:rowOff>
    </xdr:from>
    <xdr:to>
      <xdr:col>2</xdr:col>
      <xdr:colOff>127000</xdr:colOff>
      <xdr:row>81</xdr:row>
      <xdr:rowOff>100767</xdr:rowOff>
    </xdr:to>
    <xdr:sp macro="" textlink="">
      <xdr:nvSpPr>
        <xdr:cNvPr id="223" name="円/楕円 222"/>
        <xdr:cNvSpPr/>
      </xdr:nvSpPr>
      <xdr:spPr>
        <a:xfrm>
          <a:off x="1397000" y="138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110944</xdr:rowOff>
    </xdr:from>
    <xdr:ext cx="762000" cy="259045"/>
    <xdr:sp macro="" textlink="">
      <xdr:nvSpPr>
        <xdr:cNvPr id="224" name="テキスト ボックス 223"/>
        <xdr:cNvSpPr txBox="1"/>
      </xdr:nvSpPr>
      <xdr:spPr>
        <a:xfrm>
          <a:off x="1066800" y="1365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国と比較して指数が低くなっている要因としては、本市給料表の級数が国より少ないことや、期間限定で本市独自の給与削減を実施していることが考えられる。</a:t>
          </a:r>
        </a:p>
        <a:p>
          <a:r>
            <a:rPr kumimoji="1" lang="ja-JP" altLang="en-US" sz="1300">
              <a:latin typeface="ＭＳ Ｐゴシック"/>
            </a:rPr>
            <a:t>　また、現在、</a:t>
          </a:r>
          <a:r>
            <a:rPr kumimoji="1" lang="en-US" altLang="ja-JP" sz="1300">
              <a:latin typeface="ＭＳ Ｐゴシック"/>
            </a:rPr>
            <a:t>55</a:t>
          </a:r>
          <a:r>
            <a:rPr kumimoji="1" lang="ja-JP" altLang="en-US" sz="1300">
              <a:latin typeface="ＭＳ Ｐゴシック"/>
            </a:rPr>
            <a:t>歳超の職員の給与について、本市では</a:t>
          </a:r>
          <a:r>
            <a:rPr kumimoji="1" lang="en-US" altLang="ja-JP" sz="1300">
              <a:latin typeface="ＭＳ Ｐゴシック"/>
            </a:rPr>
            <a:t>2</a:t>
          </a:r>
          <a:r>
            <a:rPr kumimoji="1" lang="ja-JP" altLang="en-US" sz="1300">
              <a:latin typeface="ＭＳ Ｐゴシック"/>
            </a:rPr>
            <a:t>号昇給としており、平成</a:t>
          </a:r>
          <a:r>
            <a:rPr kumimoji="1" lang="en-US" altLang="ja-JP" sz="1300">
              <a:latin typeface="ＭＳ Ｐゴシック"/>
            </a:rPr>
            <a:t>31</a:t>
          </a:r>
          <a:r>
            <a:rPr kumimoji="1" lang="ja-JP" altLang="en-US" sz="1300">
              <a:latin typeface="ＭＳ Ｐゴシック"/>
            </a:rPr>
            <a:t>年度からは国と同基準である、標準成績では昇給なしとなるよう条例改正済みである。今後、諸手当の在り方についても、不断に点検し、引き続き、市民理解が得られる給与制度の運営に努める。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84</xdr:row>
      <xdr:rowOff>19352</xdr:rowOff>
    </xdr:to>
    <xdr:cxnSp macro="">
      <xdr:nvCxnSpPr>
        <xdr:cNvPr id="260" name="直線コネクタ 259"/>
        <xdr:cNvCxnSpPr/>
      </xdr:nvCxnSpPr>
      <xdr:spPr>
        <a:xfrm flipV="1">
          <a:off x="16179800" y="13915571"/>
          <a:ext cx="8382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19352</xdr:rowOff>
    </xdr:to>
    <xdr:cxnSp macro="">
      <xdr:nvCxnSpPr>
        <xdr:cNvPr id="263" name="直線コネクタ 262"/>
        <xdr:cNvCxnSpPr/>
      </xdr:nvCxnSpPr>
      <xdr:spPr>
        <a:xfrm>
          <a:off x="15290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84</xdr:row>
      <xdr:rowOff>7862</xdr:rowOff>
    </xdr:to>
    <xdr:cxnSp macro="">
      <xdr:nvCxnSpPr>
        <xdr:cNvPr id="266" name="直線コネクタ 265"/>
        <xdr:cNvCxnSpPr/>
      </xdr:nvCxnSpPr>
      <xdr:spPr>
        <a:xfrm flipV="1">
          <a:off x="14401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127302</xdr:rowOff>
    </xdr:to>
    <xdr:cxnSp macro="">
      <xdr:nvCxnSpPr>
        <xdr:cNvPr id="269" name="直線コネクタ 268"/>
        <xdr:cNvCxnSpPr/>
      </xdr:nvCxnSpPr>
      <xdr:spPr>
        <a:xfrm flipV="1">
          <a:off x="13512800" y="14409662"/>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9" name="円/楕円 278"/>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80"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81" name="円/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3" name="円/楕円 282"/>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4" name="テキスト ボックス 283"/>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5" name="円/楕円 284"/>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6" name="テキスト ボックス 285"/>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7" name="円/楕円 286"/>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8" name="テキスト ボックス 287"/>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新たに策定した定員管理計画（計画期間：平成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は、これまでと同様に業務量が減らない中での人員削減は行わず、必要な退職者補充は行うことを原則としつつも、行財政改革プランの着実な実施、効率的な人員配置の取組みを推進するとともに女性活躍の推進等の視点も加えながら、住民サービスを維持し、行財政運営を安定的に進めていくことを前提としたものとなっている。今後は更なる業務の外部化に向けて具体的検討を行う予定としており、引き続き一層適正な定員管理に努めることにより、これまでどおり類似団体における最低水準が維持されるものと見込んでい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129540</xdr:rowOff>
    </xdr:from>
    <xdr:to>
      <xdr:col>24</xdr:col>
      <xdr:colOff>558800</xdr:colOff>
      <xdr:row>57</xdr:row>
      <xdr:rowOff>169756</xdr:rowOff>
    </xdr:to>
    <xdr:cxnSp macro="">
      <xdr:nvCxnSpPr>
        <xdr:cNvPr id="323" name="直線コネクタ 322"/>
        <xdr:cNvCxnSpPr/>
      </xdr:nvCxnSpPr>
      <xdr:spPr>
        <a:xfrm>
          <a:off x="16179800" y="99021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129540</xdr:rowOff>
    </xdr:from>
    <xdr:to>
      <xdr:col>23</xdr:col>
      <xdr:colOff>406400</xdr:colOff>
      <xdr:row>57</xdr:row>
      <xdr:rowOff>137583</xdr:rowOff>
    </xdr:to>
    <xdr:cxnSp macro="">
      <xdr:nvCxnSpPr>
        <xdr:cNvPr id="326" name="直線コネクタ 325"/>
        <xdr:cNvCxnSpPr/>
      </xdr:nvCxnSpPr>
      <xdr:spPr>
        <a:xfrm flipV="1">
          <a:off x="15290800" y="99021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137583</xdr:rowOff>
    </xdr:from>
    <xdr:to>
      <xdr:col>22</xdr:col>
      <xdr:colOff>203200</xdr:colOff>
      <xdr:row>57</xdr:row>
      <xdr:rowOff>149648</xdr:rowOff>
    </xdr:to>
    <xdr:cxnSp macro="">
      <xdr:nvCxnSpPr>
        <xdr:cNvPr id="329" name="直線コネクタ 328"/>
        <xdr:cNvCxnSpPr/>
      </xdr:nvCxnSpPr>
      <xdr:spPr>
        <a:xfrm flipV="1">
          <a:off x="14401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137583</xdr:rowOff>
    </xdr:from>
    <xdr:to>
      <xdr:col>21</xdr:col>
      <xdr:colOff>0</xdr:colOff>
      <xdr:row>57</xdr:row>
      <xdr:rowOff>149648</xdr:rowOff>
    </xdr:to>
    <xdr:cxnSp macro="">
      <xdr:nvCxnSpPr>
        <xdr:cNvPr id="332" name="直線コネクタ 331"/>
        <xdr:cNvCxnSpPr/>
      </xdr:nvCxnSpPr>
      <xdr:spPr>
        <a:xfrm>
          <a:off x="13512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118956</xdr:rowOff>
    </xdr:from>
    <xdr:to>
      <xdr:col>24</xdr:col>
      <xdr:colOff>609600</xdr:colOff>
      <xdr:row>58</xdr:row>
      <xdr:rowOff>49106</xdr:rowOff>
    </xdr:to>
    <xdr:sp macro="" textlink="">
      <xdr:nvSpPr>
        <xdr:cNvPr id="342" name="円/楕円 341"/>
        <xdr:cNvSpPr/>
      </xdr:nvSpPr>
      <xdr:spPr>
        <a:xfrm>
          <a:off x="169672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40233</xdr:rowOff>
    </xdr:from>
    <xdr:ext cx="762000" cy="259045"/>
    <xdr:sp macro="" textlink="">
      <xdr:nvSpPr>
        <xdr:cNvPr id="343" name="定員管理の状況該当値テキスト"/>
        <xdr:cNvSpPr txBox="1"/>
      </xdr:nvSpPr>
      <xdr:spPr>
        <a:xfrm>
          <a:off x="17106900"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78740</xdr:rowOff>
    </xdr:from>
    <xdr:to>
      <xdr:col>23</xdr:col>
      <xdr:colOff>457200</xdr:colOff>
      <xdr:row>58</xdr:row>
      <xdr:rowOff>8890</xdr:rowOff>
    </xdr:to>
    <xdr:sp macro="" textlink="">
      <xdr:nvSpPr>
        <xdr:cNvPr id="344" name="円/楕円 343"/>
        <xdr:cNvSpPr/>
      </xdr:nvSpPr>
      <xdr:spPr>
        <a:xfrm>
          <a:off x="16129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19067</xdr:rowOff>
    </xdr:from>
    <xdr:ext cx="736600" cy="259045"/>
    <xdr:sp macro="" textlink="">
      <xdr:nvSpPr>
        <xdr:cNvPr id="345" name="テキスト ボックス 344"/>
        <xdr:cNvSpPr txBox="1"/>
      </xdr:nvSpPr>
      <xdr:spPr>
        <a:xfrm>
          <a:off x="15798800" y="962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86783</xdr:rowOff>
    </xdr:from>
    <xdr:to>
      <xdr:col>22</xdr:col>
      <xdr:colOff>254000</xdr:colOff>
      <xdr:row>58</xdr:row>
      <xdr:rowOff>16933</xdr:rowOff>
    </xdr:to>
    <xdr:sp macro="" textlink="">
      <xdr:nvSpPr>
        <xdr:cNvPr id="346" name="円/楕円 345"/>
        <xdr:cNvSpPr/>
      </xdr:nvSpPr>
      <xdr:spPr>
        <a:xfrm>
          <a:off x="15240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27110</xdr:rowOff>
    </xdr:from>
    <xdr:ext cx="762000" cy="259045"/>
    <xdr:sp macro="" textlink="">
      <xdr:nvSpPr>
        <xdr:cNvPr id="347" name="テキスト ボックス 346"/>
        <xdr:cNvSpPr txBox="1"/>
      </xdr:nvSpPr>
      <xdr:spPr>
        <a:xfrm>
          <a:off x="14909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98848</xdr:rowOff>
    </xdr:from>
    <xdr:to>
      <xdr:col>21</xdr:col>
      <xdr:colOff>50800</xdr:colOff>
      <xdr:row>58</xdr:row>
      <xdr:rowOff>28998</xdr:rowOff>
    </xdr:to>
    <xdr:sp macro="" textlink="">
      <xdr:nvSpPr>
        <xdr:cNvPr id="348" name="円/楕円 347"/>
        <xdr:cNvSpPr/>
      </xdr:nvSpPr>
      <xdr:spPr>
        <a:xfrm>
          <a:off x="14351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39175</xdr:rowOff>
    </xdr:from>
    <xdr:ext cx="762000" cy="259045"/>
    <xdr:sp macro="" textlink="">
      <xdr:nvSpPr>
        <xdr:cNvPr id="349" name="テキスト ボックス 348"/>
        <xdr:cNvSpPr txBox="1"/>
      </xdr:nvSpPr>
      <xdr:spPr>
        <a:xfrm>
          <a:off x="14020800" y="9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86783</xdr:rowOff>
    </xdr:from>
    <xdr:to>
      <xdr:col>19</xdr:col>
      <xdr:colOff>533400</xdr:colOff>
      <xdr:row>58</xdr:row>
      <xdr:rowOff>16933</xdr:rowOff>
    </xdr:to>
    <xdr:sp macro="" textlink="">
      <xdr:nvSpPr>
        <xdr:cNvPr id="350" name="円/楕円 349"/>
        <xdr:cNvSpPr/>
      </xdr:nvSpPr>
      <xdr:spPr>
        <a:xfrm>
          <a:off x="13462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27110</xdr:rowOff>
    </xdr:from>
    <xdr:ext cx="762000" cy="259045"/>
    <xdr:sp macro="" textlink="">
      <xdr:nvSpPr>
        <xdr:cNvPr id="351" name="テキスト ボックス 350"/>
        <xdr:cNvSpPr txBox="1"/>
      </xdr:nvSpPr>
      <xdr:spPr>
        <a:xfrm>
          <a:off x="13131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国の経済対策に呼応した公共投資の実施や大規模な施設整備事業の実施に際し、交付税措置のある比較的有利な市債の活用や公債費負担の平準化を図ってきたところであるが、単年度比でみると対前年度より</a:t>
          </a:r>
          <a:r>
            <a:rPr kumimoji="1" lang="en-US" altLang="ja-JP" sz="1300">
              <a:latin typeface="ＭＳ Ｐゴシック"/>
            </a:rPr>
            <a:t>0.2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年度：</a:t>
          </a:r>
          <a:r>
            <a:rPr kumimoji="1" lang="en-US" altLang="ja-JP" sz="1300">
              <a:latin typeface="ＭＳ Ｐゴシック"/>
            </a:rPr>
            <a:t>15.0</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年度：</a:t>
          </a:r>
          <a:r>
            <a:rPr kumimoji="1" lang="en-US" altLang="ja-JP" sz="1300">
              <a:latin typeface="ＭＳ Ｐゴシック"/>
            </a:rPr>
            <a:t>15.2</a:t>
          </a:r>
          <a:r>
            <a:rPr kumimoji="1" lang="ja-JP" altLang="en-US" sz="1300">
              <a:latin typeface="ＭＳ Ｐゴシック"/>
            </a:rPr>
            <a:t>％）ポイント増加し、前年度の算定値と比較すると</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14.6</a:t>
          </a:r>
          <a:r>
            <a:rPr kumimoji="1" lang="ja-JP" altLang="en-US" sz="1300">
              <a:latin typeface="ＭＳ Ｐゴシック"/>
            </a:rPr>
            <a:t>％となった。</a:t>
          </a:r>
        </a:p>
        <a:p>
          <a:r>
            <a:rPr kumimoji="1" lang="ja-JP" altLang="en-US" sz="1300">
              <a:latin typeface="ＭＳ Ｐゴシック"/>
            </a:rPr>
            <a:t>　今後においても、公共投資経費に充当する市債発行額を可能な限り抑制することなどを継続的に実施し、比率の抑制を図っていく。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87884</xdr:rowOff>
    </xdr:from>
    <xdr:to>
      <xdr:col>24</xdr:col>
      <xdr:colOff>558800</xdr:colOff>
      <xdr:row>44</xdr:row>
      <xdr:rowOff>126492</xdr:rowOff>
    </xdr:to>
    <xdr:cxnSp macro="">
      <xdr:nvCxnSpPr>
        <xdr:cNvPr id="383" name="直線コネクタ 382"/>
        <xdr:cNvCxnSpPr/>
      </xdr:nvCxnSpPr>
      <xdr:spPr>
        <a:xfrm>
          <a:off x="16179800" y="76316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49276</xdr:rowOff>
    </xdr:from>
    <xdr:to>
      <xdr:col>23</xdr:col>
      <xdr:colOff>406400</xdr:colOff>
      <xdr:row>44</xdr:row>
      <xdr:rowOff>87884</xdr:rowOff>
    </xdr:to>
    <xdr:cxnSp macro="">
      <xdr:nvCxnSpPr>
        <xdr:cNvPr id="386" name="直線コネクタ 385"/>
        <xdr:cNvCxnSpPr/>
      </xdr:nvCxnSpPr>
      <xdr:spPr>
        <a:xfrm>
          <a:off x="15290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29972</xdr:rowOff>
    </xdr:from>
    <xdr:to>
      <xdr:col>22</xdr:col>
      <xdr:colOff>203200</xdr:colOff>
      <xdr:row>44</xdr:row>
      <xdr:rowOff>49276</xdr:rowOff>
    </xdr:to>
    <xdr:cxnSp macro="">
      <xdr:nvCxnSpPr>
        <xdr:cNvPr id="389" name="直線コネクタ 388"/>
        <xdr:cNvCxnSpPr/>
      </xdr:nvCxnSpPr>
      <xdr:spPr>
        <a:xfrm>
          <a:off x="14401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29972</xdr:rowOff>
    </xdr:to>
    <xdr:cxnSp macro="">
      <xdr:nvCxnSpPr>
        <xdr:cNvPr id="392" name="直線コネクタ 391"/>
        <xdr:cNvCxnSpPr/>
      </xdr:nvCxnSpPr>
      <xdr:spPr>
        <a:xfrm>
          <a:off x="13512800" y="75448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75692</xdr:rowOff>
    </xdr:from>
    <xdr:to>
      <xdr:col>24</xdr:col>
      <xdr:colOff>609600</xdr:colOff>
      <xdr:row>45</xdr:row>
      <xdr:rowOff>5842</xdr:rowOff>
    </xdr:to>
    <xdr:sp macro="" textlink="">
      <xdr:nvSpPr>
        <xdr:cNvPr id="402" name="円/楕円 401"/>
        <xdr:cNvSpPr/>
      </xdr:nvSpPr>
      <xdr:spPr>
        <a:xfrm>
          <a:off x="169672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143019</xdr:rowOff>
    </xdr:from>
    <xdr:ext cx="762000" cy="259045"/>
    <xdr:sp macro="" textlink="">
      <xdr:nvSpPr>
        <xdr:cNvPr id="403" name="公債費負担の状況該当値テキスト"/>
        <xdr:cNvSpPr txBox="1"/>
      </xdr:nvSpPr>
      <xdr:spPr>
        <a:xfrm>
          <a:off x="17106900" y="751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37084</xdr:rowOff>
    </xdr:from>
    <xdr:to>
      <xdr:col>23</xdr:col>
      <xdr:colOff>457200</xdr:colOff>
      <xdr:row>44</xdr:row>
      <xdr:rowOff>138684</xdr:rowOff>
    </xdr:to>
    <xdr:sp macro="" textlink="">
      <xdr:nvSpPr>
        <xdr:cNvPr id="404" name="円/楕円 403"/>
        <xdr:cNvSpPr/>
      </xdr:nvSpPr>
      <xdr:spPr>
        <a:xfrm>
          <a:off x="16129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123461</xdr:rowOff>
    </xdr:from>
    <xdr:ext cx="736600" cy="259045"/>
    <xdr:sp macro="" textlink="">
      <xdr:nvSpPr>
        <xdr:cNvPr id="405" name="テキスト ボックス 404"/>
        <xdr:cNvSpPr txBox="1"/>
      </xdr:nvSpPr>
      <xdr:spPr>
        <a:xfrm>
          <a:off x="15798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6" name="円/楕円 405"/>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7" name="テキスト ボックス 406"/>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8" name="円/楕円 407"/>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9" name="テキスト ボックス 408"/>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10" name="円/楕円 409"/>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11" name="テキスト ボックス 410"/>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地方債の発行を抑制してきたことに伴い地方債残高が減少していることや</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退職手当負担見込額が減少している等により、前年度に比べ</a:t>
          </a:r>
          <a:r>
            <a:rPr lang="en-US" altLang="ja-JP" sz="1300" b="0" i="0" baseline="0">
              <a:solidFill>
                <a:schemeClr val="dk1"/>
              </a:solidFill>
              <a:effectLst/>
              <a:latin typeface="+mn-lt"/>
              <a:ea typeface="+mn-ea"/>
              <a:cs typeface="+mn-cs"/>
            </a:rPr>
            <a:t>8.6</a:t>
          </a:r>
          <a:r>
            <a:rPr lang="ja-JP" altLang="ja-JP" sz="1300" b="0" i="0" baseline="0">
              <a:solidFill>
                <a:schemeClr val="dk1"/>
              </a:solidFill>
              <a:effectLst/>
              <a:latin typeface="+mn-lt"/>
              <a:ea typeface="+mn-ea"/>
              <a:cs typeface="+mn-cs"/>
            </a:rPr>
            <a:t>ポイント減の1</a:t>
          </a:r>
          <a:r>
            <a:rPr lang="en-US" altLang="ja-JP" sz="1300" b="0" i="0" baseline="0">
              <a:solidFill>
                <a:schemeClr val="dk1"/>
              </a:solidFill>
              <a:effectLst/>
              <a:latin typeface="+mn-lt"/>
              <a:ea typeface="+mn-ea"/>
              <a:cs typeface="+mn-cs"/>
            </a:rPr>
            <a:t>10.7</a:t>
          </a:r>
          <a:r>
            <a:rPr lang="ja-JP" altLang="ja-JP" sz="1300" b="0" i="0" baseline="0">
              <a:solidFill>
                <a:schemeClr val="dk1"/>
              </a:solidFill>
              <a:effectLst/>
              <a:latin typeface="+mn-lt"/>
              <a:ea typeface="+mn-ea"/>
              <a:cs typeface="+mn-cs"/>
            </a:rPr>
            <a:t>％となって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。今後においても、将来負担に配慮した地方債発行と公債費償還の適正化に努め</a:t>
          </a:r>
          <a:r>
            <a:rPr lang="ja-JP" altLang="en-US" sz="1300" b="0" i="0" baseline="0">
              <a:solidFill>
                <a:schemeClr val="dk1"/>
              </a:solidFill>
              <a:effectLst/>
              <a:latin typeface="+mn-lt"/>
              <a:ea typeface="+mn-ea"/>
              <a:cs typeface="+mn-cs"/>
            </a:rPr>
            <a:t>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3514</xdr:rowOff>
    </xdr:from>
    <xdr:to>
      <xdr:col>24</xdr:col>
      <xdr:colOff>558800</xdr:colOff>
      <xdr:row>19</xdr:row>
      <xdr:rowOff>72686</xdr:rowOff>
    </xdr:to>
    <xdr:cxnSp macro="">
      <xdr:nvCxnSpPr>
        <xdr:cNvPr id="445" name="直線コネクタ 444"/>
        <xdr:cNvCxnSpPr/>
      </xdr:nvCxnSpPr>
      <xdr:spPr>
        <a:xfrm flipV="1">
          <a:off x="16179800" y="3261064"/>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72686</xdr:rowOff>
    </xdr:from>
    <xdr:to>
      <xdr:col>23</xdr:col>
      <xdr:colOff>406400</xdr:colOff>
      <xdr:row>19</xdr:row>
      <xdr:rowOff>128185</xdr:rowOff>
    </xdr:to>
    <xdr:cxnSp macro="">
      <xdr:nvCxnSpPr>
        <xdr:cNvPr id="448" name="直線コネクタ 447"/>
        <xdr:cNvCxnSpPr/>
      </xdr:nvCxnSpPr>
      <xdr:spPr>
        <a:xfrm flipV="1">
          <a:off x="15290800" y="333023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128185</xdr:rowOff>
    </xdr:from>
    <xdr:to>
      <xdr:col>22</xdr:col>
      <xdr:colOff>203200</xdr:colOff>
      <xdr:row>19</xdr:row>
      <xdr:rowOff>139446</xdr:rowOff>
    </xdr:to>
    <xdr:cxnSp macro="">
      <xdr:nvCxnSpPr>
        <xdr:cNvPr id="451" name="直線コネクタ 450"/>
        <xdr:cNvCxnSpPr/>
      </xdr:nvCxnSpPr>
      <xdr:spPr>
        <a:xfrm flipV="1">
          <a:off x="14401800" y="338573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139446</xdr:rowOff>
    </xdr:from>
    <xdr:to>
      <xdr:col>21</xdr:col>
      <xdr:colOff>0</xdr:colOff>
      <xdr:row>20</xdr:row>
      <xdr:rowOff>25104</xdr:rowOff>
    </xdr:to>
    <xdr:cxnSp macro="">
      <xdr:nvCxnSpPr>
        <xdr:cNvPr id="454" name="直線コネクタ 453"/>
        <xdr:cNvCxnSpPr/>
      </xdr:nvCxnSpPr>
      <xdr:spPr>
        <a:xfrm flipV="1">
          <a:off x="13512800" y="3396996"/>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124164</xdr:rowOff>
    </xdr:from>
    <xdr:to>
      <xdr:col>24</xdr:col>
      <xdr:colOff>609600</xdr:colOff>
      <xdr:row>19</xdr:row>
      <xdr:rowOff>54314</xdr:rowOff>
    </xdr:to>
    <xdr:sp macro="" textlink="">
      <xdr:nvSpPr>
        <xdr:cNvPr id="464" name="円/楕円 463"/>
        <xdr:cNvSpPr/>
      </xdr:nvSpPr>
      <xdr:spPr>
        <a:xfrm>
          <a:off x="169672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96241</xdr:rowOff>
    </xdr:from>
    <xdr:ext cx="762000" cy="259045"/>
    <xdr:sp macro="" textlink="">
      <xdr:nvSpPr>
        <xdr:cNvPr id="465" name="将来負担の状況該当値テキスト"/>
        <xdr:cNvSpPr txBox="1"/>
      </xdr:nvSpPr>
      <xdr:spPr>
        <a:xfrm>
          <a:off x="17106900" y="318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21886</xdr:rowOff>
    </xdr:from>
    <xdr:to>
      <xdr:col>23</xdr:col>
      <xdr:colOff>457200</xdr:colOff>
      <xdr:row>19</xdr:row>
      <xdr:rowOff>123486</xdr:rowOff>
    </xdr:to>
    <xdr:sp macro="" textlink="">
      <xdr:nvSpPr>
        <xdr:cNvPr id="466" name="円/楕円 465"/>
        <xdr:cNvSpPr/>
      </xdr:nvSpPr>
      <xdr:spPr>
        <a:xfrm>
          <a:off x="16129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108263</xdr:rowOff>
    </xdr:from>
    <xdr:ext cx="736600" cy="259045"/>
    <xdr:sp macro="" textlink="">
      <xdr:nvSpPr>
        <xdr:cNvPr id="467" name="テキスト ボックス 466"/>
        <xdr:cNvSpPr txBox="1"/>
      </xdr:nvSpPr>
      <xdr:spPr>
        <a:xfrm>
          <a:off x="15798800" y="336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77385</xdr:rowOff>
    </xdr:from>
    <xdr:to>
      <xdr:col>22</xdr:col>
      <xdr:colOff>254000</xdr:colOff>
      <xdr:row>20</xdr:row>
      <xdr:rowOff>7535</xdr:rowOff>
    </xdr:to>
    <xdr:sp macro="" textlink="">
      <xdr:nvSpPr>
        <xdr:cNvPr id="468" name="円/楕円 467"/>
        <xdr:cNvSpPr/>
      </xdr:nvSpPr>
      <xdr:spPr>
        <a:xfrm>
          <a:off x="15240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163762</xdr:rowOff>
    </xdr:from>
    <xdr:ext cx="762000" cy="259045"/>
    <xdr:sp macro="" textlink="">
      <xdr:nvSpPr>
        <xdr:cNvPr id="469" name="テキスト ボックス 468"/>
        <xdr:cNvSpPr txBox="1"/>
      </xdr:nvSpPr>
      <xdr:spPr>
        <a:xfrm>
          <a:off x="14909800" y="34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88646</xdr:rowOff>
    </xdr:from>
    <xdr:to>
      <xdr:col>21</xdr:col>
      <xdr:colOff>50800</xdr:colOff>
      <xdr:row>20</xdr:row>
      <xdr:rowOff>18796</xdr:rowOff>
    </xdr:to>
    <xdr:sp macro="" textlink="">
      <xdr:nvSpPr>
        <xdr:cNvPr id="470" name="円/楕円 469"/>
        <xdr:cNvSpPr/>
      </xdr:nvSpPr>
      <xdr:spPr>
        <a:xfrm>
          <a:off x="14351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3573</xdr:rowOff>
    </xdr:from>
    <xdr:ext cx="762000" cy="259045"/>
    <xdr:sp macro="" textlink="">
      <xdr:nvSpPr>
        <xdr:cNvPr id="471" name="テキスト ボックス 470"/>
        <xdr:cNvSpPr txBox="1"/>
      </xdr:nvSpPr>
      <xdr:spPr>
        <a:xfrm>
          <a:off x="14020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145754</xdr:rowOff>
    </xdr:from>
    <xdr:to>
      <xdr:col>19</xdr:col>
      <xdr:colOff>533400</xdr:colOff>
      <xdr:row>20</xdr:row>
      <xdr:rowOff>75904</xdr:rowOff>
    </xdr:to>
    <xdr:sp macro="" textlink="">
      <xdr:nvSpPr>
        <xdr:cNvPr id="472" name="円/楕円 471"/>
        <xdr:cNvSpPr/>
      </xdr:nvSpPr>
      <xdr:spPr>
        <a:xfrm>
          <a:off x="13462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60681</xdr:rowOff>
    </xdr:from>
    <xdr:ext cx="762000" cy="259045"/>
    <xdr:sp macro="" textlink="">
      <xdr:nvSpPr>
        <xdr:cNvPr id="473" name="テキスト ボックス 472"/>
        <xdr:cNvSpPr txBox="1"/>
      </xdr:nvSpPr>
      <xdr:spPr>
        <a:xfrm>
          <a:off x="13131800" y="348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計画に基づく職員数削減の取組みにより人件費に係る経常収支比率は、類似団体の中で最も低くなっている。今後も、定員管理計画を基本としながら、青森市行財政改革プランに基づき、施設の管理体制の見直し、指定管理者制度の導入、アウトソーシングの活用などを更に推進し、人員の適正管理に努めることにより、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51562</xdr:rowOff>
    </xdr:from>
    <xdr:to>
      <xdr:col>7</xdr:col>
      <xdr:colOff>15875</xdr:colOff>
      <xdr:row>33</xdr:row>
      <xdr:rowOff>88138</xdr:rowOff>
    </xdr:to>
    <xdr:cxnSp macro="">
      <xdr:nvCxnSpPr>
        <xdr:cNvPr id="64" name="直線コネクタ 63"/>
        <xdr:cNvCxnSpPr/>
      </xdr:nvCxnSpPr>
      <xdr:spPr>
        <a:xfrm>
          <a:off x="3987800" y="57094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51562</xdr:rowOff>
    </xdr:from>
    <xdr:to>
      <xdr:col>5</xdr:col>
      <xdr:colOff>549275</xdr:colOff>
      <xdr:row>33</xdr:row>
      <xdr:rowOff>78994</xdr:rowOff>
    </xdr:to>
    <xdr:cxnSp macro="">
      <xdr:nvCxnSpPr>
        <xdr:cNvPr id="67" name="直線コネクタ 66"/>
        <xdr:cNvCxnSpPr/>
      </xdr:nvCxnSpPr>
      <xdr:spPr>
        <a:xfrm flipV="1">
          <a:off x="3098800" y="57094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78994</xdr:rowOff>
    </xdr:from>
    <xdr:to>
      <xdr:col>4</xdr:col>
      <xdr:colOff>346075</xdr:colOff>
      <xdr:row>33</xdr:row>
      <xdr:rowOff>106426</xdr:rowOff>
    </xdr:to>
    <xdr:cxnSp macro="">
      <xdr:nvCxnSpPr>
        <xdr:cNvPr id="70" name="直線コネクタ 69"/>
        <xdr:cNvCxnSpPr/>
      </xdr:nvCxnSpPr>
      <xdr:spPr>
        <a:xfrm flipV="1">
          <a:off x="2209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106426</xdr:rowOff>
    </xdr:from>
    <xdr:to>
      <xdr:col>3</xdr:col>
      <xdr:colOff>142875</xdr:colOff>
      <xdr:row>33</xdr:row>
      <xdr:rowOff>124714</xdr:rowOff>
    </xdr:to>
    <xdr:cxnSp macro="">
      <xdr:nvCxnSpPr>
        <xdr:cNvPr id="73" name="直線コネクタ 72"/>
        <xdr:cNvCxnSpPr/>
      </xdr:nvCxnSpPr>
      <xdr:spPr>
        <a:xfrm flipV="1">
          <a:off x="1320800" y="5764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37338</xdr:rowOff>
    </xdr:from>
    <xdr:to>
      <xdr:col>7</xdr:col>
      <xdr:colOff>66675</xdr:colOff>
      <xdr:row>33</xdr:row>
      <xdr:rowOff>138938</xdr:rowOff>
    </xdr:to>
    <xdr:sp macro="" textlink="">
      <xdr:nvSpPr>
        <xdr:cNvPr id="83" name="円/楕円 82"/>
        <xdr:cNvSpPr/>
      </xdr:nvSpPr>
      <xdr:spPr>
        <a:xfrm>
          <a:off x="47752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117365</xdr:rowOff>
    </xdr:from>
    <xdr:ext cx="762000" cy="259045"/>
    <xdr:sp macro="" textlink="">
      <xdr:nvSpPr>
        <xdr:cNvPr id="84" name="人件費該当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762</xdr:rowOff>
    </xdr:from>
    <xdr:to>
      <xdr:col>5</xdr:col>
      <xdr:colOff>600075</xdr:colOff>
      <xdr:row>33</xdr:row>
      <xdr:rowOff>102362</xdr:rowOff>
    </xdr:to>
    <xdr:sp macro="" textlink="">
      <xdr:nvSpPr>
        <xdr:cNvPr id="85" name="円/楕円 84"/>
        <xdr:cNvSpPr/>
      </xdr:nvSpPr>
      <xdr:spPr>
        <a:xfrm>
          <a:off x="3937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112539</xdr:rowOff>
    </xdr:from>
    <xdr:ext cx="736600" cy="259045"/>
    <xdr:sp macro="" textlink="">
      <xdr:nvSpPr>
        <xdr:cNvPr id="86" name="テキスト ボックス 85"/>
        <xdr:cNvSpPr txBox="1"/>
      </xdr:nvSpPr>
      <xdr:spPr>
        <a:xfrm>
          <a:off x="3606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28194</xdr:rowOff>
    </xdr:from>
    <xdr:to>
      <xdr:col>4</xdr:col>
      <xdr:colOff>396875</xdr:colOff>
      <xdr:row>33</xdr:row>
      <xdr:rowOff>129794</xdr:rowOff>
    </xdr:to>
    <xdr:sp macro="" textlink="">
      <xdr:nvSpPr>
        <xdr:cNvPr id="87" name="円/楕円 86"/>
        <xdr:cNvSpPr/>
      </xdr:nvSpPr>
      <xdr:spPr>
        <a:xfrm>
          <a:off x="3048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139971</xdr:rowOff>
    </xdr:from>
    <xdr:ext cx="762000" cy="259045"/>
    <xdr:sp macro="" textlink="">
      <xdr:nvSpPr>
        <xdr:cNvPr id="88" name="テキスト ボックス 87"/>
        <xdr:cNvSpPr txBox="1"/>
      </xdr:nvSpPr>
      <xdr:spPr>
        <a:xfrm>
          <a:off x="2717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55626</xdr:rowOff>
    </xdr:from>
    <xdr:to>
      <xdr:col>3</xdr:col>
      <xdr:colOff>193675</xdr:colOff>
      <xdr:row>33</xdr:row>
      <xdr:rowOff>157226</xdr:rowOff>
    </xdr:to>
    <xdr:sp macro="" textlink="">
      <xdr:nvSpPr>
        <xdr:cNvPr id="89" name="円/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73914</xdr:rowOff>
    </xdr:from>
    <xdr:to>
      <xdr:col>1</xdr:col>
      <xdr:colOff>676275</xdr:colOff>
      <xdr:row>34</xdr:row>
      <xdr:rowOff>4064</xdr:rowOff>
    </xdr:to>
    <xdr:sp macro="" textlink="">
      <xdr:nvSpPr>
        <xdr:cNvPr id="91" name="円/楕円 90"/>
        <xdr:cNvSpPr/>
      </xdr:nvSpPr>
      <xdr:spPr>
        <a:xfrm>
          <a:off x="1270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14241</xdr:rowOff>
    </xdr:from>
    <xdr:ext cx="762000" cy="259045"/>
    <xdr:sp macro="" textlink="">
      <xdr:nvSpPr>
        <xdr:cNvPr id="92" name="テキスト ボックス 91"/>
        <xdr:cNvSpPr txBox="1"/>
      </xdr:nvSpPr>
      <xdr:spPr>
        <a:xfrm>
          <a:off x="939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物件費については、社会保障・税番号制度システム整備や庁内情報システム更新に係る経費の減などにより前年度と比較して</a:t>
          </a:r>
          <a:r>
            <a:rPr kumimoji="1" lang="en-US" altLang="ja-JP" sz="1300">
              <a:latin typeface="ＭＳ Ｐゴシック"/>
            </a:rPr>
            <a:t>0.2</a:t>
          </a:r>
          <a:r>
            <a:rPr kumimoji="1" lang="ja-JP" altLang="en-US" sz="1300">
              <a:latin typeface="ＭＳ Ｐゴシック"/>
            </a:rPr>
            <a:t>％減少し、類似団体平均を下回っている。</a:t>
          </a:r>
        </a:p>
        <a:p>
          <a:r>
            <a:rPr kumimoji="1" lang="ja-JP" altLang="en-US" sz="1300">
              <a:latin typeface="ＭＳ Ｐゴシック"/>
            </a:rPr>
            <a:t>　しかし、近年においては増加傾向にあることから、今後も行財政改革プランに基づき、指定管理者制度の導入や各業務の外部委託の推進など、継続して経費削減に取り組んでいく。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95250</xdr:rowOff>
    </xdr:to>
    <xdr:cxnSp macro="">
      <xdr:nvCxnSpPr>
        <xdr:cNvPr id="125" name="直線コネクタ 124"/>
        <xdr:cNvCxnSpPr/>
      </xdr:nvCxnSpPr>
      <xdr:spPr>
        <a:xfrm flipV="1">
          <a:off x="15671800" y="264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95250</xdr:rowOff>
    </xdr:to>
    <xdr:cxnSp macro="">
      <xdr:nvCxnSpPr>
        <xdr:cNvPr id="128" name="直線コネクタ 127"/>
        <xdr:cNvCxnSpPr/>
      </xdr:nvCxnSpPr>
      <xdr:spPr>
        <a:xfrm>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31750</xdr:rowOff>
    </xdr:to>
    <xdr:cxnSp macro="">
      <xdr:nvCxnSpPr>
        <xdr:cNvPr id="131" name="直線コネクタ 130"/>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152400</xdr:rowOff>
    </xdr:to>
    <xdr:cxnSp macro="">
      <xdr:nvCxnSpPr>
        <xdr:cNvPr id="134" name="直線コネクタ 133"/>
        <xdr:cNvCxnSpPr/>
      </xdr:nvCxnSpPr>
      <xdr:spPr>
        <a:xfrm flipV="1">
          <a:off x="13004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6" name="円/楕円 145"/>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7" name="テキスト ボックス 146"/>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52" name="円/楕円 151"/>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41927</xdr:rowOff>
    </xdr:from>
    <xdr:ext cx="762000" cy="259045"/>
    <xdr:sp macro="" textlink="">
      <xdr:nvSpPr>
        <xdr:cNvPr id="153" name="テキスト ボックス 152"/>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扶助費に係る経常収支比率について、生活保護費等の減により平成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年度にかけては減少しているものの、障害者総合支援法に基づいて支出する扶助費や児童福祉施策に要する扶助費が増加したことにより、平成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1.2</a:t>
          </a:r>
          <a:r>
            <a:rPr kumimoji="1" lang="ja-JP" altLang="en-US" sz="1300">
              <a:latin typeface="ＭＳ Ｐゴシック"/>
            </a:rPr>
            <a:t>％増加し、類似団体平均を大きく上回っている。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107950</xdr:rowOff>
    </xdr:to>
    <xdr:cxnSp macro="">
      <xdr:nvCxnSpPr>
        <xdr:cNvPr id="186" name="直線コネクタ 185"/>
        <xdr:cNvCxnSpPr/>
      </xdr:nvCxnSpPr>
      <xdr:spPr>
        <a:xfrm>
          <a:off x="3987800" y="1007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95250</xdr:rowOff>
    </xdr:to>
    <xdr:cxnSp macro="">
      <xdr:nvCxnSpPr>
        <xdr:cNvPr id="189" name="直線コネクタ 188"/>
        <xdr:cNvCxnSpPr/>
      </xdr:nvCxnSpPr>
      <xdr:spPr>
        <a:xfrm flipV="1">
          <a:off x="3098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95250</xdr:rowOff>
    </xdr:to>
    <xdr:cxnSp macro="">
      <xdr:nvCxnSpPr>
        <xdr:cNvPr id="192" name="直線コネクタ 191"/>
        <xdr:cNvCxnSpPr/>
      </xdr:nvCxnSpPr>
      <xdr:spPr>
        <a:xfrm>
          <a:off x="2209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44450</xdr:rowOff>
    </xdr:from>
    <xdr:to>
      <xdr:col>3</xdr:col>
      <xdr:colOff>142875</xdr:colOff>
      <xdr:row>59</xdr:row>
      <xdr:rowOff>69850</xdr:rowOff>
    </xdr:to>
    <xdr:cxnSp macro="">
      <xdr:nvCxnSpPr>
        <xdr:cNvPr id="195" name="直線コネクタ 194"/>
        <xdr:cNvCxnSpPr/>
      </xdr:nvCxnSpPr>
      <xdr:spPr>
        <a:xfrm>
          <a:off x="1320800" y="1016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5" name="円/楕円 204"/>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6"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09" name="円/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1" name="円/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165100</xdr:rowOff>
    </xdr:from>
    <xdr:to>
      <xdr:col>1</xdr:col>
      <xdr:colOff>676275</xdr:colOff>
      <xdr:row>59</xdr:row>
      <xdr:rowOff>95250</xdr:rowOff>
    </xdr:to>
    <xdr:sp macro="" textlink="">
      <xdr:nvSpPr>
        <xdr:cNvPr id="213" name="円/楕円 212"/>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80027</xdr:rowOff>
    </xdr:from>
    <xdr:ext cx="762000" cy="259045"/>
    <xdr:sp macro="" textlink="">
      <xdr:nvSpPr>
        <xdr:cNvPr id="214" name="テキスト ボックス 213"/>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その他の経費の経常収支比率が類似団体平均よりも高い値で推移しているが、これは除排雪経費を含む維持補修費の高さが要因の一つとなっている。</a:t>
          </a:r>
          <a:endParaRPr kumimoji="1" lang="en-US" altLang="ja-JP" sz="1300">
            <a:latin typeface="ＭＳ Ｐゴシック"/>
          </a:endParaRPr>
        </a:p>
        <a:p>
          <a:r>
            <a:rPr kumimoji="1" lang="ja-JP" altLang="en-US" sz="1300">
              <a:latin typeface="ＭＳ Ｐゴシック"/>
            </a:rPr>
            <a:t>　この除排雪経費については、毎年の降雪状況により、額の増減が大きいものの、契約方法の見直し等による経費抑制に努めていく。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81280</xdr:rowOff>
    </xdr:to>
    <xdr:cxnSp macro="">
      <xdr:nvCxnSpPr>
        <xdr:cNvPr id="247" name="直線コネクタ 246"/>
        <xdr:cNvCxnSpPr/>
      </xdr:nvCxnSpPr>
      <xdr:spPr>
        <a:xfrm>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161290</xdr:rowOff>
    </xdr:to>
    <xdr:cxnSp macro="">
      <xdr:nvCxnSpPr>
        <xdr:cNvPr id="250" name="直線コネクタ 249"/>
        <xdr:cNvCxnSpPr/>
      </xdr:nvCxnSpPr>
      <xdr:spPr>
        <a:xfrm>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146050</xdr:rowOff>
    </xdr:to>
    <xdr:cxnSp macro="">
      <xdr:nvCxnSpPr>
        <xdr:cNvPr id="253" name="直線コネクタ 252"/>
        <xdr:cNvCxnSpPr/>
      </xdr:nvCxnSpPr>
      <xdr:spPr>
        <a:xfrm>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107950</xdr:rowOff>
    </xdr:to>
    <xdr:cxnSp macro="">
      <xdr:nvCxnSpPr>
        <xdr:cNvPr id="256" name="直線コネクタ 255"/>
        <xdr:cNvCxnSpPr/>
      </xdr:nvCxnSpPr>
      <xdr:spPr>
        <a:xfrm>
          <a:off x="13004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6" name="円/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4" name="円/楕円 273"/>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5" name="テキスト ボックス 274"/>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補助費等については、前年度と比較して</a:t>
          </a:r>
          <a:r>
            <a:rPr kumimoji="1" lang="en-US" altLang="ja-JP" sz="1300">
              <a:latin typeface="ＭＳ Ｐゴシック"/>
            </a:rPr>
            <a:t>0.1</a:t>
          </a:r>
          <a:r>
            <a:rPr kumimoji="1" lang="ja-JP" altLang="en-US" sz="1300">
              <a:latin typeface="ＭＳ Ｐゴシック"/>
            </a:rPr>
            <a:t>ポイント増加となっている。これは東北六魂祭開催に係る経費や私立保育所運営事業に係る経費が大きく増加したことが主な要因となっている。</a:t>
          </a:r>
          <a:endParaRPr kumimoji="1" lang="en-US" altLang="ja-JP" sz="1300">
            <a:latin typeface="ＭＳ Ｐゴシック"/>
          </a:endParaRPr>
        </a:p>
        <a:p>
          <a:r>
            <a:rPr kumimoji="1" lang="ja-JP" altLang="en-US" sz="1300">
              <a:latin typeface="ＭＳ Ｐゴシック"/>
            </a:rPr>
            <a:t>　しかし、近年は概ね減少傾向となっており、これは行財政改革プランに基づく取り組みによる効果が現れてきたものであることから、今後も行財政改革プランに基づき、経費削減に取り組んでいく。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9978</xdr:rowOff>
    </xdr:from>
    <xdr:to>
      <xdr:col>24</xdr:col>
      <xdr:colOff>31750</xdr:colOff>
      <xdr:row>35</xdr:row>
      <xdr:rowOff>20864</xdr:rowOff>
    </xdr:to>
    <xdr:cxnSp macro="">
      <xdr:nvCxnSpPr>
        <xdr:cNvPr id="310" name="直線コネクタ 309"/>
        <xdr:cNvCxnSpPr/>
      </xdr:nvCxnSpPr>
      <xdr:spPr>
        <a:xfrm>
          <a:off x="15671800" y="60107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9978</xdr:rowOff>
    </xdr:from>
    <xdr:to>
      <xdr:col>22</xdr:col>
      <xdr:colOff>565150</xdr:colOff>
      <xdr:row>35</xdr:row>
      <xdr:rowOff>53522</xdr:rowOff>
    </xdr:to>
    <xdr:cxnSp macro="">
      <xdr:nvCxnSpPr>
        <xdr:cNvPr id="313" name="直線コネクタ 312"/>
        <xdr:cNvCxnSpPr/>
      </xdr:nvCxnSpPr>
      <xdr:spPr>
        <a:xfrm flipV="1">
          <a:off x="14782800" y="601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53522</xdr:rowOff>
    </xdr:from>
    <xdr:to>
      <xdr:col>21</xdr:col>
      <xdr:colOff>361950</xdr:colOff>
      <xdr:row>35</xdr:row>
      <xdr:rowOff>53522</xdr:rowOff>
    </xdr:to>
    <xdr:cxnSp macro="">
      <xdr:nvCxnSpPr>
        <xdr:cNvPr id="316" name="直線コネクタ 315"/>
        <xdr:cNvCxnSpPr/>
      </xdr:nvCxnSpPr>
      <xdr:spPr>
        <a:xfrm>
          <a:off x="13893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53522</xdr:rowOff>
    </xdr:from>
    <xdr:to>
      <xdr:col>20</xdr:col>
      <xdr:colOff>158750</xdr:colOff>
      <xdr:row>35</xdr:row>
      <xdr:rowOff>86178</xdr:rowOff>
    </xdr:to>
    <xdr:cxnSp macro="">
      <xdr:nvCxnSpPr>
        <xdr:cNvPr id="319" name="直線コネクタ 318"/>
        <xdr:cNvCxnSpPr/>
      </xdr:nvCxnSpPr>
      <xdr:spPr>
        <a:xfrm flipV="1">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141514</xdr:rowOff>
    </xdr:from>
    <xdr:to>
      <xdr:col>24</xdr:col>
      <xdr:colOff>82550</xdr:colOff>
      <xdr:row>35</xdr:row>
      <xdr:rowOff>71664</xdr:rowOff>
    </xdr:to>
    <xdr:sp macro="" textlink="">
      <xdr:nvSpPr>
        <xdr:cNvPr id="329" name="円/楕円 328"/>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158041</xdr:rowOff>
    </xdr:from>
    <xdr:ext cx="762000" cy="259045"/>
    <xdr:sp macro="" textlink="">
      <xdr:nvSpPr>
        <xdr:cNvPr id="330"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130628</xdr:rowOff>
    </xdr:from>
    <xdr:to>
      <xdr:col>22</xdr:col>
      <xdr:colOff>615950</xdr:colOff>
      <xdr:row>35</xdr:row>
      <xdr:rowOff>60778</xdr:rowOff>
    </xdr:to>
    <xdr:sp macro="" textlink="">
      <xdr:nvSpPr>
        <xdr:cNvPr id="331" name="円/楕円 330"/>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70955</xdr:rowOff>
    </xdr:from>
    <xdr:ext cx="736600" cy="259045"/>
    <xdr:sp macro="" textlink="">
      <xdr:nvSpPr>
        <xdr:cNvPr id="332" name="テキスト ボックス 331"/>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2722</xdr:rowOff>
    </xdr:from>
    <xdr:to>
      <xdr:col>21</xdr:col>
      <xdr:colOff>412750</xdr:colOff>
      <xdr:row>35</xdr:row>
      <xdr:rowOff>104322</xdr:rowOff>
    </xdr:to>
    <xdr:sp macro="" textlink="">
      <xdr:nvSpPr>
        <xdr:cNvPr id="333" name="円/楕円 332"/>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114499</xdr:rowOff>
    </xdr:from>
    <xdr:ext cx="762000" cy="259045"/>
    <xdr:sp macro="" textlink="">
      <xdr:nvSpPr>
        <xdr:cNvPr id="334" name="テキスト ボックス 333"/>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2722</xdr:rowOff>
    </xdr:from>
    <xdr:to>
      <xdr:col>20</xdr:col>
      <xdr:colOff>209550</xdr:colOff>
      <xdr:row>35</xdr:row>
      <xdr:rowOff>104322</xdr:rowOff>
    </xdr:to>
    <xdr:sp macro="" textlink="">
      <xdr:nvSpPr>
        <xdr:cNvPr id="335" name="円/楕円 33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114499</xdr:rowOff>
    </xdr:from>
    <xdr:ext cx="762000" cy="259045"/>
    <xdr:sp macro="" textlink="">
      <xdr:nvSpPr>
        <xdr:cNvPr id="336" name="テキスト ボックス 33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35378</xdr:rowOff>
    </xdr:from>
    <xdr:to>
      <xdr:col>19</xdr:col>
      <xdr:colOff>6350</xdr:colOff>
      <xdr:row>35</xdr:row>
      <xdr:rowOff>136978</xdr:rowOff>
    </xdr:to>
    <xdr:sp macro="" textlink="">
      <xdr:nvSpPr>
        <xdr:cNvPr id="337" name="円/楕円 336"/>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147155</xdr:rowOff>
    </xdr:from>
    <xdr:ext cx="762000" cy="259045"/>
    <xdr:sp macro="" textlink="">
      <xdr:nvSpPr>
        <xdr:cNvPr id="338" name="テキスト ボックス 337"/>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国の経済対策に呼応した公共投資や新ごみ処理施設・小学校給食センターの整備などの大規模事業の実施に当たり市債を発行してきたことから、公債費に係る経常収支比率は類似団体平均を</a:t>
          </a:r>
          <a:r>
            <a:rPr kumimoji="1" lang="en-US" altLang="ja-JP" sz="1300">
              <a:latin typeface="ＭＳ Ｐゴシック"/>
            </a:rPr>
            <a:t>6.6</a:t>
          </a:r>
          <a:r>
            <a:rPr kumimoji="1" lang="ja-JP" altLang="en-US" sz="1300">
              <a:latin typeface="ＭＳ Ｐゴシック"/>
            </a:rPr>
            <a:t>％上回っている。</a:t>
          </a:r>
        </a:p>
        <a:p>
          <a:r>
            <a:rPr kumimoji="1" lang="ja-JP" altLang="en-US" sz="1300">
              <a:latin typeface="ＭＳ Ｐゴシック"/>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149861</xdr:rowOff>
    </xdr:from>
    <xdr:to>
      <xdr:col>7</xdr:col>
      <xdr:colOff>15875</xdr:colOff>
      <xdr:row>81</xdr:row>
      <xdr:rowOff>39370</xdr:rowOff>
    </xdr:to>
    <xdr:cxnSp macro="">
      <xdr:nvCxnSpPr>
        <xdr:cNvPr id="371" name="直線コネクタ 370"/>
        <xdr:cNvCxnSpPr/>
      </xdr:nvCxnSpPr>
      <xdr:spPr>
        <a:xfrm>
          <a:off x="3987800" y="138658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80</xdr:row>
      <xdr:rowOff>157480</xdr:rowOff>
    </xdr:to>
    <xdr:cxnSp macro="">
      <xdr:nvCxnSpPr>
        <xdr:cNvPr id="374" name="直線コネクタ 373"/>
        <xdr:cNvCxnSpPr/>
      </xdr:nvCxnSpPr>
      <xdr:spPr>
        <a:xfrm flipV="1">
          <a:off x="3098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80</xdr:row>
      <xdr:rowOff>157480</xdr:rowOff>
    </xdr:to>
    <xdr:cxnSp macro="">
      <xdr:nvCxnSpPr>
        <xdr:cNvPr id="377" name="直線コネクタ 376"/>
        <xdr:cNvCxnSpPr/>
      </xdr:nvCxnSpPr>
      <xdr:spPr>
        <a:xfrm>
          <a:off x="2209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111761</xdr:rowOff>
    </xdr:from>
    <xdr:to>
      <xdr:col>3</xdr:col>
      <xdr:colOff>142875</xdr:colOff>
      <xdr:row>80</xdr:row>
      <xdr:rowOff>149861</xdr:rowOff>
    </xdr:to>
    <xdr:cxnSp macro="">
      <xdr:nvCxnSpPr>
        <xdr:cNvPr id="380" name="直線コネクタ 379"/>
        <xdr:cNvCxnSpPr/>
      </xdr:nvCxnSpPr>
      <xdr:spPr>
        <a:xfrm>
          <a:off x="1320800" y="13827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160020</xdr:rowOff>
    </xdr:from>
    <xdr:to>
      <xdr:col>7</xdr:col>
      <xdr:colOff>66675</xdr:colOff>
      <xdr:row>81</xdr:row>
      <xdr:rowOff>90170</xdr:rowOff>
    </xdr:to>
    <xdr:sp macro="" textlink="">
      <xdr:nvSpPr>
        <xdr:cNvPr id="390" name="円/楕円 389"/>
        <xdr:cNvSpPr/>
      </xdr:nvSpPr>
      <xdr:spPr>
        <a:xfrm>
          <a:off x="4775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68597</xdr:rowOff>
    </xdr:from>
    <xdr:ext cx="762000" cy="259045"/>
    <xdr:sp macro="" textlink="">
      <xdr:nvSpPr>
        <xdr:cNvPr id="391" name="公債費該当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2" name="円/楕円 391"/>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3" name="テキスト ボックス 392"/>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106680</xdr:rowOff>
    </xdr:from>
    <xdr:to>
      <xdr:col>4</xdr:col>
      <xdr:colOff>396875</xdr:colOff>
      <xdr:row>81</xdr:row>
      <xdr:rowOff>36830</xdr:rowOff>
    </xdr:to>
    <xdr:sp macro="" textlink="">
      <xdr:nvSpPr>
        <xdr:cNvPr id="394" name="円/楕円 393"/>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21607</xdr:rowOff>
    </xdr:from>
    <xdr:ext cx="762000" cy="259045"/>
    <xdr:sp macro="" textlink="">
      <xdr:nvSpPr>
        <xdr:cNvPr id="395" name="テキスト ボックス 394"/>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6" name="円/楕円 395"/>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7" name="テキスト ボックス 396"/>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60961</xdr:rowOff>
    </xdr:from>
    <xdr:to>
      <xdr:col>1</xdr:col>
      <xdr:colOff>676275</xdr:colOff>
      <xdr:row>80</xdr:row>
      <xdr:rowOff>162561</xdr:rowOff>
    </xdr:to>
    <xdr:sp macro="" textlink="">
      <xdr:nvSpPr>
        <xdr:cNvPr id="398" name="円/楕円 397"/>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147338</xdr:rowOff>
    </xdr:from>
    <xdr:ext cx="762000" cy="259045"/>
    <xdr:sp macro="" textlink="">
      <xdr:nvSpPr>
        <xdr:cNvPr id="399" name="テキスト ボックス 398"/>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公債費以外の経常収支比率が類似団体平均よりも低い値となっているのは、継続して人件費の削減に努めていることが要因となっている。</a:t>
          </a:r>
        </a:p>
        <a:p>
          <a:r>
            <a:rPr kumimoji="1" lang="ja-JP" altLang="en-US" sz="1300">
              <a:latin typeface="ＭＳ Ｐゴシック"/>
            </a:rPr>
            <a:t>　その一方で国民健康保険事業や介護保険事業等の社会保障関連の繰出金や物件費が増加傾向にあることから、その要因に着目し、削減可能な部分は削減する等の経費抑制に取り組んでいく。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51562</xdr:rowOff>
    </xdr:from>
    <xdr:to>
      <xdr:col>24</xdr:col>
      <xdr:colOff>31750</xdr:colOff>
      <xdr:row>76</xdr:row>
      <xdr:rowOff>3556</xdr:rowOff>
    </xdr:to>
    <xdr:cxnSp macro="">
      <xdr:nvCxnSpPr>
        <xdr:cNvPr id="430" name="直線コネクタ 429"/>
        <xdr:cNvCxnSpPr/>
      </xdr:nvCxnSpPr>
      <xdr:spPr>
        <a:xfrm>
          <a:off x="15671800" y="129103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101854</xdr:rowOff>
    </xdr:to>
    <xdr:cxnSp macro="">
      <xdr:nvCxnSpPr>
        <xdr:cNvPr id="433" name="直線コネクタ 432"/>
        <xdr:cNvCxnSpPr/>
      </xdr:nvCxnSpPr>
      <xdr:spPr>
        <a:xfrm flipV="1">
          <a:off x="14782800" y="12910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101854</xdr:rowOff>
    </xdr:to>
    <xdr:cxnSp macro="">
      <xdr:nvCxnSpPr>
        <xdr:cNvPr id="436" name="直線コネクタ 435"/>
        <xdr:cNvCxnSpPr/>
      </xdr:nvCxnSpPr>
      <xdr:spPr>
        <a:xfrm>
          <a:off x="13893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60706</xdr:rowOff>
    </xdr:to>
    <xdr:cxnSp macro="">
      <xdr:nvCxnSpPr>
        <xdr:cNvPr id="439" name="直線コネクタ 438"/>
        <xdr:cNvCxnSpPr/>
      </xdr:nvCxnSpPr>
      <xdr:spPr>
        <a:xfrm flipV="1">
          <a:off x="13004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49" name="円/楕円 448"/>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50"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xdr:rowOff>
    </xdr:from>
    <xdr:to>
      <xdr:col>22</xdr:col>
      <xdr:colOff>615950</xdr:colOff>
      <xdr:row>75</xdr:row>
      <xdr:rowOff>102362</xdr:rowOff>
    </xdr:to>
    <xdr:sp macro="" textlink="">
      <xdr:nvSpPr>
        <xdr:cNvPr id="451" name="円/楕円 450"/>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112539</xdr:rowOff>
    </xdr:from>
    <xdr:ext cx="736600" cy="259045"/>
    <xdr:sp macro="" textlink="">
      <xdr:nvSpPr>
        <xdr:cNvPr id="452" name="テキスト ボックス 451"/>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3" name="円/楕円 452"/>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4" name="テキスト ボックス 453"/>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5" name="円/楕円 45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6" name="テキスト ボックス 455"/>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57" name="円/楕円 456"/>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58" name="テキスト ボックス 457"/>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青森県青森市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91872</xdr:rowOff>
    </xdr:from>
    <xdr:to>
      <xdr:col>4</xdr:col>
      <xdr:colOff>1117600</xdr:colOff>
      <xdr:row>18</xdr:row>
      <xdr:rowOff>108377</xdr:rowOff>
    </xdr:to>
    <xdr:cxnSp macro="">
      <xdr:nvCxnSpPr>
        <xdr:cNvPr id="48" name="直線コネクタ 47"/>
        <xdr:cNvCxnSpPr/>
      </xdr:nvCxnSpPr>
      <xdr:spPr bwMode="auto">
        <a:xfrm flipV="1">
          <a:off x="5003800" y="3225597"/>
          <a:ext cx="6477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108377</xdr:rowOff>
    </xdr:from>
    <xdr:to>
      <xdr:col>4</xdr:col>
      <xdr:colOff>469900</xdr:colOff>
      <xdr:row>18</xdr:row>
      <xdr:rowOff>122138</xdr:rowOff>
    </xdr:to>
    <xdr:cxnSp macro="">
      <xdr:nvCxnSpPr>
        <xdr:cNvPr id="51" name="直線コネクタ 50"/>
        <xdr:cNvCxnSpPr/>
      </xdr:nvCxnSpPr>
      <xdr:spPr bwMode="auto">
        <a:xfrm flipV="1">
          <a:off x="4305300" y="3242102"/>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122138</xdr:rowOff>
    </xdr:from>
    <xdr:to>
      <xdr:col>3</xdr:col>
      <xdr:colOff>904875</xdr:colOff>
      <xdr:row>18</xdr:row>
      <xdr:rowOff>164338</xdr:rowOff>
    </xdr:to>
    <xdr:cxnSp macro="">
      <xdr:nvCxnSpPr>
        <xdr:cNvPr id="54" name="直線コネクタ 53"/>
        <xdr:cNvCxnSpPr/>
      </xdr:nvCxnSpPr>
      <xdr:spPr bwMode="auto">
        <a:xfrm flipV="1">
          <a:off x="3606800" y="3255863"/>
          <a:ext cx="698500" cy="4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88946</xdr:rowOff>
    </xdr:from>
    <xdr:to>
      <xdr:col>3</xdr:col>
      <xdr:colOff>206375</xdr:colOff>
      <xdr:row>18</xdr:row>
      <xdr:rowOff>164338</xdr:rowOff>
    </xdr:to>
    <xdr:cxnSp macro="">
      <xdr:nvCxnSpPr>
        <xdr:cNvPr id="57" name="直線コネクタ 56"/>
        <xdr:cNvCxnSpPr/>
      </xdr:nvCxnSpPr>
      <xdr:spPr bwMode="auto">
        <a:xfrm>
          <a:off x="2908300" y="3222671"/>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41072</xdr:rowOff>
    </xdr:from>
    <xdr:to>
      <xdr:col>5</xdr:col>
      <xdr:colOff>34925</xdr:colOff>
      <xdr:row>18</xdr:row>
      <xdr:rowOff>142672</xdr:rowOff>
    </xdr:to>
    <xdr:sp macro="" textlink="">
      <xdr:nvSpPr>
        <xdr:cNvPr id="67" name="円/楕円 66"/>
        <xdr:cNvSpPr/>
      </xdr:nvSpPr>
      <xdr:spPr bwMode="auto">
        <a:xfrm>
          <a:off x="56007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13149</xdr:rowOff>
    </xdr:from>
    <xdr:ext cx="762000" cy="259045"/>
    <xdr:sp macro="" textlink="">
      <xdr:nvSpPr>
        <xdr:cNvPr id="68" name="人口1人当たり決算額の推移該当値テキスト130"/>
        <xdr:cNvSpPr txBox="1"/>
      </xdr:nvSpPr>
      <xdr:spPr>
        <a:xfrm>
          <a:off x="57404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57577</xdr:rowOff>
    </xdr:from>
    <xdr:to>
      <xdr:col>4</xdr:col>
      <xdr:colOff>520700</xdr:colOff>
      <xdr:row>18</xdr:row>
      <xdr:rowOff>159177</xdr:rowOff>
    </xdr:to>
    <xdr:sp macro="" textlink="">
      <xdr:nvSpPr>
        <xdr:cNvPr id="69" name="円/楕円 68"/>
        <xdr:cNvSpPr/>
      </xdr:nvSpPr>
      <xdr:spPr bwMode="auto">
        <a:xfrm>
          <a:off x="49530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143954</xdr:rowOff>
    </xdr:from>
    <xdr:ext cx="736600" cy="259045"/>
    <xdr:sp macro="" textlink="">
      <xdr:nvSpPr>
        <xdr:cNvPr id="70" name="テキスト ボックス 69"/>
        <xdr:cNvSpPr txBox="1"/>
      </xdr:nvSpPr>
      <xdr:spPr>
        <a:xfrm>
          <a:off x="4622800" y="327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71338</xdr:rowOff>
    </xdr:from>
    <xdr:to>
      <xdr:col>3</xdr:col>
      <xdr:colOff>955675</xdr:colOff>
      <xdr:row>19</xdr:row>
      <xdr:rowOff>1488</xdr:rowOff>
    </xdr:to>
    <xdr:sp macro="" textlink="">
      <xdr:nvSpPr>
        <xdr:cNvPr id="71" name="円/楕円 70"/>
        <xdr:cNvSpPr/>
      </xdr:nvSpPr>
      <xdr:spPr bwMode="auto">
        <a:xfrm>
          <a:off x="42545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157715</xdr:rowOff>
    </xdr:from>
    <xdr:ext cx="762000" cy="259045"/>
    <xdr:sp macro="" textlink="">
      <xdr:nvSpPr>
        <xdr:cNvPr id="72" name="テキスト ボックス 71"/>
        <xdr:cNvSpPr txBox="1"/>
      </xdr:nvSpPr>
      <xdr:spPr>
        <a:xfrm>
          <a:off x="3924300" y="32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113538</xdr:rowOff>
    </xdr:from>
    <xdr:to>
      <xdr:col>3</xdr:col>
      <xdr:colOff>257175</xdr:colOff>
      <xdr:row>19</xdr:row>
      <xdr:rowOff>43688</xdr:rowOff>
    </xdr:to>
    <xdr:sp macro="" textlink="">
      <xdr:nvSpPr>
        <xdr:cNvPr id="73" name="円/楕円 72"/>
        <xdr:cNvSpPr/>
      </xdr:nvSpPr>
      <xdr:spPr bwMode="auto">
        <a:xfrm>
          <a:off x="3556000" y="324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28465</xdr:rowOff>
    </xdr:from>
    <xdr:ext cx="762000" cy="259045"/>
    <xdr:sp macro="" textlink="">
      <xdr:nvSpPr>
        <xdr:cNvPr id="74" name="テキスト ボックス 73"/>
        <xdr:cNvSpPr txBox="1"/>
      </xdr:nvSpPr>
      <xdr:spPr>
        <a:xfrm>
          <a:off x="3225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38146</xdr:rowOff>
    </xdr:from>
    <xdr:to>
      <xdr:col>2</xdr:col>
      <xdr:colOff>692150</xdr:colOff>
      <xdr:row>18</xdr:row>
      <xdr:rowOff>139746</xdr:rowOff>
    </xdr:to>
    <xdr:sp macro="" textlink="">
      <xdr:nvSpPr>
        <xdr:cNvPr id="75" name="円/楕円 74"/>
        <xdr:cNvSpPr/>
      </xdr:nvSpPr>
      <xdr:spPr bwMode="auto">
        <a:xfrm>
          <a:off x="2857500" y="317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124523</xdr:rowOff>
    </xdr:from>
    <xdr:ext cx="762000" cy="259045"/>
    <xdr:sp macro="" textlink="">
      <xdr:nvSpPr>
        <xdr:cNvPr id="76" name="テキスト ボックス 75"/>
        <xdr:cNvSpPr txBox="1"/>
      </xdr:nvSpPr>
      <xdr:spPr>
        <a:xfrm>
          <a:off x="2527300" y="32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196631</xdr:rowOff>
    </xdr:from>
    <xdr:to>
      <xdr:col>4</xdr:col>
      <xdr:colOff>1117600</xdr:colOff>
      <xdr:row>33</xdr:row>
      <xdr:rowOff>208747</xdr:rowOff>
    </xdr:to>
    <xdr:cxnSp macro="">
      <xdr:nvCxnSpPr>
        <xdr:cNvPr id="108" name="直線コネクタ 107"/>
        <xdr:cNvCxnSpPr/>
      </xdr:nvCxnSpPr>
      <xdr:spPr bwMode="auto">
        <a:xfrm flipV="1">
          <a:off x="5003800" y="6121181"/>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208747</xdr:rowOff>
    </xdr:from>
    <xdr:to>
      <xdr:col>4</xdr:col>
      <xdr:colOff>469900</xdr:colOff>
      <xdr:row>33</xdr:row>
      <xdr:rowOff>328397</xdr:rowOff>
    </xdr:to>
    <xdr:cxnSp macro="">
      <xdr:nvCxnSpPr>
        <xdr:cNvPr id="111" name="直線コネクタ 110"/>
        <xdr:cNvCxnSpPr/>
      </xdr:nvCxnSpPr>
      <xdr:spPr bwMode="auto">
        <a:xfrm flipV="1">
          <a:off x="4305300" y="6133297"/>
          <a:ext cx="698500" cy="11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302153</xdr:rowOff>
    </xdr:from>
    <xdr:to>
      <xdr:col>3</xdr:col>
      <xdr:colOff>904875</xdr:colOff>
      <xdr:row>33</xdr:row>
      <xdr:rowOff>328397</xdr:rowOff>
    </xdr:to>
    <xdr:cxnSp macro="">
      <xdr:nvCxnSpPr>
        <xdr:cNvPr id="114" name="直線コネクタ 113"/>
        <xdr:cNvCxnSpPr/>
      </xdr:nvCxnSpPr>
      <xdr:spPr bwMode="auto">
        <a:xfrm>
          <a:off x="3606800" y="6226703"/>
          <a:ext cx="698500" cy="2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302153</xdr:rowOff>
    </xdr:from>
    <xdr:to>
      <xdr:col>3</xdr:col>
      <xdr:colOff>206375</xdr:colOff>
      <xdr:row>33</xdr:row>
      <xdr:rowOff>314452</xdr:rowOff>
    </xdr:to>
    <xdr:cxnSp macro="">
      <xdr:nvCxnSpPr>
        <xdr:cNvPr id="117" name="直線コネクタ 116"/>
        <xdr:cNvCxnSpPr/>
      </xdr:nvCxnSpPr>
      <xdr:spPr bwMode="auto">
        <a:xfrm flipV="1">
          <a:off x="2908300" y="6226703"/>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145831</xdr:rowOff>
    </xdr:from>
    <xdr:to>
      <xdr:col>5</xdr:col>
      <xdr:colOff>34925</xdr:colOff>
      <xdr:row>33</xdr:row>
      <xdr:rowOff>247431</xdr:rowOff>
    </xdr:to>
    <xdr:sp macro="" textlink="">
      <xdr:nvSpPr>
        <xdr:cNvPr id="127" name="円/楕円 126"/>
        <xdr:cNvSpPr/>
      </xdr:nvSpPr>
      <xdr:spPr bwMode="auto">
        <a:xfrm>
          <a:off x="5600700" y="60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78883</xdr:rowOff>
    </xdr:from>
    <xdr:ext cx="762000" cy="259045"/>
    <xdr:sp macro="" textlink="">
      <xdr:nvSpPr>
        <xdr:cNvPr id="128" name="人口1人当たり決算額の推移該当値テキスト445"/>
        <xdr:cNvSpPr txBox="1"/>
      </xdr:nvSpPr>
      <xdr:spPr>
        <a:xfrm>
          <a:off x="5740400" y="600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157947</xdr:rowOff>
    </xdr:from>
    <xdr:to>
      <xdr:col>4</xdr:col>
      <xdr:colOff>520700</xdr:colOff>
      <xdr:row>33</xdr:row>
      <xdr:rowOff>259547</xdr:rowOff>
    </xdr:to>
    <xdr:sp macro="" textlink="">
      <xdr:nvSpPr>
        <xdr:cNvPr id="129" name="円/楕円 128"/>
        <xdr:cNvSpPr/>
      </xdr:nvSpPr>
      <xdr:spPr bwMode="auto">
        <a:xfrm>
          <a:off x="4953000" y="608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98274</xdr:rowOff>
    </xdr:from>
    <xdr:ext cx="736600" cy="259045"/>
    <xdr:sp macro="" textlink="">
      <xdr:nvSpPr>
        <xdr:cNvPr id="130" name="テキスト ボックス 129"/>
        <xdr:cNvSpPr txBox="1"/>
      </xdr:nvSpPr>
      <xdr:spPr>
        <a:xfrm>
          <a:off x="4622800" y="585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277597</xdr:rowOff>
    </xdr:from>
    <xdr:to>
      <xdr:col>3</xdr:col>
      <xdr:colOff>955675</xdr:colOff>
      <xdr:row>34</xdr:row>
      <xdr:rowOff>36297</xdr:rowOff>
    </xdr:to>
    <xdr:sp macro="" textlink="">
      <xdr:nvSpPr>
        <xdr:cNvPr id="131" name="円/楕円 130"/>
        <xdr:cNvSpPr/>
      </xdr:nvSpPr>
      <xdr:spPr bwMode="auto">
        <a:xfrm>
          <a:off x="4254500" y="620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46474</xdr:rowOff>
    </xdr:from>
    <xdr:ext cx="762000" cy="259045"/>
    <xdr:sp macro="" textlink="">
      <xdr:nvSpPr>
        <xdr:cNvPr id="132" name="テキスト ボックス 131"/>
        <xdr:cNvSpPr txBox="1"/>
      </xdr:nvSpPr>
      <xdr:spPr>
        <a:xfrm>
          <a:off x="3924300" y="597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251353</xdr:rowOff>
    </xdr:from>
    <xdr:to>
      <xdr:col>3</xdr:col>
      <xdr:colOff>257175</xdr:colOff>
      <xdr:row>34</xdr:row>
      <xdr:rowOff>10053</xdr:rowOff>
    </xdr:to>
    <xdr:sp macro="" textlink="">
      <xdr:nvSpPr>
        <xdr:cNvPr id="133" name="円/楕円 132"/>
        <xdr:cNvSpPr/>
      </xdr:nvSpPr>
      <xdr:spPr bwMode="auto">
        <a:xfrm>
          <a:off x="3556000" y="61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20230</xdr:rowOff>
    </xdr:from>
    <xdr:ext cx="762000" cy="259045"/>
    <xdr:sp macro="" textlink="">
      <xdr:nvSpPr>
        <xdr:cNvPr id="134" name="テキスト ボックス 133"/>
        <xdr:cNvSpPr txBox="1"/>
      </xdr:nvSpPr>
      <xdr:spPr>
        <a:xfrm>
          <a:off x="3225800" y="59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263652</xdr:rowOff>
    </xdr:from>
    <xdr:to>
      <xdr:col>2</xdr:col>
      <xdr:colOff>692150</xdr:colOff>
      <xdr:row>34</xdr:row>
      <xdr:rowOff>22352</xdr:rowOff>
    </xdr:to>
    <xdr:sp macro="" textlink="">
      <xdr:nvSpPr>
        <xdr:cNvPr id="135" name="円/楕円 134"/>
        <xdr:cNvSpPr/>
      </xdr:nvSpPr>
      <xdr:spPr bwMode="auto">
        <a:xfrm>
          <a:off x="2857500" y="618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32529</xdr:rowOff>
    </xdr:from>
    <xdr:ext cx="762000" cy="259045"/>
    <xdr:sp macro="" textlink="">
      <xdr:nvSpPr>
        <xdr:cNvPr id="136" name="テキスト ボックス 135"/>
        <xdr:cNvSpPr txBox="1"/>
      </xdr:nvSpPr>
      <xdr:spPr>
        <a:xfrm>
          <a:off x="2527300" y="59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9207</xdr:rowOff>
    </xdr:from>
    <xdr:to>
      <xdr:col>6</xdr:col>
      <xdr:colOff>511175</xdr:colOff>
      <xdr:row>39</xdr:row>
      <xdr:rowOff>23038</xdr:rowOff>
    </xdr:to>
    <xdr:cxnSp macro="">
      <xdr:nvCxnSpPr>
        <xdr:cNvPr id="61" name="直線コネクタ 60"/>
        <xdr:cNvCxnSpPr/>
      </xdr:nvCxnSpPr>
      <xdr:spPr>
        <a:xfrm>
          <a:off x="3797300" y="6695757"/>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93332</xdr:rowOff>
    </xdr:from>
    <xdr:to>
      <xdr:col>5</xdr:col>
      <xdr:colOff>358775</xdr:colOff>
      <xdr:row>39</xdr:row>
      <xdr:rowOff>9207</xdr:rowOff>
    </xdr:to>
    <xdr:cxnSp macro="">
      <xdr:nvCxnSpPr>
        <xdr:cNvPr id="64" name="直線コネクタ 63"/>
        <xdr:cNvCxnSpPr/>
      </xdr:nvCxnSpPr>
      <xdr:spPr>
        <a:xfrm>
          <a:off x="2908300" y="660843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93332</xdr:rowOff>
    </xdr:from>
    <xdr:to>
      <xdr:col>4</xdr:col>
      <xdr:colOff>155575</xdr:colOff>
      <xdr:row>38</xdr:row>
      <xdr:rowOff>162903</xdr:rowOff>
    </xdr:to>
    <xdr:cxnSp macro="">
      <xdr:nvCxnSpPr>
        <xdr:cNvPr id="67" name="直線コネクタ 66"/>
        <xdr:cNvCxnSpPr/>
      </xdr:nvCxnSpPr>
      <xdr:spPr>
        <a:xfrm flipV="1">
          <a:off x="2019300" y="660843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79387</xdr:rowOff>
    </xdr:from>
    <xdr:to>
      <xdr:col>2</xdr:col>
      <xdr:colOff>638175</xdr:colOff>
      <xdr:row>38</xdr:row>
      <xdr:rowOff>162903</xdr:rowOff>
    </xdr:to>
    <xdr:cxnSp macro="">
      <xdr:nvCxnSpPr>
        <xdr:cNvPr id="70" name="直線コネクタ 69"/>
        <xdr:cNvCxnSpPr/>
      </xdr:nvCxnSpPr>
      <xdr:spPr>
        <a:xfrm>
          <a:off x="1130300" y="6594487"/>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143688</xdr:rowOff>
    </xdr:from>
    <xdr:to>
      <xdr:col>6</xdr:col>
      <xdr:colOff>561975</xdr:colOff>
      <xdr:row>39</xdr:row>
      <xdr:rowOff>73838</xdr:rowOff>
    </xdr:to>
    <xdr:sp macro="" textlink="">
      <xdr:nvSpPr>
        <xdr:cNvPr id="80" name="円/楕円 79"/>
        <xdr:cNvSpPr/>
      </xdr:nvSpPr>
      <xdr:spPr>
        <a:xfrm>
          <a:off x="45847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58615</xdr:rowOff>
    </xdr:from>
    <xdr:ext cx="534377" cy="259045"/>
    <xdr:sp macro="" textlink="">
      <xdr:nvSpPr>
        <xdr:cNvPr id="81" name="人件費該当値テキスト"/>
        <xdr:cNvSpPr txBox="1"/>
      </xdr:nvSpPr>
      <xdr:spPr>
        <a:xfrm>
          <a:off x="4686300" y="6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129857</xdr:rowOff>
    </xdr:from>
    <xdr:to>
      <xdr:col>5</xdr:col>
      <xdr:colOff>409575</xdr:colOff>
      <xdr:row>39</xdr:row>
      <xdr:rowOff>60007</xdr:rowOff>
    </xdr:to>
    <xdr:sp macro="" textlink="">
      <xdr:nvSpPr>
        <xdr:cNvPr id="82" name="円/楕円 81"/>
        <xdr:cNvSpPr/>
      </xdr:nvSpPr>
      <xdr:spPr>
        <a:xfrm>
          <a:off x="3746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51134</xdr:rowOff>
    </xdr:from>
    <xdr:ext cx="534377" cy="259045"/>
    <xdr:sp macro="" textlink="">
      <xdr:nvSpPr>
        <xdr:cNvPr id="83" name="テキスト ボックス 82"/>
        <xdr:cNvSpPr txBox="1"/>
      </xdr:nvSpPr>
      <xdr:spPr>
        <a:xfrm>
          <a:off x="3530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42532</xdr:rowOff>
    </xdr:from>
    <xdr:to>
      <xdr:col>4</xdr:col>
      <xdr:colOff>206375</xdr:colOff>
      <xdr:row>38</xdr:row>
      <xdr:rowOff>144132</xdr:rowOff>
    </xdr:to>
    <xdr:sp macro="" textlink="">
      <xdr:nvSpPr>
        <xdr:cNvPr id="84" name="円/楕円 83"/>
        <xdr:cNvSpPr/>
      </xdr:nvSpPr>
      <xdr:spPr>
        <a:xfrm>
          <a:off x="2857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135259</xdr:rowOff>
    </xdr:from>
    <xdr:ext cx="534377" cy="259045"/>
    <xdr:sp macro="" textlink="">
      <xdr:nvSpPr>
        <xdr:cNvPr id="85" name="テキスト ボックス 84"/>
        <xdr:cNvSpPr txBox="1"/>
      </xdr:nvSpPr>
      <xdr:spPr>
        <a:xfrm>
          <a:off x="264111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112103</xdr:rowOff>
    </xdr:from>
    <xdr:to>
      <xdr:col>3</xdr:col>
      <xdr:colOff>3175</xdr:colOff>
      <xdr:row>39</xdr:row>
      <xdr:rowOff>42253</xdr:rowOff>
    </xdr:to>
    <xdr:sp macro="" textlink="">
      <xdr:nvSpPr>
        <xdr:cNvPr id="86" name="円/楕円 85"/>
        <xdr:cNvSpPr/>
      </xdr:nvSpPr>
      <xdr:spPr>
        <a:xfrm>
          <a:off x="1968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33380</xdr:rowOff>
    </xdr:from>
    <xdr:ext cx="534377" cy="259045"/>
    <xdr:sp macro="" textlink="">
      <xdr:nvSpPr>
        <xdr:cNvPr id="87" name="テキスト ボックス 86"/>
        <xdr:cNvSpPr txBox="1"/>
      </xdr:nvSpPr>
      <xdr:spPr>
        <a:xfrm>
          <a:off x="1752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28587</xdr:rowOff>
    </xdr:from>
    <xdr:to>
      <xdr:col>1</xdr:col>
      <xdr:colOff>485775</xdr:colOff>
      <xdr:row>38</xdr:row>
      <xdr:rowOff>130187</xdr:rowOff>
    </xdr:to>
    <xdr:sp macro="" textlink="">
      <xdr:nvSpPr>
        <xdr:cNvPr id="88" name="円/楕円 87"/>
        <xdr:cNvSpPr/>
      </xdr:nvSpPr>
      <xdr:spPr>
        <a:xfrm>
          <a:off x="1079500" y="6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121314</xdr:rowOff>
    </xdr:from>
    <xdr:ext cx="534377" cy="259045"/>
    <xdr:sp macro="" textlink="">
      <xdr:nvSpPr>
        <xdr:cNvPr id="89" name="テキスト ボックス 88"/>
        <xdr:cNvSpPr txBox="1"/>
      </xdr:nvSpPr>
      <xdr:spPr>
        <a:xfrm>
          <a:off x="863111" y="66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4445</xdr:rowOff>
    </xdr:from>
    <xdr:to>
      <xdr:col>6</xdr:col>
      <xdr:colOff>511175</xdr:colOff>
      <xdr:row>58</xdr:row>
      <xdr:rowOff>8471</xdr:rowOff>
    </xdr:to>
    <xdr:cxnSp macro="">
      <xdr:nvCxnSpPr>
        <xdr:cNvPr id="119" name="直線コネクタ 118"/>
        <xdr:cNvCxnSpPr/>
      </xdr:nvCxnSpPr>
      <xdr:spPr>
        <a:xfrm flipV="1">
          <a:off x="3797300" y="9948545"/>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8471</xdr:rowOff>
    </xdr:from>
    <xdr:to>
      <xdr:col>5</xdr:col>
      <xdr:colOff>358775</xdr:colOff>
      <xdr:row>58</xdr:row>
      <xdr:rowOff>21120</xdr:rowOff>
    </xdr:to>
    <xdr:cxnSp macro="">
      <xdr:nvCxnSpPr>
        <xdr:cNvPr id="122" name="直線コネクタ 121"/>
        <xdr:cNvCxnSpPr/>
      </xdr:nvCxnSpPr>
      <xdr:spPr>
        <a:xfrm flipV="1">
          <a:off x="2908300" y="995257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21120</xdr:rowOff>
    </xdr:from>
    <xdr:to>
      <xdr:col>4</xdr:col>
      <xdr:colOff>155575</xdr:colOff>
      <xdr:row>58</xdr:row>
      <xdr:rowOff>73914</xdr:rowOff>
    </xdr:to>
    <xdr:cxnSp macro="">
      <xdr:nvCxnSpPr>
        <xdr:cNvPr id="125" name="直線コネクタ 124"/>
        <xdr:cNvCxnSpPr/>
      </xdr:nvCxnSpPr>
      <xdr:spPr>
        <a:xfrm flipV="1">
          <a:off x="2019300" y="9965220"/>
          <a:ext cx="889000" cy="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34976</xdr:rowOff>
    </xdr:from>
    <xdr:to>
      <xdr:col>2</xdr:col>
      <xdr:colOff>638175</xdr:colOff>
      <xdr:row>58</xdr:row>
      <xdr:rowOff>73914</xdr:rowOff>
    </xdr:to>
    <xdr:cxnSp macro="">
      <xdr:nvCxnSpPr>
        <xdr:cNvPr id="128" name="直線コネクタ 127"/>
        <xdr:cNvCxnSpPr/>
      </xdr:nvCxnSpPr>
      <xdr:spPr>
        <a:xfrm>
          <a:off x="1130300" y="9979076"/>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125095</xdr:rowOff>
    </xdr:from>
    <xdr:to>
      <xdr:col>6</xdr:col>
      <xdr:colOff>561975</xdr:colOff>
      <xdr:row>58</xdr:row>
      <xdr:rowOff>55245</xdr:rowOff>
    </xdr:to>
    <xdr:sp macro="" textlink="">
      <xdr:nvSpPr>
        <xdr:cNvPr id="138" name="円/楕円 137"/>
        <xdr:cNvSpPr/>
      </xdr:nvSpPr>
      <xdr:spPr>
        <a:xfrm>
          <a:off x="4584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103522</xdr:rowOff>
    </xdr:from>
    <xdr:ext cx="534377" cy="259045"/>
    <xdr:sp macro="" textlink="">
      <xdr:nvSpPr>
        <xdr:cNvPr id="139" name="物件費該当値テキスト"/>
        <xdr:cNvSpPr txBox="1"/>
      </xdr:nvSpPr>
      <xdr:spPr>
        <a:xfrm>
          <a:off x="4686300" y="9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129121</xdr:rowOff>
    </xdr:from>
    <xdr:to>
      <xdr:col>5</xdr:col>
      <xdr:colOff>409575</xdr:colOff>
      <xdr:row>58</xdr:row>
      <xdr:rowOff>59271</xdr:rowOff>
    </xdr:to>
    <xdr:sp macro="" textlink="">
      <xdr:nvSpPr>
        <xdr:cNvPr id="140" name="円/楕円 139"/>
        <xdr:cNvSpPr/>
      </xdr:nvSpPr>
      <xdr:spPr>
        <a:xfrm>
          <a:off x="3746500" y="99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50398</xdr:rowOff>
    </xdr:from>
    <xdr:ext cx="534377" cy="259045"/>
    <xdr:sp macro="" textlink="">
      <xdr:nvSpPr>
        <xdr:cNvPr id="141" name="テキスト ボックス 140"/>
        <xdr:cNvSpPr txBox="1"/>
      </xdr:nvSpPr>
      <xdr:spPr>
        <a:xfrm>
          <a:off x="3530111" y="99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141770</xdr:rowOff>
    </xdr:from>
    <xdr:to>
      <xdr:col>4</xdr:col>
      <xdr:colOff>206375</xdr:colOff>
      <xdr:row>58</xdr:row>
      <xdr:rowOff>71920</xdr:rowOff>
    </xdr:to>
    <xdr:sp macro="" textlink="">
      <xdr:nvSpPr>
        <xdr:cNvPr id="142" name="円/楕円 141"/>
        <xdr:cNvSpPr/>
      </xdr:nvSpPr>
      <xdr:spPr>
        <a:xfrm>
          <a:off x="2857500" y="99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63047</xdr:rowOff>
    </xdr:from>
    <xdr:ext cx="534377" cy="259045"/>
    <xdr:sp macro="" textlink="">
      <xdr:nvSpPr>
        <xdr:cNvPr id="143" name="テキスト ボックス 142"/>
        <xdr:cNvSpPr txBox="1"/>
      </xdr:nvSpPr>
      <xdr:spPr>
        <a:xfrm>
          <a:off x="2641111" y="100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23114</xdr:rowOff>
    </xdr:from>
    <xdr:to>
      <xdr:col>3</xdr:col>
      <xdr:colOff>3175</xdr:colOff>
      <xdr:row>58</xdr:row>
      <xdr:rowOff>124714</xdr:rowOff>
    </xdr:to>
    <xdr:sp macro="" textlink="">
      <xdr:nvSpPr>
        <xdr:cNvPr id="144" name="円/楕円 143"/>
        <xdr:cNvSpPr/>
      </xdr:nvSpPr>
      <xdr:spPr>
        <a:xfrm>
          <a:off x="19685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115841</xdr:rowOff>
    </xdr:from>
    <xdr:ext cx="534377" cy="259045"/>
    <xdr:sp macro="" textlink="">
      <xdr:nvSpPr>
        <xdr:cNvPr id="145" name="テキスト ボックス 144"/>
        <xdr:cNvSpPr txBox="1"/>
      </xdr:nvSpPr>
      <xdr:spPr>
        <a:xfrm>
          <a:off x="1752111" y="100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155626</xdr:rowOff>
    </xdr:from>
    <xdr:to>
      <xdr:col>1</xdr:col>
      <xdr:colOff>485775</xdr:colOff>
      <xdr:row>58</xdr:row>
      <xdr:rowOff>85776</xdr:rowOff>
    </xdr:to>
    <xdr:sp macro="" textlink="">
      <xdr:nvSpPr>
        <xdr:cNvPr id="146" name="円/楕円 145"/>
        <xdr:cNvSpPr/>
      </xdr:nvSpPr>
      <xdr:spPr>
        <a:xfrm>
          <a:off x="1079500" y="99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102303</xdr:rowOff>
    </xdr:from>
    <xdr:ext cx="534377" cy="259045"/>
    <xdr:sp macro="" textlink="">
      <xdr:nvSpPr>
        <xdr:cNvPr id="147" name="テキスト ボックス 146"/>
        <xdr:cNvSpPr txBox="1"/>
      </xdr:nvSpPr>
      <xdr:spPr>
        <a:xfrm>
          <a:off x="863111" y="9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42225</xdr:rowOff>
    </xdr:from>
    <xdr:to>
      <xdr:col>6</xdr:col>
      <xdr:colOff>510540</xdr:colOff>
      <xdr:row>78</xdr:row>
      <xdr:rowOff>108427</xdr:rowOff>
    </xdr:to>
    <xdr:cxnSp macro="">
      <xdr:nvCxnSpPr>
        <xdr:cNvPr id="169" name="直線コネクタ 168"/>
        <xdr:cNvCxnSpPr/>
      </xdr:nvCxnSpPr>
      <xdr:spPr>
        <a:xfrm flipV="1">
          <a:off x="4633595" y="12386625"/>
          <a:ext cx="1270" cy="109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78</xdr:row>
      <xdr:rowOff>108427</xdr:rowOff>
    </xdr:from>
    <xdr:to>
      <xdr:col>6</xdr:col>
      <xdr:colOff>600075</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160352</xdr:rowOff>
    </xdr:from>
    <xdr:ext cx="534377" cy="259045"/>
    <xdr:sp macro="" textlink="">
      <xdr:nvSpPr>
        <xdr:cNvPr id="172" name="維持補修費最大値テキスト"/>
        <xdr:cNvSpPr txBox="1"/>
      </xdr:nvSpPr>
      <xdr:spPr>
        <a:xfrm>
          <a:off x="4686300" y="121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72</xdr:row>
      <xdr:rowOff>42225</xdr:rowOff>
    </xdr:from>
    <xdr:to>
      <xdr:col>6</xdr:col>
      <xdr:colOff>600075</xdr:colOff>
      <xdr:row>72</xdr:row>
      <xdr:rowOff>42225</xdr:rowOff>
    </xdr:to>
    <xdr:cxnSp macro="">
      <xdr:nvCxnSpPr>
        <xdr:cNvPr id="173" name="直線コネクタ 172"/>
        <xdr:cNvCxnSpPr/>
      </xdr:nvCxnSpPr>
      <xdr:spPr>
        <a:xfrm>
          <a:off x="4546600" y="12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36922</xdr:rowOff>
    </xdr:from>
    <xdr:to>
      <xdr:col>6</xdr:col>
      <xdr:colOff>511175</xdr:colOff>
      <xdr:row>72</xdr:row>
      <xdr:rowOff>161463</xdr:rowOff>
    </xdr:to>
    <xdr:cxnSp macro="">
      <xdr:nvCxnSpPr>
        <xdr:cNvPr id="174" name="直線コネクタ 173"/>
        <xdr:cNvCxnSpPr/>
      </xdr:nvCxnSpPr>
      <xdr:spPr>
        <a:xfrm>
          <a:off x="3797300" y="12381322"/>
          <a:ext cx="8382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33951</xdr:rowOff>
    </xdr:from>
    <xdr:ext cx="469744" cy="259045"/>
    <xdr:sp macro="" textlink="">
      <xdr:nvSpPr>
        <xdr:cNvPr id="175" name="維持補修費平均値テキスト"/>
        <xdr:cNvSpPr txBox="1"/>
      </xdr:nvSpPr>
      <xdr:spPr>
        <a:xfrm>
          <a:off x="4686300" y="1306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55524</xdr:rowOff>
    </xdr:from>
    <xdr:to>
      <xdr:col>6</xdr:col>
      <xdr:colOff>561975</xdr:colOff>
      <xdr:row>76</xdr:row>
      <xdr:rowOff>157124</xdr:rowOff>
    </xdr:to>
    <xdr:sp macro="" textlink="">
      <xdr:nvSpPr>
        <xdr:cNvPr id="176" name="フローチャート : 判断 175"/>
        <xdr:cNvSpPr/>
      </xdr:nvSpPr>
      <xdr:spPr>
        <a:xfrm>
          <a:off x="45847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18085</xdr:rowOff>
    </xdr:from>
    <xdr:to>
      <xdr:col>5</xdr:col>
      <xdr:colOff>358775</xdr:colOff>
      <xdr:row>72</xdr:row>
      <xdr:rowOff>36922</xdr:rowOff>
    </xdr:to>
    <xdr:cxnSp macro="">
      <xdr:nvCxnSpPr>
        <xdr:cNvPr id="177" name="直線コネクタ 176"/>
        <xdr:cNvCxnSpPr/>
      </xdr:nvCxnSpPr>
      <xdr:spPr>
        <a:xfrm>
          <a:off x="2908300" y="12191035"/>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61559</xdr:rowOff>
    </xdr:from>
    <xdr:to>
      <xdr:col>5</xdr:col>
      <xdr:colOff>409575</xdr:colOff>
      <xdr:row>76</xdr:row>
      <xdr:rowOff>163159</xdr:rowOff>
    </xdr:to>
    <xdr:sp macro="" textlink="">
      <xdr:nvSpPr>
        <xdr:cNvPr id="178" name="フローチャート : 判断 177"/>
        <xdr:cNvSpPr/>
      </xdr:nvSpPr>
      <xdr:spPr>
        <a:xfrm>
          <a:off x="3746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154286</xdr:rowOff>
    </xdr:from>
    <xdr:ext cx="469744" cy="259045"/>
    <xdr:sp macro="" textlink="">
      <xdr:nvSpPr>
        <xdr:cNvPr id="179" name="テキスト ボックス 178"/>
        <xdr:cNvSpPr txBox="1"/>
      </xdr:nvSpPr>
      <xdr:spPr>
        <a:xfrm>
          <a:off x="3562427"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18085</xdr:rowOff>
    </xdr:from>
    <xdr:to>
      <xdr:col>4</xdr:col>
      <xdr:colOff>155575</xdr:colOff>
      <xdr:row>71</xdr:row>
      <xdr:rowOff>165760</xdr:rowOff>
    </xdr:to>
    <xdr:cxnSp macro="">
      <xdr:nvCxnSpPr>
        <xdr:cNvPr id="180" name="直線コネクタ 179"/>
        <xdr:cNvCxnSpPr/>
      </xdr:nvCxnSpPr>
      <xdr:spPr>
        <a:xfrm flipV="1">
          <a:off x="2019300" y="12191035"/>
          <a:ext cx="8890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68052</xdr:rowOff>
    </xdr:from>
    <xdr:to>
      <xdr:col>4</xdr:col>
      <xdr:colOff>206375</xdr:colOff>
      <xdr:row>76</xdr:row>
      <xdr:rowOff>169652</xdr:rowOff>
    </xdr:to>
    <xdr:sp macro="" textlink="">
      <xdr:nvSpPr>
        <xdr:cNvPr id="181" name="フローチャート : 判断 180"/>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160779</xdr:rowOff>
    </xdr:from>
    <xdr:ext cx="469744" cy="259045"/>
    <xdr:sp macro="" textlink="">
      <xdr:nvSpPr>
        <xdr:cNvPr id="182" name="テキスト ボックス 181"/>
        <xdr:cNvSpPr txBox="1"/>
      </xdr:nvSpPr>
      <xdr:spPr>
        <a:xfrm>
          <a:off x="2673427"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16347</xdr:rowOff>
    </xdr:from>
    <xdr:to>
      <xdr:col>2</xdr:col>
      <xdr:colOff>638175</xdr:colOff>
      <xdr:row>71</xdr:row>
      <xdr:rowOff>165760</xdr:rowOff>
    </xdr:to>
    <xdr:cxnSp macro="">
      <xdr:nvCxnSpPr>
        <xdr:cNvPr id="183" name="直線コネクタ 182"/>
        <xdr:cNvCxnSpPr/>
      </xdr:nvCxnSpPr>
      <xdr:spPr>
        <a:xfrm>
          <a:off x="1130300" y="12017847"/>
          <a:ext cx="889000" cy="3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45923</xdr:rowOff>
    </xdr:from>
    <xdr:to>
      <xdr:col>3</xdr:col>
      <xdr:colOff>3175</xdr:colOff>
      <xdr:row>76</xdr:row>
      <xdr:rowOff>147523</xdr:rowOff>
    </xdr:to>
    <xdr:sp macro="" textlink="">
      <xdr:nvSpPr>
        <xdr:cNvPr id="184" name="フローチャート : 判断 183"/>
        <xdr:cNvSpPr/>
      </xdr:nvSpPr>
      <xdr:spPr>
        <a:xfrm>
          <a:off x="1968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138650</xdr:rowOff>
    </xdr:from>
    <xdr:ext cx="469744" cy="259045"/>
    <xdr:sp macro="" textlink="">
      <xdr:nvSpPr>
        <xdr:cNvPr id="185" name="テキスト ボックス 184"/>
        <xdr:cNvSpPr txBox="1"/>
      </xdr:nvSpPr>
      <xdr:spPr>
        <a:xfrm>
          <a:off x="1784427"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45008</xdr:rowOff>
    </xdr:from>
    <xdr:to>
      <xdr:col>1</xdr:col>
      <xdr:colOff>485775</xdr:colOff>
      <xdr:row>76</xdr:row>
      <xdr:rowOff>146608</xdr:rowOff>
    </xdr:to>
    <xdr:sp macro="" textlink="">
      <xdr:nvSpPr>
        <xdr:cNvPr id="186" name="フローチャート : 判断 185"/>
        <xdr:cNvSpPr/>
      </xdr:nvSpPr>
      <xdr:spPr>
        <a:xfrm>
          <a:off x="1079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137735</xdr:rowOff>
    </xdr:from>
    <xdr:ext cx="469744" cy="259045"/>
    <xdr:sp macro="" textlink="">
      <xdr:nvSpPr>
        <xdr:cNvPr id="187" name="テキスト ボックス 186"/>
        <xdr:cNvSpPr txBox="1"/>
      </xdr:nvSpPr>
      <xdr:spPr>
        <a:xfrm>
          <a:off x="895427" y="131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110663</xdr:rowOff>
    </xdr:from>
    <xdr:to>
      <xdr:col>6</xdr:col>
      <xdr:colOff>561975</xdr:colOff>
      <xdr:row>73</xdr:row>
      <xdr:rowOff>40813</xdr:rowOff>
    </xdr:to>
    <xdr:sp macro="" textlink="">
      <xdr:nvSpPr>
        <xdr:cNvPr id="193" name="円/楕円 192"/>
        <xdr:cNvSpPr/>
      </xdr:nvSpPr>
      <xdr:spPr>
        <a:xfrm>
          <a:off x="45847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25590</xdr:rowOff>
    </xdr:from>
    <xdr:ext cx="534377" cy="259045"/>
    <xdr:sp macro="" textlink="">
      <xdr:nvSpPr>
        <xdr:cNvPr id="194" name="維持補修費該当値テキスト"/>
        <xdr:cNvSpPr txBox="1"/>
      </xdr:nvSpPr>
      <xdr:spPr>
        <a:xfrm>
          <a:off x="4686300" y="123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157572</xdr:rowOff>
    </xdr:from>
    <xdr:to>
      <xdr:col>5</xdr:col>
      <xdr:colOff>409575</xdr:colOff>
      <xdr:row>72</xdr:row>
      <xdr:rowOff>87722</xdr:rowOff>
    </xdr:to>
    <xdr:sp macro="" textlink="">
      <xdr:nvSpPr>
        <xdr:cNvPr id="195" name="円/楕円 194"/>
        <xdr:cNvSpPr/>
      </xdr:nvSpPr>
      <xdr:spPr>
        <a:xfrm>
          <a:off x="3746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104249</xdr:rowOff>
    </xdr:from>
    <xdr:ext cx="534377" cy="259045"/>
    <xdr:sp macro="" textlink="">
      <xdr:nvSpPr>
        <xdr:cNvPr id="196" name="テキスト ボックス 195"/>
        <xdr:cNvSpPr txBox="1"/>
      </xdr:nvSpPr>
      <xdr:spPr>
        <a:xfrm>
          <a:off x="3530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138735</xdr:rowOff>
    </xdr:from>
    <xdr:to>
      <xdr:col>4</xdr:col>
      <xdr:colOff>206375</xdr:colOff>
      <xdr:row>71</xdr:row>
      <xdr:rowOff>68885</xdr:rowOff>
    </xdr:to>
    <xdr:sp macro="" textlink="">
      <xdr:nvSpPr>
        <xdr:cNvPr id="197" name="円/楕円 196"/>
        <xdr:cNvSpPr/>
      </xdr:nvSpPr>
      <xdr:spPr>
        <a:xfrm>
          <a:off x="2857500" y="121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85412</xdr:rowOff>
    </xdr:from>
    <xdr:ext cx="534377" cy="259045"/>
    <xdr:sp macro="" textlink="">
      <xdr:nvSpPr>
        <xdr:cNvPr id="198" name="テキスト ボックス 197"/>
        <xdr:cNvSpPr txBox="1"/>
      </xdr:nvSpPr>
      <xdr:spPr>
        <a:xfrm>
          <a:off x="2641111" y="119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114960</xdr:rowOff>
    </xdr:from>
    <xdr:to>
      <xdr:col>3</xdr:col>
      <xdr:colOff>3175</xdr:colOff>
      <xdr:row>72</xdr:row>
      <xdr:rowOff>45110</xdr:rowOff>
    </xdr:to>
    <xdr:sp macro="" textlink="">
      <xdr:nvSpPr>
        <xdr:cNvPr id="199" name="円/楕円 198"/>
        <xdr:cNvSpPr/>
      </xdr:nvSpPr>
      <xdr:spPr>
        <a:xfrm>
          <a:off x="1968500" y="12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61637</xdr:rowOff>
    </xdr:from>
    <xdr:ext cx="534377" cy="259045"/>
    <xdr:sp macro="" textlink="">
      <xdr:nvSpPr>
        <xdr:cNvPr id="200" name="テキスト ボックス 199"/>
        <xdr:cNvSpPr txBox="1"/>
      </xdr:nvSpPr>
      <xdr:spPr>
        <a:xfrm>
          <a:off x="1752111" y="120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136997</xdr:rowOff>
    </xdr:from>
    <xdr:to>
      <xdr:col>1</xdr:col>
      <xdr:colOff>485775</xdr:colOff>
      <xdr:row>70</xdr:row>
      <xdr:rowOff>67147</xdr:rowOff>
    </xdr:to>
    <xdr:sp macro="" textlink="">
      <xdr:nvSpPr>
        <xdr:cNvPr id="201" name="円/楕円 200"/>
        <xdr:cNvSpPr/>
      </xdr:nvSpPr>
      <xdr:spPr>
        <a:xfrm>
          <a:off x="1079500" y="119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68</xdr:row>
      <xdr:rowOff>83674</xdr:rowOff>
    </xdr:from>
    <xdr:ext cx="534377" cy="259045"/>
    <xdr:sp macro="" textlink="">
      <xdr:nvSpPr>
        <xdr:cNvPr id="202" name="テキスト ボックス 201"/>
        <xdr:cNvSpPr txBox="1"/>
      </xdr:nvSpPr>
      <xdr:spPr>
        <a:xfrm>
          <a:off x="863111" y="11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7" name="直線コネクタ 226"/>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28"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29" name="直線コネクタ 228"/>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0"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1" name="直線コネクタ 230"/>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45669</xdr:rowOff>
    </xdr:from>
    <xdr:to>
      <xdr:col>6</xdr:col>
      <xdr:colOff>511175</xdr:colOff>
      <xdr:row>93</xdr:row>
      <xdr:rowOff>108026</xdr:rowOff>
    </xdr:to>
    <xdr:cxnSp macro="">
      <xdr:nvCxnSpPr>
        <xdr:cNvPr id="232" name="直線コネクタ 231"/>
        <xdr:cNvCxnSpPr/>
      </xdr:nvCxnSpPr>
      <xdr:spPr>
        <a:xfrm flipV="1">
          <a:off x="3797300" y="15990519"/>
          <a:ext cx="8382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3"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4" name="フローチャート : 判断 233"/>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108026</xdr:rowOff>
    </xdr:from>
    <xdr:to>
      <xdr:col>5</xdr:col>
      <xdr:colOff>358775</xdr:colOff>
      <xdr:row>94</xdr:row>
      <xdr:rowOff>39</xdr:rowOff>
    </xdr:to>
    <xdr:cxnSp macro="">
      <xdr:nvCxnSpPr>
        <xdr:cNvPr id="235" name="直線コネクタ 234"/>
        <xdr:cNvCxnSpPr/>
      </xdr:nvCxnSpPr>
      <xdr:spPr>
        <a:xfrm flipV="1">
          <a:off x="2908300" y="160528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6" name="フローチャート : 判断 235"/>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7" name="テキスト ボックス 236"/>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39</xdr:rowOff>
    </xdr:from>
    <xdr:to>
      <xdr:col>4</xdr:col>
      <xdr:colOff>155575</xdr:colOff>
      <xdr:row>94</xdr:row>
      <xdr:rowOff>97459</xdr:rowOff>
    </xdr:to>
    <xdr:cxnSp macro="">
      <xdr:nvCxnSpPr>
        <xdr:cNvPr id="238" name="直線コネクタ 237"/>
        <xdr:cNvCxnSpPr/>
      </xdr:nvCxnSpPr>
      <xdr:spPr>
        <a:xfrm flipV="1">
          <a:off x="2019300" y="16116339"/>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39" name="フローチャート : 判断 238"/>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0" name="テキスト ボックス 239"/>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97459</xdr:rowOff>
    </xdr:from>
    <xdr:to>
      <xdr:col>2</xdr:col>
      <xdr:colOff>638175</xdr:colOff>
      <xdr:row>94</xdr:row>
      <xdr:rowOff>107150</xdr:rowOff>
    </xdr:to>
    <xdr:cxnSp macro="">
      <xdr:nvCxnSpPr>
        <xdr:cNvPr id="241" name="直線コネクタ 240"/>
        <xdr:cNvCxnSpPr/>
      </xdr:nvCxnSpPr>
      <xdr:spPr>
        <a:xfrm flipV="1">
          <a:off x="1130300" y="16213759"/>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2" name="フローチャート : 判断 241"/>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3" name="テキスト ボックス 242"/>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4" name="フローチャート : 判断 243"/>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5" name="テキスト ボックス 244"/>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166319</xdr:rowOff>
    </xdr:from>
    <xdr:to>
      <xdr:col>6</xdr:col>
      <xdr:colOff>561975</xdr:colOff>
      <xdr:row>93</xdr:row>
      <xdr:rowOff>96469</xdr:rowOff>
    </xdr:to>
    <xdr:sp macro="" textlink="">
      <xdr:nvSpPr>
        <xdr:cNvPr id="251" name="円/楕円 250"/>
        <xdr:cNvSpPr/>
      </xdr:nvSpPr>
      <xdr:spPr>
        <a:xfrm>
          <a:off x="45847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17746</xdr:rowOff>
    </xdr:from>
    <xdr:ext cx="599010" cy="259045"/>
    <xdr:sp macro="" textlink="">
      <xdr:nvSpPr>
        <xdr:cNvPr id="252" name="扶助費該当値テキスト"/>
        <xdr:cNvSpPr txBox="1"/>
      </xdr:nvSpPr>
      <xdr:spPr>
        <a:xfrm>
          <a:off x="4686300" y="1579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140,904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57226</xdr:rowOff>
    </xdr:from>
    <xdr:to>
      <xdr:col>5</xdr:col>
      <xdr:colOff>409575</xdr:colOff>
      <xdr:row>93</xdr:row>
      <xdr:rowOff>158826</xdr:rowOff>
    </xdr:to>
    <xdr:sp macro="" textlink="">
      <xdr:nvSpPr>
        <xdr:cNvPr id="253" name="円/楕円 252"/>
        <xdr:cNvSpPr/>
      </xdr:nvSpPr>
      <xdr:spPr>
        <a:xfrm>
          <a:off x="3746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3903</xdr:rowOff>
    </xdr:from>
    <xdr:ext cx="599010" cy="259045"/>
    <xdr:sp macro="" textlink="">
      <xdr:nvSpPr>
        <xdr:cNvPr id="254" name="テキスト ボックス 253"/>
        <xdr:cNvSpPr txBox="1"/>
      </xdr:nvSpPr>
      <xdr:spPr>
        <a:xfrm>
          <a:off x="3497794"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120689</xdr:rowOff>
    </xdr:from>
    <xdr:to>
      <xdr:col>4</xdr:col>
      <xdr:colOff>206375</xdr:colOff>
      <xdr:row>94</xdr:row>
      <xdr:rowOff>50839</xdr:rowOff>
    </xdr:to>
    <xdr:sp macro="" textlink="">
      <xdr:nvSpPr>
        <xdr:cNvPr id="255" name="円/楕円 254"/>
        <xdr:cNvSpPr/>
      </xdr:nvSpPr>
      <xdr:spPr>
        <a:xfrm>
          <a:off x="2857500" y="160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67366</xdr:rowOff>
    </xdr:from>
    <xdr:ext cx="599010" cy="259045"/>
    <xdr:sp macro="" textlink="">
      <xdr:nvSpPr>
        <xdr:cNvPr id="256" name="テキスト ボックス 255"/>
        <xdr:cNvSpPr txBox="1"/>
      </xdr:nvSpPr>
      <xdr:spPr>
        <a:xfrm>
          <a:off x="2608794" y="1584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46659</xdr:rowOff>
    </xdr:from>
    <xdr:to>
      <xdr:col>3</xdr:col>
      <xdr:colOff>3175</xdr:colOff>
      <xdr:row>94</xdr:row>
      <xdr:rowOff>148259</xdr:rowOff>
    </xdr:to>
    <xdr:sp macro="" textlink="">
      <xdr:nvSpPr>
        <xdr:cNvPr id="257" name="円/楕円 256"/>
        <xdr:cNvSpPr/>
      </xdr:nvSpPr>
      <xdr:spPr>
        <a:xfrm>
          <a:off x="1968500" y="16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164786</xdr:rowOff>
    </xdr:from>
    <xdr:ext cx="599010" cy="259045"/>
    <xdr:sp macro="" textlink="">
      <xdr:nvSpPr>
        <xdr:cNvPr id="258" name="テキスト ボックス 257"/>
        <xdr:cNvSpPr txBox="1"/>
      </xdr:nvSpPr>
      <xdr:spPr>
        <a:xfrm>
          <a:off x="1719794" y="1593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56350</xdr:rowOff>
    </xdr:from>
    <xdr:to>
      <xdr:col>1</xdr:col>
      <xdr:colOff>485775</xdr:colOff>
      <xdr:row>94</xdr:row>
      <xdr:rowOff>157950</xdr:rowOff>
    </xdr:to>
    <xdr:sp macro="" textlink="">
      <xdr:nvSpPr>
        <xdr:cNvPr id="259" name="円/楕円 258"/>
        <xdr:cNvSpPr/>
      </xdr:nvSpPr>
      <xdr:spPr>
        <a:xfrm>
          <a:off x="1079500" y="16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3027</xdr:rowOff>
    </xdr:from>
    <xdr:ext cx="599010" cy="259045"/>
    <xdr:sp macro="" textlink="">
      <xdr:nvSpPr>
        <xdr:cNvPr id="260" name="テキスト ボックス 259"/>
        <xdr:cNvSpPr txBox="1"/>
      </xdr:nvSpPr>
      <xdr:spPr>
        <a:xfrm>
          <a:off x="830794" y="159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2" name="直線コネクタ 281"/>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3"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4" name="直線コネクタ 283"/>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5"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6" name="直線コネクタ 285"/>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33218</xdr:rowOff>
    </xdr:from>
    <xdr:to>
      <xdr:col>15</xdr:col>
      <xdr:colOff>180975</xdr:colOff>
      <xdr:row>34</xdr:row>
      <xdr:rowOff>77978</xdr:rowOff>
    </xdr:to>
    <xdr:cxnSp macro="">
      <xdr:nvCxnSpPr>
        <xdr:cNvPr id="287" name="直線コネクタ 286"/>
        <xdr:cNvCxnSpPr/>
      </xdr:nvCxnSpPr>
      <xdr:spPr>
        <a:xfrm>
          <a:off x="9639300" y="5862518"/>
          <a:ext cx="8382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88"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89" name="フローチャート : 判断 288"/>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136934</xdr:rowOff>
    </xdr:from>
    <xdr:to>
      <xdr:col>14</xdr:col>
      <xdr:colOff>28575</xdr:colOff>
      <xdr:row>34</xdr:row>
      <xdr:rowOff>33218</xdr:rowOff>
    </xdr:to>
    <xdr:cxnSp macro="">
      <xdr:nvCxnSpPr>
        <xdr:cNvPr id="290" name="直線コネクタ 289"/>
        <xdr:cNvCxnSpPr/>
      </xdr:nvCxnSpPr>
      <xdr:spPr>
        <a:xfrm>
          <a:off x="8750300" y="5794784"/>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1" name="フローチャート : 判断 290"/>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2" name="テキスト ボックス 291"/>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136934</xdr:rowOff>
    </xdr:from>
    <xdr:to>
      <xdr:col>12</xdr:col>
      <xdr:colOff>511175</xdr:colOff>
      <xdr:row>33</xdr:row>
      <xdr:rowOff>156365</xdr:rowOff>
    </xdr:to>
    <xdr:cxnSp macro="">
      <xdr:nvCxnSpPr>
        <xdr:cNvPr id="293" name="直線コネクタ 292"/>
        <xdr:cNvCxnSpPr/>
      </xdr:nvCxnSpPr>
      <xdr:spPr>
        <a:xfrm flipV="1">
          <a:off x="7861300" y="579478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4" name="フローチャート : 判断 293"/>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5" name="テキスト ボックス 294"/>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140729</xdr:rowOff>
    </xdr:from>
    <xdr:to>
      <xdr:col>11</xdr:col>
      <xdr:colOff>307975</xdr:colOff>
      <xdr:row>33</xdr:row>
      <xdr:rowOff>156365</xdr:rowOff>
    </xdr:to>
    <xdr:cxnSp macro="">
      <xdr:nvCxnSpPr>
        <xdr:cNvPr id="296" name="直線コネクタ 295"/>
        <xdr:cNvCxnSpPr/>
      </xdr:nvCxnSpPr>
      <xdr:spPr>
        <a:xfrm>
          <a:off x="6972300" y="5798579"/>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7" name="フローチャート : 判断 296"/>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298" name="テキスト ボックス 297"/>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299" name="フローチャート : 判断 298"/>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0" name="テキスト ボックス 299"/>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27178</xdr:rowOff>
    </xdr:from>
    <xdr:to>
      <xdr:col>15</xdr:col>
      <xdr:colOff>231775</xdr:colOff>
      <xdr:row>34</xdr:row>
      <xdr:rowOff>128778</xdr:rowOff>
    </xdr:to>
    <xdr:sp macro="" textlink="">
      <xdr:nvSpPr>
        <xdr:cNvPr id="306" name="円/楕円 305"/>
        <xdr:cNvSpPr/>
      </xdr:nvSpPr>
      <xdr:spPr>
        <a:xfrm>
          <a:off x="10426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50055</xdr:rowOff>
    </xdr:from>
    <xdr:ext cx="534377" cy="259045"/>
    <xdr:sp macro="" textlink="">
      <xdr:nvSpPr>
        <xdr:cNvPr id="307" name="補助費等該当値テキスト"/>
        <xdr:cNvSpPr txBox="1"/>
      </xdr:nvSpPr>
      <xdr:spPr>
        <a:xfrm>
          <a:off x="10528300" y="57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153868</xdr:rowOff>
    </xdr:from>
    <xdr:to>
      <xdr:col>14</xdr:col>
      <xdr:colOff>79375</xdr:colOff>
      <xdr:row>34</xdr:row>
      <xdr:rowOff>84018</xdr:rowOff>
    </xdr:to>
    <xdr:sp macro="" textlink="">
      <xdr:nvSpPr>
        <xdr:cNvPr id="308" name="円/楕円 307"/>
        <xdr:cNvSpPr/>
      </xdr:nvSpPr>
      <xdr:spPr>
        <a:xfrm>
          <a:off x="9588500" y="58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100545</xdr:rowOff>
    </xdr:from>
    <xdr:ext cx="534377" cy="259045"/>
    <xdr:sp macro="" textlink="">
      <xdr:nvSpPr>
        <xdr:cNvPr id="309" name="テキスト ボックス 308"/>
        <xdr:cNvSpPr txBox="1"/>
      </xdr:nvSpPr>
      <xdr:spPr>
        <a:xfrm>
          <a:off x="9372111" y="55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86134</xdr:rowOff>
    </xdr:from>
    <xdr:to>
      <xdr:col>12</xdr:col>
      <xdr:colOff>561975</xdr:colOff>
      <xdr:row>34</xdr:row>
      <xdr:rowOff>16284</xdr:rowOff>
    </xdr:to>
    <xdr:sp macro="" textlink="">
      <xdr:nvSpPr>
        <xdr:cNvPr id="310" name="円/楕円 309"/>
        <xdr:cNvSpPr/>
      </xdr:nvSpPr>
      <xdr:spPr>
        <a:xfrm>
          <a:off x="8699500" y="57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32811</xdr:rowOff>
    </xdr:from>
    <xdr:ext cx="534377" cy="259045"/>
    <xdr:sp macro="" textlink="">
      <xdr:nvSpPr>
        <xdr:cNvPr id="311" name="テキスト ボックス 310"/>
        <xdr:cNvSpPr txBox="1"/>
      </xdr:nvSpPr>
      <xdr:spPr>
        <a:xfrm>
          <a:off x="8483111" y="55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105565</xdr:rowOff>
    </xdr:from>
    <xdr:to>
      <xdr:col>11</xdr:col>
      <xdr:colOff>358775</xdr:colOff>
      <xdr:row>34</xdr:row>
      <xdr:rowOff>35715</xdr:rowOff>
    </xdr:to>
    <xdr:sp macro="" textlink="">
      <xdr:nvSpPr>
        <xdr:cNvPr id="312" name="円/楕円 311"/>
        <xdr:cNvSpPr/>
      </xdr:nvSpPr>
      <xdr:spPr>
        <a:xfrm>
          <a:off x="7810500" y="57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52242</xdr:rowOff>
    </xdr:from>
    <xdr:ext cx="534377" cy="259045"/>
    <xdr:sp macro="" textlink="">
      <xdr:nvSpPr>
        <xdr:cNvPr id="313" name="テキスト ボックス 312"/>
        <xdr:cNvSpPr txBox="1"/>
      </xdr:nvSpPr>
      <xdr:spPr>
        <a:xfrm>
          <a:off x="7594111" y="553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89929</xdr:rowOff>
    </xdr:from>
    <xdr:to>
      <xdr:col>10</xdr:col>
      <xdr:colOff>155575</xdr:colOff>
      <xdr:row>34</xdr:row>
      <xdr:rowOff>20079</xdr:rowOff>
    </xdr:to>
    <xdr:sp macro="" textlink="">
      <xdr:nvSpPr>
        <xdr:cNvPr id="314" name="円/楕円 313"/>
        <xdr:cNvSpPr/>
      </xdr:nvSpPr>
      <xdr:spPr>
        <a:xfrm>
          <a:off x="6921500" y="57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36606</xdr:rowOff>
    </xdr:from>
    <xdr:ext cx="534377" cy="259045"/>
    <xdr:sp macro="" textlink="">
      <xdr:nvSpPr>
        <xdr:cNvPr id="315" name="テキスト ボックス 314"/>
        <xdr:cNvSpPr txBox="1"/>
      </xdr:nvSpPr>
      <xdr:spPr>
        <a:xfrm>
          <a:off x="6705111" y="5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0" name="直線コネクタ 339"/>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1"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2" name="直線コネクタ 341"/>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3"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4" name="直線コネクタ 343"/>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119888</xdr:rowOff>
    </xdr:from>
    <xdr:to>
      <xdr:col>15</xdr:col>
      <xdr:colOff>180975</xdr:colOff>
      <xdr:row>59</xdr:row>
      <xdr:rowOff>17418</xdr:rowOff>
    </xdr:to>
    <xdr:cxnSp macro="">
      <xdr:nvCxnSpPr>
        <xdr:cNvPr id="345" name="直線コネクタ 344"/>
        <xdr:cNvCxnSpPr/>
      </xdr:nvCxnSpPr>
      <xdr:spPr>
        <a:xfrm>
          <a:off x="9639300" y="10063988"/>
          <a:ext cx="8382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6"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7" name="フローチャート : 判断 346"/>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136671</xdr:rowOff>
    </xdr:from>
    <xdr:to>
      <xdr:col>14</xdr:col>
      <xdr:colOff>28575</xdr:colOff>
      <xdr:row>58</xdr:row>
      <xdr:rowOff>119888</xdr:rowOff>
    </xdr:to>
    <xdr:cxnSp macro="">
      <xdr:nvCxnSpPr>
        <xdr:cNvPr id="348" name="直線コネクタ 347"/>
        <xdr:cNvCxnSpPr/>
      </xdr:nvCxnSpPr>
      <xdr:spPr>
        <a:xfrm>
          <a:off x="8750300" y="9566421"/>
          <a:ext cx="889000" cy="4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49" name="フローチャート : 判断 348"/>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0" name="テキスト ボックス 349"/>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31515</xdr:rowOff>
    </xdr:from>
    <xdr:to>
      <xdr:col>12</xdr:col>
      <xdr:colOff>511175</xdr:colOff>
      <xdr:row>55</xdr:row>
      <xdr:rowOff>136671</xdr:rowOff>
    </xdr:to>
    <xdr:cxnSp macro="">
      <xdr:nvCxnSpPr>
        <xdr:cNvPr id="351" name="直線コネクタ 350"/>
        <xdr:cNvCxnSpPr/>
      </xdr:nvCxnSpPr>
      <xdr:spPr>
        <a:xfrm>
          <a:off x="7861300" y="9289815"/>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2" name="フローチャート : 判断 351"/>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3" name="テキスト ボックス 352"/>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31515</xdr:rowOff>
    </xdr:from>
    <xdr:to>
      <xdr:col>11</xdr:col>
      <xdr:colOff>307975</xdr:colOff>
      <xdr:row>57</xdr:row>
      <xdr:rowOff>166960</xdr:rowOff>
    </xdr:to>
    <xdr:cxnSp macro="">
      <xdr:nvCxnSpPr>
        <xdr:cNvPr id="354" name="直線コネクタ 353"/>
        <xdr:cNvCxnSpPr/>
      </xdr:nvCxnSpPr>
      <xdr:spPr>
        <a:xfrm flipV="1">
          <a:off x="6972300" y="9289815"/>
          <a:ext cx="889000" cy="6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5" name="フローチャート : 判断 354"/>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6" name="テキスト ボックス 355"/>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7" name="フローチャート : 判断 356"/>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58" name="テキスト ボックス 357"/>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138068</xdr:rowOff>
    </xdr:from>
    <xdr:to>
      <xdr:col>15</xdr:col>
      <xdr:colOff>231775</xdr:colOff>
      <xdr:row>59</xdr:row>
      <xdr:rowOff>68218</xdr:rowOff>
    </xdr:to>
    <xdr:sp macro="" textlink="">
      <xdr:nvSpPr>
        <xdr:cNvPr id="364" name="円/楕円 363"/>
        <xdr:cNvSpPr/>
      </xdr:nvSpPr>
      <xdr:spPr>
        <a:xfrm>
          <a:off x="10426700" y="100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52995</xdr:rowOff>
    </xdr:from>
    <xdr:ext cx="534377" cy="259045"/>
    <xdr:sp macro="" textlink="">
      <xdr:nvSpPr>
        <xdr:cNvPr id="365" name="普通建設事業費該当値テキスト"/>
        <xdr:cNvSpPr txBox="1"/>
      </xdr:nvSpPr>
      <xdr:spPr>
        <a:xfrm>
          <a:off x="10528300" y="99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69088</xdr:rowOff>
    </xdr:from>
    <xdr:to>
      <xdr:col>14</xdr:col>
      <xdr:colOff>79375</xdr:colOff>
      <xdr:row>58</xdr:row>
      <xdr:rowOff>170688</xdr:rowOff>
    </xdr:to>
    <xdr:sp macro="" textlink="">
      <xdr:nvSpPr>
        <xdr:cNvPr id="366" name="円/楕円 365"/>
        <xdr:cNvSpPr/>
      </xdr:nvSpPr>
      <xdr:spPr>
        <a:xfrm>
          <a:off x="9588500" y="100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161815</xdr:rowOff>
    </xdr:from>
    <xdr:ext cx="534377" cy="259045"/>
    <xdr:sp macro="" textlink="">
      <xdr:nvSpPr>
        <xdr:cNvPr id="367" name="テキスト ボックス 366"/>
        <xdr:cNvSpPr txBox="1"/>
      </xdr:nvSpPr>
      <xdr:spPr>
        <a:xfrm>
          <a:off x="9372111" y="101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85871</xdr:rowOff>
    </xdr:from>
    <xdr:to>
      <xdr:col>12</xdr:col>
      <xdr:colOff>561975</xdr:colOff>
      <xdr:row>56</xdr:row>
      <xdr:rowOff>16021</xdr:rowOff>
    </xdr:to>
    <xdr:sp macro="" textlink="">
      <xdr:nvSpPr>
        <xdr:cNvPr id="368" name="円/楕円 367"/>
        <xdr:cNvSpPr/>
      </xdr:nvSpPr>
      <xdr:spPr>
        <a:xfrm>
          <a:off x="8699500" y="95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7148</xdr:rowOff>
    </xdr:from>
    <xdr:ext cx="534377" cy="259045"/>
    <xdr:sp macro="" textlink="">
      <xdr:nvSpPr>
        <xdr:cNvPr id="369" name="テキスト ボックス 368"/>
        <xdr:cNvSpPr txBox="1"/>
      </xdr:nvSpPr>
      <xdr:spPr>
        <a:xfrm>
          <a:off x="8483111" y="9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152165</xdr:rowOff>
    </xdr:from>
    <xdr:to>
      <xdr:col>11</xdr:col>
      <xdr:colOff>358775</xdr:colOff>
      <xdr:row>54</xdr:row>
      <xdr:rowOff>82315</xdr:rowOff>
    </xdr:to>
    <xdr:sp macro="" textlink="">
      <xdr:nvSpPr>
        <xdr:cNvPr id="370" name="円/楕円 369"/>
        <xdr:cNvSpPr/>
      </xdr:nvSpPr>
      <xdr:spPr>
        <a:xfrm>
          <a:off x="7810500" y="92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98842</xdr:rowOff>
    </xdr:from>
    <xdr:ext cx="534377" cy="259045"/>
    <xdr:sp macro="" textlink="">
      <xdr:nvSpPr>
        <xdr:cNvPr id="371" name="テキスト ボックス 370"/>
        <xdr:cNvSpPr txBox="1"/>
      </xdr:nvSpPr>
      <xdr:spPr>
        <a:xfrm>
          <a:off x="7594111" y="90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116160</xdr:rowOff>
    </xdr:from>
    <xdr:to>
      <xdr:col>10</xdr:col>
      <xdr:colOff>155575</xdr:colOff>
      <xdr:row>58</xdr:row>
      <xdr:rowOff>46310</xdr:rowOff>
    </xdr:to>
    <xdr:sp macro="" textlink="">
      <xdr:nvSpPr>
        <xdr:cNvPr id="372" name="円/楕円 371"/>
        <xdr:cNvSpPr/>
      </xdr:nvSpPr>
      <xdr:spPr>
        <a:xfrm>
          <a:off x="6921500" y="98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37437</xdr:rowOff>
    </xdr:from>
    <xdr:ext cx="534377" cy="259045"/>
    <xdr:sp macro="" textlink="">
      <xdr:nvSpPr>
        <xdr:cNvPr id="373" name="テキスト ボックス 372"/>
        <xdr:cNvSpPr txBox="1"/>
      </xdr:nvSpPr>
      <xdr:spPr>
        <a:xfrm>
          <a:off x="6705111" y="99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5" name="直線コネクタ 394"/>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6"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7" name="直線コネクタ 396"/>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398"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399" name="直線コネクタ 398"/>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122121</xdr:rowOff>
    </xdr:from>
    <xdr:to>
      <xdr:col>15</xdr:col>
      <xdr:colOff>180975</xdr:colOff>
      <xdr:row>78</xdr:row>
      <xdr:rowOff>15433</xdr:rowOff>
    </xdr:to>
    <xdr:cxnSp macro="">
      <xdr:nvCxnSpPr>
        <xdr:cNvPr id="400" name="直線コネクタ 399"/>
        <xdr:cNvCxnSpPr/>
      </xdr:nvCxnSpPr>
      <xdr:spPr>
        <a:xfrm>
          <a:off x="9639300" y="13152321"/>
          <a:ext cx="838200" cy="2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1"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2" name="フローチャート : 判断 401"/>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63508</xdr:rowOff>
    </xdr:from>
    <xdr:to>
      <xdr:col>14</xdr:col>
      <xdr:colOff>28575</xdr:colOff>
      <xdr:row>76</xdr:row>
      <xdr:rowOff>122121</xdr:rowOff>
    </xdr:to>
    <xdr:cxnSp macro="">
      <xdr:nvCxnSpPr>
        <xdr:cNvPr id="403" name="直線コネクタ 402"/>
        <xdr:cNvCxnSpPr/>
      </xdr:nvCxnSpPr>
      <xdr:spPr>
        <a:xfrm>
          <a:off x="8750300" y="12579358"/>
          <a:ext cx="889000" cy="57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4" name="フローチャート : 判断 403"/>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5" name="テキスト ボックス 404"/>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6" name="フローチャート : 判断 405"/>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7" name="テキスト ボックス 406"/>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136083</xdr:rowOff>
    </xdr:from>
    <xdr:to>
      <xdr:col>15</xdr:col>
      <xdr:colOff>231775</xdr:colOff>
      <xdr:row>78</xdr:row>
      <xdr:rowOff>66233</xdr:rowOff>
    </xdr:to>
    <xdr:sp macro="" textlink="">
      <xdr:nvSpPr>
        <xdr:cNvPr id="413" name="円/楕円 412"/>
        <xdr:cNvSpPr/>
      </xdr:nvSpPr>
      <xdr:spPr>
        <a:xfrm>
          <a:off x="104267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51010</xdr:rowOff>
    </xdr:from>
    <xdr:ext cx="469744" cy="259045"/>
    <xdr:sp macro="" textlink="">
      <xdr:nvSpPr>
        <xdr:cNvPr id="414" name="普通建設事業費 （ うち新規整備　）該当値テキスト"/>
        <xdr:cNvSpPr txBox="1"/>
      </xdr:nvSpPr>
      <xdr:spPr>
        <a:xfrm>
          <a:off x="10528300" y="132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71321</xdr:rowOff>
    </xdr:from>
    <xdr:to>
      <xdr:col>14</xdr:col>
      <xdr:colOff>79375</xdr:colOff>
      <xdr:row>77</xdr:row>
      <xdr:rowOff>1471</xdr:rowOff>
    </xdr:to>
    <xdr:sp macro="" textlink="">
      <xdr:nvSpPr>
        <xdr:cNvPr id="415" name="円/楕円 414"/>
        <xdr:cNvSpPr/>
      </xdr:nvSpPr>
      <xdr:spPr>
        <a:xfrm>
          <a:off x="9588500" y="13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164048</xdr:rowOff>
    </xdr:from>
    <xdr:ext cx="534377" cy="259045"/>
    <xdr:sp macro="" textlink="">
      <xdr:nvSpPr>
        <xdr:cNvPr id="416" name="テキスト ボックス 415"/>
        <xdr:cNvSpPr txBox="1"/>
      </xdr:nvSpPr>
      <xdr:spPr>
        <a:xfrm>
          <a:off x="9372111" y="131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12708</xdr:rowOff>
    </xdr:from>
    <xdr:to>
      <xdr:col>12</xdr:col>
      <xdr:colOff>561975</xdr:colOff>
      <xdr:row>73</xdr:row>
      <xdr:rowOff>114308</xdr:rowOff>
    </xdr:to>
    <xdr:sp macro="" textlink="">
      <xdr:nvSpPr>
        <xdr:cNvPr id="417" name="円/楕円 416"/>
        <xdr:cNvSpPr/>
      </xdr:nvSpPr>
      <xdr:spPr>
        <a:xfrm>
          <a:off x="8699500" y="125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130835</xdr:rowOff>
    </xdr:from>
    <xdr:ext cx="534377" cy="259045"/>
    <xdr:sp macro="" textlink="">
      <xdr:nvSpPr>
        <xdr:cNvPr id="418" name="テキスト ボックス 417"/>
        <xdr:cNvSpPr txBox="1"/>
      </xdr:nvSpPr>
      <xdr:spPr>
        <a:xfrm>
          <a:off x="8483111" y="123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2" name="テキスト ボックス 43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4" name="テキスト ボックス 43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6" name="テキスト ボックス 43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58776</xdr:rowOff>
    </xdr:from>
    <xdr:to>
      <xdr:col>15</xdr:col>
      <xdr:colOff>180340</xdr:colOff>
      <xdr:row>97</xdr:row>
      <xdr:rowOff>139585</xdr:rowOff>
    </xdr:to>
    <xdr:cxnSp macro="">
      <xdr:nvCxnSpPr>
        <xdr:cNvPr id="440" name="直線コネクタ 439"/>
        <xdr:cNvCxnSpPr/>
      </xdr:nvCxnSpPr>
      <xdr:spPr>
        <a:xfrm flipV="1">
          <a:off x="10475595" y="15660726"/>
          <a:ext cx="1270" cy="1109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143412</xdr:rowOff>
    </xdr:from>
    <xdr:ext cx="469744" cy="259045"/>
    <xdr:sp macro="" textlink="">
      <xdr:nvSpPr>
        <xdr:cNvPr id="441" name="普通建設事業費 （ うち更新整備　）最小値テキスト"/>
        <xdr:cNvSpPr txBox="1"/>
      </xdr:nvSpPr>
      <xdr:spPr>
        <a:xfrm>
          <a:off x="10528300" y="16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97</xdr:row>
      <xdr:rowOff>139585</xdr:rowOff>
    </xdr:from>
    <xdr:to>
      <xdr:col>15</xdr:col>
      <xdr:colOff>269875</xdr:colOff>
      <xdr:row>97</xdr:row>
      <xdr:rowOff>139585</xdr:rowOff>
    </xdr:to>
    <xdr:cxnSp macro="">
      <xdr:nvCxnSpPr>
        <xdr:cNvPr id="442" name="直線コネクタ 441"/>
        <xdr:cNvCxnSpPr/>
      </xdr:nvCxnSpPr>
      <xdr:spPr>
        <a:xfrm>
          <a:off x="10388600" y="167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5453</xdr:rowOff>
    </xdr:from>
    <xdr:ext cx="534377" cy="259045"/>
    <xdr:sp macro="" textlink="">
      <xdr:nvSpPr>
        <xdr:cNvPr id="443" name="普通建設事業費 （ うち更新整備　）最大値テキスト"/>
        <xdr:cNvSpPr txBox="1"/>
      </xdr:nvSpPr>
      <xdr:spPr>
        <a:xfrm>
          <a:off x="10528300" y="154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91</xdr:row>
      <xdr:rowOff>58776</xdr:rowOff>
    </xdr:from>
    <xdr:to>
      <xdr:col>15</xdr:col>
      <xdr:colOff>269875</xdr:colOff>
      <xdr:row>91</xdr:row>
      <xdr:rowOff>58776</xdr:rowOff>
    </xdr:to>
    <xdr:cxnSp macro="">
      <xdr:nvCxnSpPr>
        <xdr:cNvPr id="444" name="直線コネクタ 443"/>
        <xdr:cNvCxnSpPr/>
      </xdr:nvCxnSpPr>
      <xdr:spPr>
        <a:xfrm>
          <a:off x="10388600" y="1566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60947</xdr:rowOff>
    </xdr:from>
    <xdr:to>
      <xdr:col>15</xdr:col>
      <xdr:colOff>180975</xdr:colOff>
      <xdr:row>97</xdr:row>
      <xdr:rowOff>170562</xdr:rowOff>
    </xdr:to>
    <xdr:cxnSp macro="">
      <xdr:nvCxnSpPr>
        <xdr:cNvPr id="445" name="直線コネクタ 444"/>
        <xdr:cNvCxnSpPr/>
      </xdr:nvCxnSpPr>
      <xdr:spPr>
        <a:xfrm flipV="1">
          <a:off x="9639300" y="16691597"/>
          <a:ext cx="838200" cy="1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99615</xdr:rowOff>
    </xdr:from>
    <xdr:ext cx="534377" cy="259045"/>
    <xdr:sp macro="" textlink="">
      <xdr:nvSpPr>
        <xdr:cNvPr id="446" name="普通建設事業費 （ うち更新整備　）平均値テキスト"/>
        <xdr:cNvSpPr txBox="1"/>
      </xdr:nvSpPr>
      <xdr:spPr>
        <a:xfrm>
          <a:off x="10528300" y="1621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76738</xdr:rowOff>
    </xdr:from>
    <xdr:to>
      <xdr:col>15</xdr:col>
      <xdr:colOff>231775</xdr:colOff>
      <xdr:row>96</xdr:row>
      <xdr:rowOff>6888</xdr:rowOff>
    </xdr:to>
    <xdr:sp macro="" textlink="">
      <xdr:nvSpPr>
        <xdr:cNvPr id="447" name="フローチャート : 判断 446"/>
        <xdr:cNvSpPr/>
      </xdr:nvSpPr>
      <xdr:spPr>
        <a:xfrm>
          <a:off x="104267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170562</xdr:rowOff>
    </xdr:from>
    <xdr:to>
      <xdr:col>14</xdr:col>
      <xdr:colOff>28575</xdr:colOff>
      <xdr:row>98</xdr:row>
      <xdr:rowOff>50180</xdr:rowOff>
    </xdr:to>
    <xdr:cxnSp macro="">
      <xdr:nvCxnSpPr>
        <xdr:cNvPr id="448" name="直線コネクタ 447"/>
        <xdr:cNvCxnSpPr/>
      </xdr:nvCxnSpPr>
      <xdr:spPr>
        <a:xfrm flipV="1">
          <a:off x="8750300" y="16801212"/>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85060</xdr:rowOff>
    </xdr:from>
    <xdr:to>
      <xdr:col>14</xdr:col>
      <xdr:colOff>79375</xdr:colOff>
      <xdr:row>96</xdr:row>
      <xdr:rowOff>15210</xdr:rowOff>
    </xdr:to>
    <xdr:sp macro="" textlink="">
      <xdr:nvSpPr>
        <xdr:cNvPr id="449" name="フローチャート : 判断 448"/>
        <xdr:cNvSpPr/>
      </xdr:nvSpPr>
      <xdr:spPr>
        <a:xfrm>
          <a:off x="9588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31737</xdr:rowOff>
    </xdr:from>
    <xdr:ext cx="534377" cy="259045"/>
    <xdr:sp macro="" textlink="">
      <xdr:nvSpPr>
        <xdr:cNvPr id="450" name="テキスト ボックス 449"/>
        <xdr:cNvSpPr txBox="1"/>
      </xdr:nvSpPr>
      <xdr:spPr>
        <a:xfrm>
          <a:off x="9372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98044</xdr:rowOff>
    </xdr:from>
    <xdr:to>
      <xdr:col>12</xdr:col>
      <xdr:colOff>561975</xdr:colOff>
      <xdr:row>96</xdr:row>
      <xdr:rowOff>28194</xdr:rowOff>
    </xdr:to>
    <xdr:sp macro="" textlink="">
      <xdr:nvSpPr>
        <xdr:cNvPr id="451" name="フローチャート : 判断 450"/>
        <xdr:cNvSpPr/>
      </xdr:nvSpPr>
      <xdr:spPr>
        <a:xfrm>
          <a:off x="8699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44721</xdr:rowOff>
    </xdr:from>
    <xdr:ext cx="534377" cy="259045"/>
    <xdr:sp macro="" textlink="">
      <xdr:nvSpPr>
        <xdr:cNvPr id="452" name="テキスト ボックス 451"/>
        <xdr:cNvSpPr txBox="1"/>
      </xdr:nvSpPr>
      <xdr:spPr>
        <a:xfrm>
          <a:off x="8483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10147</xdr:rowOff>
    </xdr:from>
    <xdr:to>
      <xdr:col>15</xdr:col>
      <xdr:colOff>231775</xdr:colOff>
      <xdr:row>97</xdr:row>
      <xdr:rowOff>111747</xdr:rowOff>
    </xdr:to>
    <xdr:sp macro="" textlink="">
      <xdr:nvSpPr>
        <xdr:cNvPr id="458" name="円/楕円 457"/>
        <xdr:cNvSpPr/>
      </xdr:nvSpPr>
      <xdr:spPr>
        <a:xfrm>
          <a:off x="104267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96524</xdr:rowOff>
    </xdr:from>
    <xdr:ext cx="534377" cy="259045"/>
    <xdr:sp macro="" textlink="">
      <xdr:nvSpPr>
        <xdr:cNvPr id="459" name="普通建設事業費 （ うち更新整備　）該当値テキスト"/>
        <xdr:cNvSpPr txBox="1"/>
      </xdr:nvSpPr>
      <xdr:spPr>
        <a:xfrm>
          <a:off x="10528300" y="165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119762</xdr:rowOff>
    </xdr:from>
    <xdr:to>
      <xdr:col>14</xdr:col>
      <xdr:colOff>79375</xdr:colOff>
      <xdr:row>98</xdr:row>
      <xdr:rowOff>49912</xdr:rowOff>
    </xdr:to>
    <xdr:sp macro="" textlink="">
      <xdr:nvSpPr>
        <xdr:cNvPr id="460" name="円/楕円 459"/>
        <xdr:cNvSpPr/>
      </xdr:nvSpPr>
      <xdr:spPr>
        <a:xfrm>
          <a:off x="9588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41039</xdr:rowOff>
    </xdr:from>
    <xdr:ext cx="469744" cy="259045"/>
    <xdr:sp macro="" textlink="">
      <xdr:nvSpPr>
        <xdr:cNvPr id="461" name="テキスト ボックス 460"/>
        <xdr:cNvSpPr txBox="1"/>
      </xdr:nvSpPr>
      <xdr:spPr>
        <a:xfrm>
          <a:off x="9404427" y="168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170830</xdr:rowOff>
    </xdr:from>
    <xdr:to>
      <xdr:col>12</xdr:col>
      <xdr:colOff>561975</xdr:colOff>
      <xdr:row>98</xdr:row>
      <xdr:rowOff>100980</xdr:rowOff>
    </xdr:to>
    <xdr:sp macro="" textlink="">
      <xdr:nvSpPr>
        <xdr:cNvPr id="462" name="円/楕円 461"/>
        <xdr:cNvSpPr/>
      </xdr:nvSpPr>
      <xdr:spPr>
        <a:xfrm>
          <a:off x="8699500" y="168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92107</xdr:rowOff>
    </xdr:from>
    <xdr:ext cx="469744" cy="259045"/>
    <xdr:sp macro="" textlink="">
      <xdr:nvSpPr>
        <xdr:cNvPr id="463" name="テキスト ボックス 462"/>
        <xdr:cNvSpPr txBox="1"/>
      </xdr:nvSpPr>
      <xdr:spPr>
        <a:xfrm>
          <a:off x="8515427" y="168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7" name="テキスト ボックス 47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9" name="テキスト ボックス 47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1" name="テキスト ボックス 48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3" name="テキスト ボックス 48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5" name="テキスト ボックス 48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89" name="直線コネクタ 488"/>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0"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2"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493" name="直線コネクタ 492"/>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92608</xdr:rowOff>
    </xdr:from>
    <xdr:to>
      <xdr:col>23</xdr:col>
      <xdr:colOff>517525</xdr:colOff>
      <xdr:row>39</xdr:row>
      <xdr:rowOff>98160</xdr:rowOff>
    </xdr:to>
    <xdr:cxnSp macro="">
      <xdr:nvCxnSpPr>
        <xdr:cNvPr id="494" name="直線コネクタ 493"/>
        <xdr:cNvCxnSpPr/>
      </xdr:nvCxnSpPr>
      <xdr:spPr>
        <a:xfrm>
          <a:off x="15481300" y="6779158"/>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495"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496" name="フローチャート : 判断 495"/>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62466</xdr:rowOff>
    </xdr:from>
    <xdr:to>
      <xdr:col>22</xdr:col>
      <xdr:colOff>365125</xdr:colOff>
      <xdr:row>39</xdr:row>
      <xdr:rowOff>92608</xdr:rowOff>
    </xdr:to>
    <xdr:cxnSp macro="">
      <xdr:nvCxnSpPr>
        <xdr:cNvPr id="497" name="直線コネクタ 496"/>
        <xdr:cNvCxnSpPr/>
      </xdr:nvCxnSpPr>
      <xdr:spPr>
        <a:xfrm>
          <a:off x="14592300" y="6749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498" name="フローチャート : 判断 497"/>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499" name="テキスト ボックス 498"/>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56131</xdr:rowOff>
    </xdr:from>
    <xdr:to>
      <xdr:col>21</xdr:col>
      <xdr:colOff>161925</xdr:colOff>
      <xdr:row>39</xdr:row>
      <xdr:rowOff>62466</xdr:rowOff>
    </xdr:to>
    <xdr:cxnSp macro="">
      <xdr:nvCxnSpPr>
        <xdr:cNvPr id="500" name="直線コネクタ 499"/>
        <xdr:cNvCxnSpPr/>
      </xdr:nvCxnSpPr>
      <xdr:spPr>
        <a:xfrm>
          <a:off x="13703300" y="674268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1" name="フローチャート : 判断 500"/>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02" name="テキスト ボックス 501"/>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56131</xdr:rowOff>
    </xdr:from>
    <xdr:to>
      <xdr:col>19</xdr:col>
      <xdr:colOff>644525</xdr:colOff>
      <xdr:row>39</xdr:row>
      <xdr:rowOff>80003</xdr:rowOff>
    </xdr:to>
    <xdr:cxnSp macro="">
      <xdr:nvCxnSpPr>
        <xdr:cNvPr id="503" name="直線コネクタ 502"/>
        <xdr:cNvCxnSpPr/>
      </xdr:nvCxnSpPr>
      <xdr:spPr>
        <a:xfrm flipV="1">
          <a:off x="12814300" y="6742681"/>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04" name="フローチャート : 判断 503"/>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05" name="テキスト ボックス 504"/>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06" name="フローチャート : 判断 505"/>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07" name="テキスト ボックス 506"/>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47360</xdr:rowOff>
    </xdr:from>
    <xdr:to>
      <xdr:col>23</xdr:col>
      <xdr:colOff>568325</xdr:colOff>
      <xdr:row>39</xdr:row>
      <xdr:rowOff>148960</xdr:rowOff>
    </xdr:to>
    <xdr:sp macro="" textlink="">
      <xdr:nvSpPr>
        <xdr:cNvPr id="513" name="円/楕円 512"/>
        <xdr:cNvSpPr/>
      </xdr:nvSpPr>
      <xdr:spPr>
        <a:xfrm>
          <a:off x="162687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14"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41808</xdr:rowOff>
    </xdr:from>
    <xdr:to>
      <xdr:col>22</xdr:col>
      <xdr:colOff>415925</xdr:colOff>
      <xdr:row>39</xdr:row>
      <xdr:rowOff>143408</xdr:rowOff>
    </xdr:to>
    <xdr:sp macro="" textlink="">
      <xdr:nvSpPr>
        <xdr:cNvPr id="515" name="円/楕円 514"/>
        <xdr:cNvSpPr/>
      </xdr:nvSpPr>
      <xdr:spPr>
        <a:xfrm>
          <a:off x="15430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134535</xdr:rowOff>
    </xdr:from>
    <xdr:ext cx="378565" cy="259045"/>
    <xdr:sp macro="" textlink="">
      <xdr:nvSpPr>
        <xdr:cNvPr id="516" name="テキスト ボックス 515"/>
        <xdr:cNvSpPr txBox="1"/>
      </xdr:nvSpPr>
      <xdr:spPr>
        <a:xfrm>
          <a:off x="15292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11666</xdr:rowOff>
    </xdr:from>
    <xdr:to>
      <xdr:col>21</xdr:col>
      <xdr:colOff>212725</xdr:colOff>
      <xdr:row>39</xdr:row>
      <xdr:rowOff>113266</xdr:rowOff>
    </xdr:to>
    <xdr:sp macro="" textlink="">
      <xdr:nvSpPr>
        <xdr:cNvPr id="517" name="円/楕円 516"/>
        <xdr:cNvSpPr/>
      </xdr:nvSpPr>
      <xdr:spPr>
        <a:xfrm>
          <a:off x="145415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129793</xdr:rowOff>
    </xdr:from>
    <xdr:ext cx="469744" cy="259045"/>
    <xdr:sp macro="" textlink="">
      <xdr:nvSpPr>
        <xdr:cNvPr id="518" name="テキスト ボックス 517"/>
        <xdr:cNvSpPr txBox="1"/>
      </xdr:nvSpPr>
      <xdr:spPr>
        <a:xfrm>
          <a:off x="14357427" y="64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5331</xdr:rowOff>
    </xdr:from>
    <xdr:to>
      <xdr:col>20</xdr:col>
      <xdr:colOff>9525</xdr:colOff>
      <xdr:row>39</xdr:row>
      <xdr:rowOff>106931</xdr:rowOff>
    </xdr:to>
    <xdr:sp macro="" textlink="">
      <xdr:nvSpPr>
        <xdr:cNvPr id="519" name="円/楕円 518"/>
        <xdr:cNvSpPr/>
      </xdr:nvSpPr>
      <xdr:spPr>
        <a:xfrm>
          <a:off x="13652500" y="66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123457</xdr:rowOff>
    </xdr:from>
    <xdr:ext cx="469744" cy="259045"/>
    <xdr:sp macro="" textlink="">
      <xdr:nvSpPr>
        <xdr:cNvPr id="520" name="テキスト ボックス 519"/>
        <xdr:cNvSpPr txBox="1"/>
      </xdr:nvSpPr>
      <xdr:spPr>
        <a:xfrm>
          <a:off x="13468427" y="646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29203</xdr:rowOff>
    </xdr:from>
    <xdr:to>
      <xdr:col>18</xdr:col>
      <xdr:colOff>492125</xdr:colOff>
      <xdr:row>39</xdr:row>
      <xdr:rowOff>130803</xdr:rowOff>
    </xdr:to>
    <xdr:sp macro="" textlink="">
      <xdr:nvSpPr>
        <xdr:cNvPr id="521" name="円/楕円 520"/>
        <xdr:cNvSpPr/>
      </xdr:nvSpPr>
      <xdr:spPr>
        <a:xfrm>
          <a:off x="12763500" y="67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121930</xdr:rowOff>
    </xdr:from>
    <xdr:ext cx="378565" cy="259045"/>
    <xdr:sp macro="" textlink="">
      <xdr:nvSpPr>
        <xdr:cNvPr id="522" name="テキスト ボックス 521"/>
        <xdr:cNvSpPr txBox="1"/>
      </xdr:nvSpPr>
      <xdr:spPr>
        <a:xfrm>
          <a:off x="12625017" y="680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2" name="テキスト ボックス 58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0" name="テキスト ボックス 58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30590</xdr:rowOff>
    </xdr:from>
    <xdr:to>
      <xdr:col>23</xdr:col>
      <xdr:colOff>516889</xdr:colOff>
      <xdr:row>79</xdr:row>
      <xdr:rowOff>38019</xdr:rowOff>
    </xdr:to>
    <xdr:cxnSp macro="">
      <xdr:nvCxnSpPr>
        <xdr:cNvPr id="594" name="直線コネクタ 593"/>
        <xdr:cNvCxnSpPr/>
      </xdr:nvCxnSpPr>
      <xdr:spPr>
        <a:xfrm flipV="1">
          <a:off x="16317595" y="12546440"/>
          <a:ext cx="1269" cy="103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41846</xdr:rowOff>
    </xdr:from>
    <xdr:ext cx="534377" cy="259045"/>
    <xdr:sp macro="" textlink="">
      <xdr:nvSpPr>
        <xdr:cNvPr id="595" name="公債費最小値テキスト"/>
        <xdr:cNvSpPr txBox="1"/>
      </xdr:nvSpPr>
      <xdr:spPr>
        <a:xfrm>
          <a:off x="16370300" y="13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79</xdr:row>
      <xdr:rowOff>38019</xdr:rowOff>
    </xdr:from>
    <xdr:to>
      <xdr:col>23</xdr:col>
      <xdr:colOff>606425</xdr:colOff>
      <xdr:row>79</xdr:row>
      <xdr:rowOff>38019</xdr:rowOff>
    </xdr:to>
    <xdr:cxnSp macro="">
      <xdr:nvCxnSpPr>
        <xdr:cNvPr id="596" name="直線コネクタ 595"/>
        <xdr:cNvCxnSpPr/>
      </xdr:nvCxnSpPr>
      <xdr:spPr>
        <a:xfrm>
          <a:off x="16230600" y="135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148717</xdr:rowOff>
    </xdr:from>
    <xdr:ext cx="534377" cy="259045"/>
    <xdr:sp macro="" textlink="">
      <xdr:nvSpPr>
        <xdr:cNvPr id="597" name="公債費最大値テキスト"/>
        <xdr:cNvSpPr txBox="1"/>
      </xdr:nvSpPr>
      <xdr:spPr>
        <a:xfrm>
          <a:off x="16370300" y="123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73</xdr:row>
      <xdr:rowOff>30590</xdr:rowOff>
    </xdr:from>
    <xdr:to>
      <xdr:col>23</xdr:col>
      <xdr:colOff>606425</xdr:colOff>
      <xdr:row>73</xdr:row>
      <xdr:rowOff>30590</xdr:rowOff>
    </xdr:to>
    <xdr:cxnSp macro="">
      <xdr:nvCxnSpPr>
        <xdr:cNvPr id="598" name="直線コネクタ 597"/>
        <xdr:cNvCxnSpPr/>
      </xdr:nvCxnSpPr>
      <xdr:spPr>
        <a:xfrm>
          <a:off x="16230600" y="1254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107924</xdr:rowOff>
    </xdr:from>
    <xdr:to>
      <xdr:col>23</xdr:col>
      <xdr:colOff>517525</xdr:colOff>
      <xdr:row>73</xdr:row>
      <xdr:rowOff>137482</xdr:rowOff>
    </xdr:to>
    <xdr:cxnSp macro="">
      <xdr:nvCxnSpPr>
        <xdr:cNvPr id="599" name="直線コネクタ 598"/>
        <xdr:cNvCxnSpPr/>
      </xdr:nvCxnSpPr>
      <xdr:spPr>
        <a:xfrm flipV="1">
          <a:off x="15481300" y="12623774"/>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160596</xdr:rowOff>
    </xdr:from>
    <xdr:ext cx="534377" cy="259045"/>
    <xdr:sp macro="" textlink="">
      <xdr:nvSpPr>
        <xdr:cNvPr id="600" name="公債費平均値テキスト"/>
        <xdr:cNvSpPr txBox="1"/>
      </xdr:nvSpPr>
      <xdr:spPr>
        <a:xfrm>
          <a:off x="16370300" y="1301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10719</xdr:rowOff>
    </xdr:from>
    <xdr:to>
      <xdr:col>23</xdr:col>
      <xdr:colOff>568325</xdr:colOff>
      <xdr:row>76</xdr:row>
      <xdr:rowOff>112319</xdr:rowOff>
    </xdr:to>
    <xdr:sp macro="" textlink="">
      <xdr:nvSpPr>
        <xdr:cNvPr id="601" name="フローチャート : 判断 600"/>
        <xdr:cNvSpPr/>
      </xdr:nvSpPr>
      <xdr:spPr>
        <a:xfrm>
          <a:off x="162687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135448</xdr:rowOff>
    </xdr:from>
    <xdr:to>
      <xdr:col>22</xdr:col>
      <xdr:colOff>365125</xdr:colOff>
      <xdr:row>73</xdr:row>
      <xdr:rowOff>137482</xdr:rowOff>
    </xdr:to>
    <xdr:cxnSp macro="">
      <xdr:nvCxnSpPr>
        <xdr:cNvPr id="602" name="直線コネクタ 601"/>
        <xdr:cNvCxnSpPr/>
      </xdr:nvCxnSpPr>
      <xdr:spPr>
        <a:xfrm>
          <a:off x="14592300" y="1265129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6810</xdr:rowOff>
    </xdr:from>
    <xdr:to>
      <xdr:col>22</xdr:col>
      <xdr:colOff>415925</xdr:colOff>
      <xdr:row>76</xdr:row>
      <xdr:rowOff>108410</xdr:rowOff>
    </xdr:to>
    <xdr:sp macro="" textlink="">
      <xdr:nvSpPr>
        <xdr:cNvPr id="603" name="フローチャート : 判断 602"/>
        <xdr:cNvSpPr/>
      </xdr:nvSpPr>
      <xdr:spPr>
        <a:xfrm>
          <a:off x="15430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99537</xdr:rowOff>
    </xdr:from>
    <xdr:ext cx="534377" cy="259045"/>
    <xdr:sp macro="" textlink="">
      <xdr:nvSpPr>
        <xdr:cNvPr id="604" name="テキスト ボックス 603"/>
        <xdr:cNvSpPr txBox="1"/>
      </xdr:nvSpPr>
      <xdr:spPr>
        <a:xfrm>
          <a:off x="15214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23480</xdr:rowOff>
    </xdr:from>
    <xdr:to>
      <xdr:col>21</xdr:col>
      <xdr:colOff>161925</xdr:colOff>
      <xdr:row>73</xdr:row>
      <xdr:rowOff>135448</xdr:rowOff>
    </xdr:to>
    <xdr:cxnSp macro="">
      <xdr:nvCxnSpPr>
        <xdr:cNvPr id="605" name="直線コネクタ 604"/>
        <xdr:cNvCxnSpPr/>
      </xdr:nvCxnSpPr>
      <xdr:spPr>
        <a:xfrm>
          <a:off x="13703300" y="12367880"/>
          <a:ext cx="889000" cy="2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127716</xdr:rowOff>
    </xdr:from>
    <xdr:to>
      <xdr:col>21</xdr:col>
      <xdr:colOff>212725</xdr:colOff>
      <xdr:row>76</xdr:row>
      <xdr:rowOff>57866</xdr:rowOff>
    </xdr:to>
    <xdr:sp macro="" textlink="">
      <xdr:nvSpPr>
        <xdr:cNvPr id="606" name="フローチャート : 判断 605"/>
        <xdr:cNvSpPr/>
      </xdr:nvSpPr>
      <xdr:spPr>
        <a:xfrm>
          <a:off x="14541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48993</xdr:rowOff>
    </xdr:from>
    <xdr:ext cx="534377" cy="259045"/>
    <xdr:sp macro="" textlink="">
      <xdr:nvSpPr>
        <xdr:cNvPr id="607" name="テキスト ボックス 606"/>
        <xdr:cNvSpPr txBox="1"/>
      </xdr:nvSpPr>
      <xdr:spPr>
        <a:xfrm>
          <a:off x="14325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23480</xdr:rowOff>
    </xdr:from>
    <xdr:to>
      <xdr:col>19</xdr:col>
      <xdr:colOff>644525</xdr:colOff>
      <xdr:row>73</xdr:row>
      <xdr:rowOff>171064</xdr:rowOff>
    </xdr:to>
    <xdr:cxnSp macro="">
      <xdr:nvCxnSpPr>
        <xdr:cNvPr id="608" name="直線コネクタ 607"/>
        <xdr:cNvCxnSpPr/>
      </xdr:nvCxnSpPr>
      <xdr:spPr>
        <a:xfrm flipV="1">
          <a:off x="12814300" y="12367880"/>
          <a:ext cx="889000" cy="3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117635</xdr:rowOff>
    </xdr:from>
    <xdr:to>
      <xdr:col>20</xdr:col>
      <xdr:colOff>9525</xdr:colOff>
      <xdr:row>76</xdr:row>
      <xdr:rowOff>47785</xdr:rowOff>
    </xdr:to>
    <xdr:sp macro="" textlink="">
      <xdr:nvSpPr>
        <xdr:cNvPr id="609" name="フローチャート : 判断 608"/>
        <xdr:cNvSpPr/>
      </xdr:nvSpPr>
      <xdr:spPr>
        <a:xfrm>
          <a:off x="13652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38912</xdr:rowOff>
    </xdr:from>
    <xdr:ext cx="534377" cy="259045"/>
    <xdr:sp macro="" textlink="">
      <xdr:nvSpPr>
        <xdr:cNvPr id="610" name="テキスト ボックス 609"/>
        <xdr:cNvSpPr txBox="1"/>
      </xdr:nvSpPr>
      <xdr:spPr>
        <a:xfrm>
          <a:off x="13436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104879</xdr:rowOff>
    </xdr:from>
    <xdr:to>
      <xdr:col>18</xdr:col>
      <xdr:colOff>492125</xdr:colOff>
      <xdr:row>76</xdr:row>
      <xdr:rowOff>35029</xdr:rowOff>
    </xdr:to>
    <xdr:sp macro="" textlink="">
      <xdr:nvSpPr>
        <xdr:cNvPr id="611" name="フローチャート : 判断 610"/>
        <xdr:cNvSpPr/>
      </xdr:nvSpPr>
      <xdr:spPr>
        <a:xfrm>
          <a:off x="12763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26156</xdr:rowOff>
    </xdr:from>
    <xdr:ext cx="534377" cy="259045"/>
    <xdr:sp macro="" textlink="">
      <xdr:nvSpPr>
        <xdr:cNvPr id="612" name="テキスト ボックス 611"/>
        <xdr:cNvSpPr txBox="1"/>
      </xdr:nvSpPr>
      <xdr:spPr>
        <a:xfrm>
          <a:off x="12547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57124</xdr:rowOff>
    </xdr:from>
    <xdr:to>
      <xdr:col>23</xdr:col>
      <xdr:colOff>568325</xdr:colOff>
      <xdr:row>73</xdr:row>
      <xdr:rowOff>158724</xdr:rowOff>
    </xdr:to>
    <xdr:sp macro="" textlink="">
      <xdr:nvSpPr>
        <xdr:cNvPr id="618" name="円/楕円 617"/>
        <xdr:cNvSpPr/>
      </xdr:nvSpPr>
      <xdr:spPr>
        <a:xfrm>
          <a:off x="162687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143501</xdr:rowOff>
    </xdr:from>
    <xdr:ext cx="534377" cy="259045"/>
    <xdr:sp macro="" textlink="">
      <xdr:nvSpPr>
        <xdr:cNvPr id="619" name="公債費該当値テキスト"/>
        <xdr:cNvSpPr txBox="1"/>
      </xdr:nvSpPr>
      <xdr:spPr>
        <a:xfrm>
          <a:off x="16370300" y="124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86682</xdr:rowOff>
    </xdr:from>
    <xdr:to>
      <xdr:col>22</xdr:col>
      <xdr:colOff>415925</xdr:colOff>
      <xdr:row>74</xdr:row>
      <xdr:rowOff>16832</xdr:rowOff>
    </xdr:to>
    <xdr:sp macro="" textlink="">
      <xdr:nvSpPr>
        <xdr:cNvPr id="620" name="円/楕円 619"/>
        <xdr:cNvSpPr/>
      </xdr:nvSpPr>
      <xdr:spPr>
        <a:xfrm>
          <a:off x="15430500" y="1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33359</xdr:rowOff>
    </xdr:from>
    <xdr:ext cx="534377" cy="259045"/>
    <xdr:sp macro="" textlink="">
      <xdr:nvSpPr>
        <xdr:cNvPr id="621" name="テキスト ボックス 620"/>
        <xdr:cNvSpPr txBox="1"/>
      </xdr:nvSpPr>
      <xdr:spPr>
        <a:xfrm>
          <a:off x="15214111" y="12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84648</xdr:rowOff>
    </xdr:from>
    <xdr:to>
      <xdr:col>21</xdr:col>
      <xdr:colOff>212725</xdr:colOff>
      <xdr:row>74</xdr:row>
      <xdr:rowOff>14798</xdr:rowOff>
    </xdr:to>
    <xdr:sp macro="" textlink="">
      <xdr:nvSpPr>
        <xdr:cNvPr id="622" name="円/楕円 621"/>
        <xdr:cNvSpPr/>
      </xdr:nvSpPr>
      <xdr:spPr>
        <a:xfrm>
          <a:off x="14541500" y="12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31325</xdr:rowOff>
    </xdr:from>
    <xdr:ext cx="534377" cy="259045"/>
    <xdr:sp macro="" textlink="">
      <xdr:nvSpPr>
        <xdr:cNvPr id="623" name="テキスト ボックス 622"/>
        <xdr:cNvSpPr txBox="1"/>
      </xdr:nvSpPr>
      <xdr:spPr>
        <a:xfrm>
          <a:off x="14325111" y="123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144130</xdr:rowOff>
    </xdr:from>
    <xdr:to>
      <xdr:col>20</xdr:col>
      <xdr:colOff>9525</xdr:colOff>
      <xdr:row>72</xdr:row>
      <xdr:rowOff>74280</xdr:rowOff>
    </xdr:to>
    <xdr:sp macro="" textlink="">
      <xdr:nvSpPr>
        <xdr:cNvPr id="624" name="円/楕円 623"/>
        <xdr:cNvSpPr/>
      </xdr:nvSpPr>
      <xdr:spPr>
        <a:xfrm>
          <a:off x="13652500" y="12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90807</xdr:rowOff>
    </xdr:from>
    <xdr:ext cx="534377" cy="259045"/>
    <xdr:sp macro="" textlink="">
      <xdr:nvSpPr>
        <xdr:cNvPr id="625" name="テキスト ボックス 624"/>
        <xdr:cNvSpPr txBox="1"/>
      </xdr:nvSpPr>
      <xdr:spPr>
        <a:xfrm>
          <a:off x="13436111" y="12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120264</xdr:rowOff>
    </xdr:from>
    <xdr:to>
      <xdr:col>18</xdr:col>
      <xdr:colOff>492125</xdr:colOff>
      <xdr:row>74</xdr:row>
      <xdr:rowOff>50414</xdr:rowOff>
    </xdr:to>
    <xdr:sp macro="" textlink="">
      <xdr:nvSpPr>
        <xdr:cNvPr id="626" name="円/楕円 625"/>
        <xdr:cNvSpPr/>
      </xdr:nvSpPr>
      <xdr:spPr>
        <a:xfrm>
          <a:off x="12763500" y="126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66941</xdr:rowOff>
    </xdr:from>
    <xdr:ext cx="534377" cy="259045"/>
    <xdr:sp macro="" textlink="">
      <xdr:nvSpPr>
        <xdr:cNvPr id="627" name="テキスト ボックス 626"/>
        <xdr:cNvSpPr txBox="1"/>
      </xdr:nvSpPr>
      <xdr:spPr>
        <a:xfrm>
          <a:off x="12547111" y="124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3" name="テキスト ボックス 64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5" name="テキスト ボックス 64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49" name="直線コネクタ 648"/>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50"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51" name="直線コネクタ 650"/>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52"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53" name="直線コネクタ 652"/>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24166</xdr:rowOff>
    </xdr:from>
    <xdr:to>
      <xdr:col>23</xdr:col>
      <xdr:colOff>517525</xdr:colOff>
      <xdr:row>98</xdr:row>
      <xdr:rowOff>105776</xdr:rowOff>
    </xdr:to>
    <xdr:cxnSp macro="">
      <xdr:nvCxnSpPr>
        <xdr:cNvPr id="654" name="直線コネクタ 653"/>
        <xdr:cNvCxnSpPr/>
      </xdr:nvCxnSpPr>
      <xdr:spPr>
        <a:xfrm flipV="1">
          <a:off x="15481300" y="16826266"/>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55"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56" name="フローチャート : 判断 655"/>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105776</xdr:rowOff>
    </xdr:from>
    <xdr:to>
      <xdr:col>22</xdr:col>
      <xdr:colOff>365125</xdr:colOff>
      <xdr:row>98</xdr:row>
      <xdr:rowOff>126259</xdr:rowOff>
    </xdr:to>
    <xdr:cxnSp macro="">
      <xdr:nvCxnSpPr>
        <xdr:cNvPr id="657" name="直線コネクタ 656"/>
        <xdr:cNvCxnSpPr/>
      </xdr:nvCxnSpPr>
      <xdr:spPr>
        <a:xfrm flipV="1">
          <a:off x="14592300" y="16907876"/>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58" name="フローチャート : 判断 657"/>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59" name="テキスト ボックス 658"/>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67233</xdr:rowOff>
    </xdr:from>
    <xdr:to>
      <xdr:col>21</xdr:col>
      <xdr:colOff>161925</xdr:colOff>
      <xdr:row>98</xdr:row>
      <xdr:rowOff>126259</xdr:rowOff>
    </xdr:to>
    <xdr:cxnSp macro="">
      <xdr:nvCxnSpPr>
        <xdr:cNvPr id="660" name="直線コネクタ 659"/>
        <xdr:cNvCxnSpPr/>
      </xdr:nvCxnSpPr>
      <xdr:spPr>
        <a:xfrm>
          <a:off x="13703300" y="16526433"/>
          <a:ext cx="889000" cy="40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61" name="フローチャート : 判断 660"/>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62" name="テキスト ボックス 661"/>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69656</xdr:rowOff>
    </xdr:from>
    <xdr:to>
      <xdr:col>19</xdr:col>
      <xdr:colOff>644525</xdr:colOff>
      <xdr:row>96</xdr:row>
      <xdr:rowOff>67233</xdr:rowOff>
    </xdr:to>
    <xdr:cxnSp macro="">
      <xdr:nvCxnSpPr>
        <xdr:cNvPr id="663" name="直線コネクタ 662"/>
        <xdr:cNvCxnSpPr/>
      </xdr:nvCxnSpPr>
      <xdr:spPr>
        <a:xfrm>
          <a:off x="12814300" y="16357406"/>
          <a:ext cx="889000" cy="1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64" name="フローチャート : 判断 663"/>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65" name="テキスト ボックス 664"/>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66" name="フローチャート : 判断 665"/>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67" name="テキスト ボックス 666"/>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144816</xdr:rowOff>
    </xdr:from>
    <xdr:to>
      <xdr:col>23</xdr:col>
      <xdr:colOff>568325</xdr:colOff>
      <xdr:row>98</xdr:row>
      <xdr:rowOff>74966</xdr:rowOff>
    </xdr:to>
    <xdr:sp macro="" textlink="">
      <xdr:nvSpPr>
        <xdr:cNvPr id="673" name="円/楕円 672"/>
        <xdr:cNvSpPr/>
      </xdr:nvSpPr>
      <xdr:spPr>
        <a:xfrm>
          <a:off x="162687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59743</xdr:rowOff>
    </xdr:from>
    <xdr:ext cx="469744" cy="259045"/>
    <xdr:sp macro="" textlink="">
      <xdr:nvSpPr>
        <xdr:cNvPr id="674" name="積立金該当値テキスト"/>
        <xdr:cNvSpPr txBox="1"/>
      </xdr:nvSpPr>
      <xdr:spPr>
        <a:xfrm>
          <a:off x="16370300" y="166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54976</xdr:rowOff>
    </xdr:from>
    <xdr:to>
      <xdr:col>22</xdr:col>
      <xdr:colOff>415925</xdr:colOff>
      <xdr:row>98</xdr:row>
      <xdr:rowOff>156576</xdr:rowOff>
    </xdr:to>
    <xdr:sp macro="" textlink="">
      <xdr:nvSpPr>
        <xdr:cNvPr id="675" name="円/楕円 674"/>
        <xdr:cNvSpPr/>
      </xdr:nvSpPr>
      <xdr:spPr>
        <a:xfrm>
          <a:off x="15430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147703</xdr:rowOff>
    </xdr:from>
    <xdr:ext cx="378565" cy="259045"/>
    <xdr:sp macro="" textlink="">
      <xdr:nvSpPr>
        <xdr:cNvPr id="676" name="テキスト ボックス 675"/>
        <xdr:cNvSpPr txBox="1"/>
      </xdr:nvSpPr>
      <xdr:spPr>
        <a:xfrm>
          <a:off x="15292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75459</xdr:rowOff>
    </xdr:from>
    <xdr:to>
      <xdr:col>21</xdr:col>
      <xdr:colOff>212725</xdr:colOff>
      <xdr:row>99</xdr:row>
      <xdr:rowOff>5609</xdr:rowOff>
    </xdr:to>
    <xdr:sp macro="" textlink="">
      <xdr:nvSpPr>
        <xdr:cNvPr id="677" name="円/楕円 676"/>
        <xdr:cNvSpPr/>
      </xdr:nvSpPr>
      <xdr:spPr>
        <a:xfrm>
          <a:off x="14541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168186</xdr:rowOff>
    </xdr:from>
    <xdr:ext cx="378565" cy="259045"/>
    <xdr:sp macro="" textlink="">
      <xdr:nvSpPr>
        <xdr:cNvPr id="678" name="テキスト ボックス 677"/>
        <xdr:cNvSpPr txBox="1"/>
      </xdr:nvSpPr>
      <xdr:spPr>
        <a:xfrm>
          <a:off x="14403017" y="169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16433</xdr:rowOff>
    </xdr:from>
    <xdr:to>
      <xdr:col>20</xdr:col>
      <xdr:colOff>9525</xdr:colOff>
      <xdr:row>96</xdr:row>
      <xdr:rowOff>118033</xdr:rowOff>
    </xdr:to>
    <xdr:sp macro="" textlink="">
      <xdr:nvSpPr>
        <xdr:cNvPr id="679" name="円/楕円 678"/>
        <xdr:cNvSpPr/>
      </xdr:nvSpPr>
      <xdr:spPr>
        <a:xfrm>
          <a:off x="13652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109160</xdr:rowOff>
    </xdr:from>
    <xdr:ext cx="469744" cy="259045"/>
    <xdr:sp macro="" textlink="">
      <xdr:nvSpPr>
        <xdr:cNvPr id="680" name="テキスト ボックス 679"/>
        <xdr:cNvSpPr txBox="1"/>
      </xdr:nvSpPr>
      <xdr:spPr>
        <a:xfrm>
          <a:off x="13468427" y="165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18856</xdr:rowOff>
    </xdr:from>
    <xdr:to>
      <xdr:col>18</xdr:col>
      <xdr:colOff>492125</xdr:colOff>
      <xdr:row>95</xdr:row>
      <xdr:rowOff>120456</xdr:rowOff>
    </xdr:to>
    <xdr:sp macro="" textlink="">
      <xdr:nvSpPr>
        <xdr:cNvPr id="681" name="円/楕円 680"/>
        <xdr:cNvSpPr/>
      </xdr:nvSpPr>
      <xdr:spPr>
        <a:xfrm>
          <a:off x="12763500" y="163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136983</xdr:rowOff>
    </xdr:from>
    <xdr:ext cx="534377" cy="259045"/>
    <xdr:sp macro="" textlink="">
      <xdr:nvSpPr>
        <xdr:cNvPr id="682" name="テキスト ボックス 681"/>
        <xdr:cNvSpPr txBox="1"/>
      </xdr:nvSpPr>
      <xdr:spPr>
        <a:xfrm>
          <a:off x="12547111" y="1608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08" name="直線コネクタ 707"/>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11"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12" name="直線コネクタ 711"/>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98389</xdr:rowOff>
    </xdr:from>
    <xdr:to>
      <xdr:col>32</xdr:col>
      <xdr:colOff>187325</xdr:colOff>
      <xdr:row>39</xdr:row>
      <xdr:rowOff>98552</xdr:rowOff>
    </xdr:to>
    <xdr:cxnSp macro="">
      <xdr:nvCxnSpPr>
        <xdr:cNvPr id="713" name="直線コネクタ 712"/>
        <xdr:cNvCxnSpPr/>
      </xdr:nvCxnSpPr>
      <xdr:spPr>
        <a:xfrm>
          <a:off x="21323300" y="678493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14"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15" name="フローチャート : 判断 714"/>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98389</xdr:rowOff>
    </xdr:from>
    <xdr:to>
      <xdr:col>31</xdr:col>
      <xdr:colOff>34925</xdr:colOff>
      <xdr:row>39</xdr:row>
      <xdr:rowOff>98389</xdr:rowOff>
    </xdr:to>
    <xdr:cxnSp macro="">
      <xdr:nvCxnSpPr>
        <xdr:cNvPr id="716" name="直線コネクタ 715"/>
        <xdr:cNvCxnSpPr/>
      </xdr:nvCxnSpPr>
      <xdr:spPr>
        <a:xfrm>
          <a:off x="20434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17" name="フローチャート : 判断 716"/>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18" name="テキスト ボックス 717"/>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98389</xdr:rowOff>
    </xdr:from>
    <xdr:to>
      <xdr:col>29</xdr:col>
      <xdr:colOff>517525</xdr:colOff>
      <xdr:row>39</xdr:row>
      <xdr:rowOff>98389</xdr:rowOff>
    </xdr:to>
    <xdr:cxnSp macro="">
      <xdr:nvCxnSpPr>
        <xdr:cNvPr id="719" name="直線コネクタ 718"/>
        <xdr:cNvCxnSpPr/>
      </xdr:nvCxnSpPr>
      <xdr:spPr>
        <a:xfrm>
          <a:off x="19545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20" name="フローチャート : 判断 719"/>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21" name="テキスト ボックス 720"/>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98389</xdr:rowOff>
    </xdr:from>
    <xdr:to>
      <xdr:col>28</xdr:col>
      <xdr:colOff>314325</xdr:colOff>
      <xdr:row>39</xdr:row>
      <xdr:rowOff>98389</xdr:rowOff>
    </xdr:to>
    <xdr:cxnSp macro="">
      <xdr:nvCxnSpPr>
        <xdr:cNvPr id="722" name="直線コネクタ 721"/>
        <xdr:cNvCxnSpPr/>
      </xdr:nvCxnSpPr>
      <xdr:spPr>
        <a:xfrm>
          <a:off x="18656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23" name="フローチャート : 判断 722"/>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24" name="テキスト ボックス 723"/>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25" name="フローチャート : 判断 724"/>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26" name="テキスト ボックス 725"/>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47752</xdr:rowOff>
    </xdr:from>
    <xdr:to>
      <xdr:col>32</xdr:col>
      <xdr:colOff>238125</xdr:colOff>
      <xdr:row>39</xdr:row>
      <xdr:rowOff>149352</xdr:rowOff>
    </xdr:to>
    <xdr:sp macro="" textlink="">
      <xdr:nvSpPr>
        <xdr:cNvPr id="732" name="円/楕円 731"/>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134129</xdr:rowOff>
    </xdr:from>
    <xdr:ext cx="249299" cy="259045"/>
    <xdr:sp macro="" textlink="">
      <xdr:nvSpPr>
        <xdr:cNvPr id="733" name="投資及び出資金該当値テキスト"/>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47589</xdr:rowOff>
    </xdr:from>
    <xdr:to>
      <xdr:col>31</xdr:col>
      <xdr:colOff>85725</xdr:colOff>
      <xdr:row>39</xdr:row>
      <xdr:rowOff>149189</xdr:rowOff>
    </xdr:to>
    <xdr:sp macro="" textlink="">
      <xdr:nvSpPr>
        <xdr:cNvPr id="734" name="円/楕円 733"/>
        <xdr:cNvSpPr/>
      </xdr:nvSpPr>
      <xdr:spPr>
        <a:xfrm>
          <a:off x="21272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140316</xdr:rowOff>
    </xdr:from>
    <xdr:ext cx="249299" cy="259045"/>
    <xdr:sp macro="" textlink="">
      <xdr:nvSpPr>
        <xdr:cNvPr id="735" name="テキスト ボックス 734"/>
        <xdr:cNvSpPr txBox="1"/>
      </xdr:nvSpPr>
      <xdr:spPr>
        <a:xfrm>
          <a:off x="21198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47589</xdr:rowOff>
    </xdr:from>
    <xdr:to>
      <xdr:col>29</xdr:col>
      <xdr:colOff>568325</xdr:colOff>
      <xdr:row>39</xdr:row>
      <xdr:rowOff>149189</xdr:rowOff>
    </xdr:to>
    <xdr:sp macro="" textlink="">
      <xdr:nvSpPr>
        <xdr:cNvPr id="736" name="円/楕円 735"/>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140316</xdr:rowOff>
    </xdr:from>
    <xdr:ext cx="249299" cy="259045"/>
    <xdr:sp macro="" textlink="">
      <xdr:nvSpPr>
        <xdr:cNvPr id="737" name="テキスト ボックス 736"/>
        <xdr:cNvSpPr txBox="1"/>
      </xdr:nvSpPr>
      <xdr:spPr>
        <a:xfrm>
          <a:off x="20309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47589</xdr:rowOff>
    </xdr:from>
    <xdr:to>
      <xdr:col>28</xdr:col>
      <xdr:colOff>365125</xdr:colOff>
      <xdr:row>39</xdr:row>
      <xdr:rowOff>149189</xdr:rowOff>
    </xdr:to>
    <xdr:sp macro="" textlink="">
      <xdr:nvSpPr>
        <xdr:cNvPr id="738" name="円/楕円 737"/>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140316</xdr:rowOff>
    </xdr:from>
    <xdr:ext cx="249299" cy="259045"/>
    <xdr:sp macro="" textlink="">
      <xdr:nvSpPr>
        <xdr:cNvPr id="739" name="テキスト ボックス 738"/>
        <xdr:cNvSpPr txBox="1"/>
      </xdr:nvSpPr>
      <xdr:spPr>
        <a:xfrm>
          <a:off x="19420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47589</xdr:rowOff>
    </xdr:from>
    <xdr:to>
      <xdr:col>27</xdr:col>
      <xdr:colOff>161925</xdr:colOff>
      <xdr:row>39</xdr:row>
      <xdr:rowOff>149189</xdr:rowOff>
    </xdr:to>
    <xdr:sp macro="" textlink="">
      <xdr:nvSpPr>
        <xdr:cNvPr id="740" name="円/楕円 739"/>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140316</xdr:rowOff>
    </xdr:from>
    <xdr:ext cx="249299" cy="259045"/>
    <xdr:sp macro="" textlink="">
      <xdr:nvSpPr>
        <xdr:cNvPr id="741" name="テキスト ボックス 740"/>
        <xdr:cNvSpPr txBox="1"/>
      </xdr:nvSpPr>
      <xdr:spPr>
        <a:xfrm>
          <a:off x="18531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67" name="直線コネクタ 766"/>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68"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69" name="直線コネクタ 768"/>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70"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71" name="直線コネクタ 770"/>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23734</xdr:rowOff>
    </xdr:from>
    <xdr:to>
      <xdr:col>32</xdr:col>
      <xdr:colOff>187325</xdr:colOff>
      <xdr:row>59</xdr:row>
      <xdr:rowOff>28862</xdr:rowOff>
    </xdr:to>
    <xdr:cxnSp macro="">
      <xdr:nvCxnSpPr>
        <xdr:cNvPr id="772" name="直線コネクタ 771"/>
        <xdr:cNvCxnSpPr/>
      </xdr:nvCxnSpPr>
      <xdr:spPr>
        <a:xfrm flipV="1">
          <a:off x="21323300" y="10139284"/>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73"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74" name="フローチャート : 判断 773"/>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28862</xdr:rowOff>
    </xdr:from>
    <xdr:to>
      <xdr:col>31</xdr:col>
      <xdr:colOff>34925</xdr:colOff>
      <xdr:row>59</xdr:row>
      <xdr:rowOff>32650</xdr:rowOff>
    </xdr:to>
    <xdr:cxnSp macro="">
      <xdr:nvCxnSpPr>
        <xdr:cNvPr id="775" name="直線コネクタ 774"/>
        <xdr:cNvCxnSpPr/>
      </xdr:nvCxnSpPr>
      <xdr:spPr>
        <a:xfrm flipV="1">
          <a:off x="20434300" y="1014441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76" name="フローチャート : 判断 775"/>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77" name="テキスト ボックス 776"/>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157727</xdr:rowOff>
    </xdr:from>
    <xdr:to>
      <xdr:col>29</xdr:col>
      <xdr:colOff>517525</xdr:colOff>
      <xdr:row>59</xdr:row>
      <xdr:rowOff>32650</xdr:rowOff>
    </xdr:to>
    <xdr:cxnSp macro="">
      <xdr:nvCxnSpPr>
        <xdr:cNvPr id="778" name="直線コネクタ 777"/>
        <xdr:cNvCxnSpPr/>
      </xdr:nvCxnSpPr>
      <xdr:spPr>
        <a:xfrm>
          <a:off x="19545300" y="10101827"/>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79" name="フローチャート : 判断 778"/>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80" name="テキスト ボックス 779"/>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103484</xdr:rowOff>
    </xdr:from>
    <xdr:to>
      <xdr:col>28</xdr:col>
      <xdr:colOff>314325</xdr:colOff>
      <xdr:row>58</xdr:row>
      <xdr:rowOff>157727</xdr:rowOff>
    </xdr:to>
    <xdr:cxnSp macro="">
      <xdr:nvCxnSpPr>
        <xdr:cNvPr id="781" name="直線コネクタ 780"/>
        <xdr:cNvCxnSpPr/>
      </xdr:nvCxnSpPr>
      <xdr:spPr>
        <a:xfrm>
          <a:off x="18656300" y="10047584"/>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82" name="フローチャート : 判断 781"/>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83" name="テキスト ボックス 782"/>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84" name="フローチャート : 判断 783"/>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85" name="テキスト ボックス 784"/>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144384</xdr:rowOff>
    </xdr:from>
    <xdr:to>
      <xdr:col>32</xdr:col>
      <xdr:colOff>238125</xdr:colOff>
      <xdr:row>59</xdr:row>
      <xdr:rowOff>74534</xdr:rowOff>
    </xdr:to>
    <xdr:sp macro="" textlink="">
      <xdr:nvSpPr>
        <xdr:cNvPr id="791" name="円/楕円 790"/>
        <xdr:cNvSpPr/>
      </xdr:nvSpPr>
      <xdr:spPr>
        <a:xfrm>
          <a:off x="22110700" y="100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59311</xdr:rowOff>
    </xdr:from>
    <xdr:ext cx="469744" cy="259045"/>
    <xdr:sp macro="" textlink="">
      <xdr:nvSpPr>
        <xdr:cNvPr id="792" name="貸付金該当値テキスト"/>
        <xdr:cNvSpPr txBox="1"/>
      </xdr:nvSpPr>
      <xdr:spPr>
        <a:xfrm>
          <a:off x="22212300" y="1000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149512</xdr:rowOff>
    </xdr:from>
    <xdr:to>
      <xdr:col>31</xdr:col>
      <xdr:colOff>85725</xdr:colOff>
      <xdr:row>59</xdr:row>
      <xdr:rowOff>79662</xdr:rowOff>
    </xdr:to>
    <xdr:sp macro="" textlink="">
      <xdr:nvSpPr>
        <xdr:cNvPr id="793" name="円/楕円 792"/>
        <xdr:cNvSpPr/>
      </xdr:nvSpPr>
      <xdr:spPr>
        <a:xfrm>
          <a:off x="21272500" y="10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70789</xdr:rowOff>
    </xdr:from>
    <xdr:ext cx="469744" cy="259045"/>
    <xdr:sp macro="" textlink="">
      <xdr:nvSpPr>
        <xdr:cNvPr id="794" name="テキスト ボックス 793"/>
        <xdr:cNvSpPr txBox="1"/>
      </xdr:nvSpPr>
      <xdr:spPr>
        <a:xfrm>
          <a:off x="21088427" y="101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153300</xdr:rowOff>
    </xdr:from>
    <xdr:to>
      <xdr:col>29</xdr:col>
      <xdr:colOff>568325</xdr:colOff>
      <xdr:row>59</xdr:row>
      <xdr:rowOff>83450</xdr:rowOff>
    </xdr:to>
    <xdr:sp macro="" textlink="">
      <xdr:nvSpPr>
        <xdr:cNvPr id="795" name="円/楕円 794"/>
        <xdr:cNvSpPr/>
      </xdr:nvSpPr>
      <xdr:spPr>
        <a:xfrm>
          <a:off x="20383500" y="10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74577</xdr:rowOff>
    </xdr:from>
    <xdr:ext cx="469744" cy="259045"/>
    <xdr:sp macro="" textlink="">
      <xdr:nvSpPr>
        <xdr:cNvPr id="796" name="テキスト ボックス 795"/>
        <xdr:cNvSpPr txBox="1"/>
      </xdr:nvSpPr>
      <xdr:spPr>
        <a:xfrm>
          <a:off x="20199427" y="101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106927</xdr:rowOff>
    </xdr:from>
    <xdr:to>
      <xdr:col>28</xdr:col>
      <xdr:colOff>365125</xdr:colOff>
      <xdr:row>59</xdr:row>
      <xdr:rowOff>37077</xdr:rowOff>
    </xdr:to>
    <xdr:sp macro="" textlink="">
      <xdr:nvSpPr>
        <xdr:cNvPr id="797" name="円/楕円 796"/>
        <xdr:cNvSpPr/>
      </xdr:nvSpPr>
      <xdr:spPr>
        <a:xfrm>
          <a:off x="19494500" y="10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28204</xdr:rowOff>
    </xdr:from>
    <xdr:ext cx="469744" cy="259045"/>
    <xdr:sp macro="" textlink="">
      <xdr:nvSpPr>
        <xdr:cNvPr id="798" name="テキスト ボックス 797"/>
        <xdr:cNvSpPr txBox="1"/>
      </xdr:nvSpPr>
      <xdr:spPr>
        <a:xfrm>
          <a:off x="19310427" y="101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52684</xdr:rowOff>
    </xdr:from>
    <xdr:to>
      <xdr:col>27</xdr:col>
      <xdr:colOff>161925</xdr:colOff>
      <xdr:row>58</xdr:row>
      <xdr:rowOff>154284</xdr:rowOff>
    </xdr:to>
    <xdr:sp macro="" textlink="">
      <xdr:nvSpPr>
        <xdr:cNvPr id="799" name="円/楕円 798"/>
        <xdr:cNvSpPr/>
      </xdr:nvSpPr>
      <xdr:spPr>
        <a:xfrm>
          <a:off x="18605500" y="99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145411</xdr:rowOff>
    </xdr:from>
    <xdr:ext cx="469744" cy="259045"/>
    <xdr:sp macro="" textlink="">
      <xdr:nvSpPr>
        <xdr:cNvPr id="800" name="テキスト ボックス 799"/>
        <xdr:cNvSpPr txBox="1"/>
      </xdr:nvSpPr>
      <xdr:spPr>
        <a:xfrm>
          <a:off x="18421427" y="1008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1" name="テキスト ボックス 82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3" name="テキスト ボックス 82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27" name="直線コネクタ 826"/>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28"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29" name="直線コネクタ 828"/>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30"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31" name="直線コネクタ 830"/>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26445</xdr:rowOff>
    </xdr:from>
    <xdr:to>
      <xdr:col>32</xdr:col>
      <xdr:colOff>187325</xdr:colOff>
      <xdr:row>75</xdr:row>
      <xdr:rowOff>62140</xdr:rowOff>
    </xdr:to>
    <xdr:cxnSp macro="">
      <xdr:nvCxnSpPr>
        <xdr:cNvPr id="832" name="直線コネクタ 831"/>
        <xdr:cNvCxnSpPr/>
      </xdr:nvCxnSpPr>
      <xdr:spPr>
        <a:xfrm flipV="1">
          <a:off x="21323300" y="12885195"/>
          <a:ext cx="8382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33"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34" name="フローチャート : 判断 833"/>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62140</xdr:rowOff>
    </xdr:from>
    <xdr:to>
      <xdr:col>31</xdr:col>
      <xdr:colOff>34925</xdr:colOff>
      <xdr:row>75</xdr:row>
      <xdr:rowOff>127029</xdr:rowOff>
    </xdr:to>
    <xdr:cxnSp macro="">
      <xdr:nvCxnSpPr>
        <xdr:cNvPr id="835" name="直線コネクタ 834"/>
        <xdr:cNvCxnSpPr/>
      </xdr:nvCxnSpPr>
      <xdr:spPr>
        <a:xfrm flipV="1">
          <a:off x="20434300" y="12920890"/>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36" name="フローチャート : 判断 835"/>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37" name="テキスト ボックス 836"/>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117134</xdr:rowOff>
    </xdr:from>
    <xdr:to>
      <xdr:col>29</xdr:col>
      <xdr:colOff>517525</xdr:colOff>
      <xdr:row>75</xdr:row>
      <xdr:rowOff>127029</xdr:rowOff>
    </xdr:to>
    <xdr:cxnSp macro="">
      <xdr:nvCxnSpPr>
        <xdr:cNvPr id="838" name="直線コネクタ 837"/>
        <xdr:cNvCxnSpPr/>
      </xdr:nvCxnSpPr>
      <xdr:spPr>
        <a:xfrm>
          <a:off x="19545300" y="12975884"/>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39" name="フローチャート : 判断 838"/>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40" name="テキスト ボックス 839"/>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117134</xdr:rowOff>
    </xdr:from>
    <xdr:to>
      <xdr:col>28</xdr:col>
      <xdr:colOff>314325</xdr:colOff>
      <xdr:row>76</xdr:row>
      <xdr:rowOff>101262</xdr:rowOff>
    </xdr:to>
    <xdr:cxnSp macro="">
      <xdr:nvCxnSpPr>
        <xdr:cNvPr id="841" name="直線コネクタ 840"/>
        <xdr:cNvCxnSpPr/>
      </xdr:nvCxnSpPr>
      <xdr:spPr>
        <a:xfrm flipV="1">
          <a:off x="18656300" y="12975884"/>
          <a:ext cx="889000" cy="1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42" name="フローチャート : 判断 841"/>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43" name="テキスト ボックス 842"/>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44" name="フローチャート : 判断 843"/>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45" name="テキスト ボックス 844"/>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147095</xdr:rowOff>
    </xdr:from>
    <xdr:to>
      <xdr:col>32</xdr:col>
      <xdr:colOff>238125</xdr:colOff>
      <xdr:row>75</xdr:row>
      <xdr:rowOff>77245</xdr:rowOff>
    </xdr:to>
    <xdr:sp macro="" textlink="">
      <xdr:nvSpPr>
        <xdr:cNvPr id="851" name="円/楕円 850"/>
        <xdr:cNvSpPr/>
      </xdr:nvSpPr>
      <xdr:spPr>
        <a:xfrm>
          <a:off x="221107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169972</xdr:rowOff>
    </xdr:from>
    <xdr:ext cx="534377" cy="259045"/>
    <xdr:sp macro="" textlink="">
      <xdr:nvSpPr>
        <xdr:cNvPr id="852" name="繰出金該当値テキスト"/>
        <xdr:cNvSpPr txBox="1"/>
      </xdr:nvSpPr>
      <xdr:spPr>
        <a:xfrm>
          <a:off x="22212300" y="126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11340</xdr:rowOff>
    </xdr:from>
    <xdr:to>
      <xdr:col>31</xdr:col>
      <xdr:colOff>85725</xdr:colOff>
      <xdr:row>75</xdr:row>
      <xdr:rowOff>112940</xdr:rowOff>
    </xdr:to>
    <xdr:sp macro="" textlink="">
      <xdr:nvSpPr>
        <xdr:cNvPr id="853" name="円/楕円 852"/>
        <xdr:cNvSpPr/>
      </xdr:nvSpPr>
      <xdr:spPr>
        <a:xfrm>
          <a:off x="21272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129467</xdr:rowOff>
    </xdr:from>
    <xdr:ext cx="534377" cy="259045"/>
    <xdr:sp macro="" textlink="">
      <xdr:nvSpPr>
        <xdr:cNvPr id="854" name="テキスト ボックス 853"/>
        <xdr:cNvSpPr txBox="1"/>
      </xdr:nvSpPr>
      <xdr:spPr>
        <a:xfrm>
          <a:off x="21056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76229</xdr:rowOff>
    </xdr:from>
    <xdr:to>
      <xdr:col>29</xdr:col>
      <xdr:colOff>568325</xdr:colOff>
      <xdr:row>76</xdr:row>
      <xdr:rowOff>6378</xdr:rowOff>
    </xdr:to>
    <xdr:sp macro="" textlink="">
      <xdr:nvSpPr>
        <xdr:cNvPr id="855" name="円/楕円 854"/>
        <xdr:cNvSpPr/>
      </xdr:nvSpPr>
      <xdr:spPr>
        <a:xfrm>
          <a:off x="20383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22906</xdr:rowOff>
    </xdr:from>
    <xdr:ext cx="534377" cy="259045"/>
    <xdr:sp macro="" textlink="">
      <xdr:nvSpPr>
        <xdr:cNvPr id="856" name="テキスト ボックス 855"/>
        <xdr:cNvSpPr txBox="1"/>
      </xdr:nvSpPr>
      <xdr:spPr>
        <a:xfrm>
          <a:off x="20167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66334</xdr:rowOff>
    </xdr:from>
    <xdr:to>
      <xdr:col>28</xdr:col>
      <xdr:colOff>365125</xdr:colOff>
      <xdr:row>75</xdr:row>
      <xdr:rowOff>167934</xdr:rowOff>
    </xdr:to>
    <xdr:sp macro="" textlink="">
      <xdr:nvSpPr>
        <xdr:cNvPr id="857" name="円/楕円 856"/>
        <xdr:cNvSpPr/>
      </xdr:nvSpPr>
      <xdr:spPr>
        <a:xfrm>
          <a:off x="19494500" y="129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13011</xdr:rowOff>
    </xdr:from>
    <xdr:ext cx="534377" cy="259045"/>
    <xdr:sp macro="" textlink="">
      <xdr:nvSpPr>
        <xdr:cNvPr id="858" name="テキスト ボックス 857"/>
        <xdr:cNvSpPr txBox="1"/>
      </xdr:nvSpPr>
      <xdr:spPr>
        <a:xfrm>
          <a:off x="19278111" y="127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50462</xdr:rowOff>
    </xdr:from>
    <xdr:to>
      <xdr:col>27</xdr:col>
      <xdr:colOff>161925</xdr:colOff>
      <xdr:row>76</xdr:row>
      <xdr:rowOff>152062</xdr:rowOff>
    </xdr:to>
    <xdr:sp macro="" textlink="">
      <xdr:nvSpPr>
        <xdr:cNvPr id="859" name="円/楕円 858"/>
        <xdr:cNvSpPr/>
      </xdr:nvSpPr>
      <xdr:spPr>
        <a:xfrm>
          <a:off x="18605500" y="130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168590</xdr:rowOff>
    </xdr:from>
    <xdr:ext cx="534377" cy="259045"/>
    <xdr:sp macro="" textlink="">
      <xdr:nvSpPr>
        <xdr:cNvPr id="860" name="テキスト ボックス 859"/>
        <xdr:cNvSpPr txBox="1"/>
      </xdr:nvSpPr>
      <xdr:spPr>
        <a:xfrm>
          <a:off x="18389111" y="12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４００，２０６円となっている。主な構成項目である人件費は、住民一人当たり４０，５６２円となっており、ここ５ヵ年で減少傾向にあるほか、類似団体の中でも最も低くなっている。これは、定員管理計画に基づく職員数削減の取組みによるものであり、今後も、定員管理計画を基本としながら、青森市行財政改革プランに基づき、施設の管理体制の見直し、指定管理者制度の導入、アウトソーシングの活用などを更に推進し、人員の適正管理に努めることにより、人件費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82006</xdr:rowOff>
    </xdr:from>
    <xdr:to>
      <xdr:col>6</xdr:col>
      <xdr:colOff>511175</xdr:colOff>
      <xdr:row>33</xdr:row>
      <xdr:rowOff>93436</xdr:rowOff>
    </xdr:to>
    <xdr:cxnSp macro="">
      <xdr:nvCxnSpPr>
        <xdr:cNvPr id="63" name="直線コネクタ 62"/>
        <xdr:cNvCxnSpPr/>
      </xdr:nvCxnSpPr>
      <xdr:spPr>
        <a:xfrm>
          <a:off x="3797300" y="556840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134801</xdr:rowOff>
    </xdr:from>
    <xdr:to>
      <xdr:col>5</xdr:col>
      <xdr:colOff>358775</xdr:colOff>
      <xdr:row>32</xdr:row>
      <xdr:rowOff>82006</xdr:rowOff>
    </xdr:to>
    <xdr:cxnSp macro="">
      <xdr:nvCxnSpPr>
        <xdr:cNvPr id="66" name="直線コネクタ 65"/>
        <xdr:cNvCxnSpPr/>
      </xdr:nvCxnSpPr>
      <xdr:spPr>
        <a:xfrm>
          <a:off x="2908300" y="5449751"/>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134801</xdr:rowOff>
    </xdr:from>
    <xdr:to>
      <xdr:col>4</xdr:col>
      <xdr:colOff>155575</xdr:colOff>
      <xdr:row>31</xdr:row>
      <xdr:rowOff>136978</xdr:rowOff>
    </xdr:to>
    <xdr:cxnSp macro="">
      <xdr:nvCxnSpPr>
        <xdr:cNvPr id="69" name="直線コネクタ 68"/>
        <xdr:cNvCxnSpPr/>
      </xdr:nvCxnSpPr>
      <xdr:spPr>
        <a:xfrm flipV="1">
          <a:off x="2019300" y="54497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97790</xdr:rowOff>
    </xdr:from>
    <xdr:to>
      <xdr:col>2</xdr:col>
      <xdr:colOff>638175</xdr:colOff>
      <xdr:row>31</xdr:row>
      <xdr:rowOff>136978</xdr:rowOff>
    </xdr:to>
    <xdr:cxnSp macro="">
      <xdr:nvCxnSpPr>
        <xdr:cNvPr id="72" name="直線コネクタ 71"/>
        <xdr:cNvCxnSpPr/>
      </xdr:nvCxnSpPr>
      <xdr:spPr>
        <a:xfrm>
          <a:off x="1130300" y="5069840"/>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42636</xdr:rowOff>
    </xdr:from>
    <xdr:to>
      <xdr:col>6</xdr:col>
      <xdr:colOff>561975</xdr:colOff>
      <xdr:row>33</xdr:row>
      <xdr:rowOff>144236</xdr:rowOff>
    </xdr:to>
    <xdr:sp macro="" textlink="">
      <xdr:nvSpPr>
        <xdr:cNvPr id="82" name="円/楕円 81"/>
        <xdr:cNvSpPr/>
      </xdr:nvSpPr>
      <xdr:spPr>
        <a:xfrm>
          <a:off x="4584700" y="57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65513</xdr:rowOff>
    </xdr:from>
    <xdr:ext cx="469744" cy="259045"/>
    <xdr:sp macro="" textlink="">
      <xdr:nvSpPr>
        <xdr:cNvPr id="83" name="議会費該当値テキスト"/>
        <xdr:cNvSpPr txBox="1"/>
      </xdr:nvSpPr>
      <xdr:spPr>
        <a:xfrm>
          <a:off x="4686300" y="55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31206</xdr:rowOff>
    </xdr:from>
    <xdr:to>
      <xdr:col>5</xdr:col>
      <xdr:colOff>409575</xdr:colOff>
      <xdr:row>32</xdr:row>
      <xdr:rowOff>132806</xdr:rowOff>
    </xdr:to>
    <xdr:sp macro="" textlink="">
      <xdr:nvSpPr>
        <xdr:cNvPr id="84" name="円/楕円 83"/>
        <xdr:cNvSpPr/>
      </xdr:nvSpPr>
      <xdr:spPr>
        <a:xfrm>
          <a:off x="3746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149333</xdr:rowOff>
    </xdr:from>
    <xdr:ext cx="469744" cy="259045"/>
    <xdr:sp macro="" textlink="">
      <xdr:nvSpPr>
        <xdr:cNvPr id="85" name="テキスト ボックス 84"/>
        <xdr:cNvSpPr txBox="1"/>
      </xdr:nvSpPr>
      <xdr:spPr>
        <a:xfrm>
          <a:off x="3562427"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84001</xdr:rowOff>
    </xdr:from>
    <xdr:to>
      <xdr:col>4</xdr:col>
      <xdr:colOff>206375</xdr:colOff>
      <xdr:row>32</xdr:row>
      <xdr:rowOff>14151</xdr:rowOff>
    </xdr:to>
    <xdr:sp macro="" textlink="">
      <xdr:nvSpPr>
        <xdr:cNvPr id="86" name="円/楕円 85"/>
        <xdr:cNvSpPr/>
      </xdr:nvSpPr>
      <xdr:spPr>
        <a:xfrm>
          <a:off x="2857500" y="53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30678</xdr:rowOff>
    </xdr:from>
    <xdr:ext cx="469744" cy="259045"/>
    <xdr:sp macro="" textlink="">
      <xdr:nvSpPr>
        <xdr:cNvPr id="87" name="テキスト ボックス 86"/>
        <xdr:cNvSpPr txBox="1"/>
      </xdr:nvSpPr>
      <xdr:spPr>
        <a:xfrm>
          <a:off x="2673427" y="51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86178</xdr:rowOff>
    </xdr:from>
    <xdr:to>
      <xdr:col>3</xdr:col>
      <xdr:colOff>3175</xdr:colOff>
      <xdr:row>32</xdr:row>
      <xdr:rowOff>16328</xdr:rowOff>
    </xdr:to>
    <xdr:sp macro="" textlink="">
      <xdr:nvSpPr>
        <xdr:cNvPr id="88" name="円/楕円 87"/>
        <xdr:cNvSpPr/>
      </xdr:nvSpPr>
      <xdr:spPr>
        <a:xfrm>
          <a:off x="1968500" y="5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32855</xdr:rowOff>
    </xdr:from>
    <xdr:ext cx="469744" cy="259045"/>
    <xdr:sp macro="" textlink="">
      <xdr:nvSpPr>
        <xdr:cNvPr id="89" name="テキスト ボックス 88"/>
        <xdr:cNvSpPr txBox="1"/>
      </xdr:nvSpPr>
      <xdr:spPr>
        <a:xfrm>
          <a:off x="1784427" y="5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46990</xdr:rowOff>
    </xdr:from>
    <xdr:to>
      <xdr:col>1</xdr:col>
      <xdr:colOff>485775</xdr:colOff>
      <xdr:row>29</xdr:row>
      <xdr:rowOff>148590</xdr:rowOff>
    </xdr:to>
    <xdr:sp macro="" textlink="">
      <xdr:nvSpPr>
        <xdr:cNvPr id="90" name="円/楕円 89"/>
        <xdr:cNvSpPr/>
      </xdr:nvSpPr>
      <xdr:spPr>
        <a:xfrm>
          <a:off x="1079500" y="50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27</xdr:row>
      <xdr:rowOff>165117</xdr:rowOff>
    </xdr:from>
    <xdr:ext cx="469744" cy="259045"/>
    <xdr:sp macro="" textlink="">
      <xdr:nvSpPr>
        <xdr:cNvPr id="91" name="テキスト ボックス 90"/>
        <xdr:cNvSpPr txBox="1"/>
      </xdr:nvSpPr>
      <xdr:spPr>
        <a:xfrm>
          <a:off x="895427" y="47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41892</xdr:rowOff>
    </xdr:from>
    <xdr:to>
      <xdr:col>6</xdr:col>
      <xdr:colOff>511175</xdr:colOff>
      <xdr:row>57</xdr:row>
      <xdr:rowOff>80656</xdr:rowOff>
    </xdr:to>
    <xdr:cxnSp macro="">
      <xdr:nvCxnSpPr>
        <xdr:cNvPr id="123" name="直線コネクタ 122"/>
        <xdr:cNvCxnSpPr/>
      </xdr:nvCxnSpPr>
      <xdr:spPr>
        <a:xfrm flipV="1">
          <a:off x="3797300" y="9814542"/>
          <a:ext cx="8382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77717</xdr:rowOff>
    </xdr:from>
    <xdr:to>
      <xdr:col>5</xdr:col>
      <xdr:colOff>358775</xdr:colOff>
      <xdr:row>57</xdr:row>
      <xdr:rowOff>80656</xdr:rowOff>
    </xdr:to>
    <xdr:cxnSp macro="">
      <xdr:nvCxnSpPr>
        <xdr:cNvPr id="126" name="直線コネクタ 125"/>
        <xdr:cNvCxnSpPr/>
      </xdr:nvCxnSpPr>
      <xdr:spPr>
        <a:xfrm>
          <a:off x="2908300" y="9678917"/>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157269</xdr:rowOff>
    </xdr:from>
    <xdr:to>
      <xdr:col>4</xdr:col>
      <xdr:colOff>155575</xdr:colOff>
      <xdr:row>56</xdr:row>
      <xdr:rowOff>77717</xdr:rowOff>
    </xdr:to>
    <xdr:cxnSp macro="">
      <xdr:nvCxnSpPr>
        <xdr:cNvPr id="129" name="直線コネクタ 128"/>
        <xdr:cNvCxnSpPr/>
      </xdr:nvCxnSpPr>
      <xdr:spPr>
        <a:xfrm>
          <a:off x="2019300" y="9587019"/>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51787</xdr:rowOff>
    </xdr:from>
    <xdr:to>
      <xdr:col>2</xdr:col>
      <xdr:colOff>638175</xdr:colOff>
      <xdr:row>55</xdr:row>
      <xdr:rowOff>157269</xdr:rowOff>
    </xdr:to>
    <xdr:cxnSp macro="">
      <xdr:nvCxnSpPr>
        <xdr:cNvPr id="132" name="直線コネクタ 131"/>
        <xdr:cNvCxnSpPr/>
      </xdr:nvCxnSpPr>
      <xdr:spPr>
        <a:xfrm>
          <a:off x="1130300" y="9481537"/>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162542</xdr:rowOff>
    </xdr:from>
    <xdr:to>
      <xdr:col>6</xdr:col>
      <xdr:colOff>561975</xdr:colOff>
      <xdr:row>57</xdr:row>
      <xdr:rowOff>92692</xdr:rowOff>
    </xdr:to>
    <xdr:sp macro="" textlink="">
      <xdr:nvSpPr>
        <xdr:cNvPr id="142" name="円/楕円 141"/>
        <xdr:cNvSpPr/>
      </xdr:nvSpPr>
      <xdr:spPr>
        <a:xfrm>
          <a:off x="4584700" y="97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140969</xdr:rowOff>
    </xdr:from>
    <xdr:ext cx="534377" cy="259045"/>
    <xdr:sp macro="" textlink="">
      <xdr:nvSpPr>
        <xdr:cNvPr id="143" name="総務費該当値テキスト"/>
        <xdr:cNvSpPr txBox="1"/>
      </xdr:nvSpPr>
      <xdr:spPr>
        <a:xfrm>
          <a:off x="4686300" y="97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29856</xdr:rowOff>
    </xdr:from>
    <xdr:to>
      <xdr:col>5</xdr:col>
      <xdr:colOff>409575</xdr:colOff>
      <xdr:row>57</xdr:row>
      <xdr:rowOff>131456</xdr:rowOff>
    </xdr:to>
    <xdr:sp macro="" textlink="">
      <xdr:nvSpPr>
        <xdr:cNvPr id="144" name="円/楕円 143"/>
        <xdr:cNvSpPr/>
      </xdr:nvSpPr>
      <xdr:spPr>
        <a:xfrm>
          <a:off x="3746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122583</xdr:rowOff>
    </xdr:from>
    <xdr:ext cx="534377" cy="259045"/>
    <xdr:sp macro="" textlink="">
      <xdr:nvSpPr>
        <xdr:cNvPr id="145" name="テキスト ボックス 144"/>
        <xdr:cNvSpPr txBox="1"/>
      </xdr:nvSpPr>
      <xdr:spPr>
        <a:xfrm>
          <a:off x="3530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26917</xdr:rowOff>
    </xdr:from>
    <xdr:to>
      <xdr:col>4</xdr:col>
      <xdr:colOff>206375</xdr:colOff>
      <xdr:row>56</xdr:row>
      <xdr:rowOff>128517</xdr:rowOff>
    </xdr:to>
    <xdr:sp macro="" textlink="">
      <xdr:nvSpPr>
        <xdr:cNvPr id="146" name="円/楕円 145"/>
        <xdr:cNvSpPr/>
      </xdr:nvSpPr>
      <xdr:spPr>
        <a:xfrm>
          <a:off x="2857500" y="9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119644</xdr:rowOff>
    </xdr:from>
    <xdr:ext cx="534377" cy="259045"/>
    <xdr:sp macro="" textlink="">
      <xdr:nvSpPr>
        <xdr:cNvPr id="147" name="テキスト ボックス 146"/>
        <xdr:cNvSpPr txBox="1"/>
      </xdr:nvSpPr>
      <xdr:spPr>
        <a:xfrm>
          <a:off x="2641111" y="97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106469</xdr:rowOff>
    </xdr:from>
    <xdr:to>
      <xdr:col>3</xdr:col>
      <xdr:colOff>3175</xdr:colOff>
      <xdr:row>56</xdr:row>
      <xdr:rowOff>36619</xdr:rowOff>
    </xdr:to>
    <xdr:sp macro="" textlink="">
      <xdr:nvSpPr>
        <xdr:cNvPr id="148" name="円/楕円 147"/>
        <xdr:cNvSpPr/>
      </xdr:nvSpPr>
      <xdr:spPr>
        <a:xfrm>
          <a:off x="1968500" y="9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53146</xdr:rowOff>
    </xdr:from>
    <xdr:ext cx="534377" cy="259045"/>
    <xdr:sp macro="" textlink="">
      <xdr:nvSpPr>
        <xdr:cNvPr id="149" name="テキスト ボックス 148"/>
        <xdr:cNvSpPr txBox="1"/>
      </xdr:nvSpPr>
      <xdr:spPr>
        <a:xfrm>
          <a:off x="1752111" y="93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987</xdr:rowOff>
    </xdr:from>
    <xdr:to>
      <xdr:col>1</xdr:col>
      <xdr:colOff>485775</xdr:colOff>
      <xdr:row>55</xdr:row>
      <xdr:rowOff>102587</xdr:rowOff>
    </xdr:to>
    <xdr:sp macro="" textlink="">
      <xdr:nvSpPr>
        <xdr:cNvPr id="150" name="円/楕円 149"/>
        <xdr:cNvSpPr/>
      </xdr:nvSpPr>
      <xdr:spPr>
        <a:xfrm>
          <a:off x="1079500" y="94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119114</xdr:rowOff>
    </xdr:from>
    <xdr:ext cx="534377" cy="259045"/>
    <xdr:sp macro="" textlink="">
      <xdr:nvSpPr>
        <xdr:cNvPr id="151" name="テキスト ボックス 150"/>
        <xdr:cNvSpPr txBox="1"/>
      </xdr:nvSpPr>
      <xdr:spPr>
        <a:xfrm>
          <a:off x="863111" y="92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77115</xdr:rowOff>
    </xdr:from>
    <xdr:to>
      <xdr:col>6</xdr:col>
      <xdr:colOff>511175</xdr:colOff>
      <xdr:row>74</xdr:row>
      <xdr:rowOff>164947</xdr:rowOff>
    </xdr:to>
    <xdr:cxnSp macro="">
      <xdr:nvCxnSpPr>
        <xdr:cNvPr id="181" name="直線コネクタ 180"/>
        <xdr:cNvCxnSpPr/>
      </xdr:nvCxnSpPr>
      <xdr:spPr>
        <a:xfrm flipV="1">
          <a:off x="3797300" y="12764415"/>
          <a:ext cx="8382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164947</xdr:rowOff>
    </xdr:from>
    <xdr:to>
      <xdr:col>5</xdr:col>
      <xdr:colOff>358775</xdr:colOff>
      <xdr:row>75</xdr:row>
      <xdr:rowOff>31102</xdr:rowOff>
    </xdr:to>
    <xdr:cxnSp macro="">
      <xdr:nvCxnSpPr>
        <xdr:cNvPr id="184" name="直線コネクタ 183"/>
        <xdr:cNvCxnSpPr/>
      </xdr:nvCxnSpPr>
      <xdr:spPr>
        <a:xfrm flipV="1">
          <a:off x="2908300" y="1285224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31102</xdr:rowOff>
    </xdr:from>
    <xdr:to>
      <xdr:col>4</xdr:col>
      <xdr:colOff>155575</xdr:colOff>
      <xdr:row>75</xdr:row>
      <xdr:rowOff>124841</xdr:rowOff>
    </xdr:to>
    <xdr:cxnSp macro="">
      <xdr:nvCxnSpPr>
        <xdr:cNvPr id="187" name="直線コネクタ 186"/>
        <xdr:cNvCxnSpPr/>
      </xdr:nvCxnSpPr>
      <xdr:spPr>
        <a:xfrm flipV="1">
          <a:off x="2019300" y="12889852"/>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124841</xdr:rowOff>
    </xdr:from>
    <xdr:to>
      <xdr:col>2</xdr:col>
      <xdr:colOff>638175</xdr:colOff>
      <xdr:row>76</xdr:row>
      <xdr:rowOff>36309</xdr:rowOff>
    </xdr:to>
    <xdr:cxnSp macro="">
      <xdr:nvCxnSpPr>
        <xdr:cNvPr id="190" name="直線コネクタ 189"/>
        <xdr:cNvCxnSpPr/>
      </xdr:nvCxnSpPr>
      <xdr:spPr>
        <a:xfrm flipV="1">
          <a:off x="1130300" y="12983591"/>
          <a:ext cx="8890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26315</xdr:rowOff>
    </xdr:from>
    <xdr:to>
      <xdr:col>6</xdr:col>
      <xdr:colOff>561975</xdr:colOff>
      <xdr:row>74</xdr:row>
      <xdr:rowOff>127915</xdr:rowOff>
    </xdr:to>
    <xdr:sp macro="" textlink="">
      <xdr:nvSpPr>
        <xdr:cNvPr id="200" name="円/楕円 199"/>
        <xdr:cNvSpPr/>
      </xdr:nvSpPr>
      <xdr:spPr>
        <a:xfrm>
          <a:off x="45847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49192</xdr:rowOff>
    </xdr:from>
    <xdr:ext cx="599010" cy="259045"/>
    <xdr:sp macro="" textlink="">
      <xdr:nvSpPr>
        <xdr:cNvPr id="201" name="民生費該当値テキスト"/>
        <xdr:cNvSpPr txBox="1"/>
      </xdr:nvSpPr>
      <xdr:spPr>
        <a:xfrm>
          <a:off x="4686300" y="1256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184,928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114147</xdr:rowOff>
    </xdr:from>
    <xdr:to>
      <xdr:col>5</xdr:col>
      <xdr:colOff>409575</xdr:colOff>
      <xdr:row>75</xdr:row>
      <xdr:rowOff>44297</xdr:rowOff>
    </xdr:to>
    <xdr:sp macro="" textlink="">
      <xdr:nvSpPr>
        <xdr:cNvPr id="202" name="円/楕円 201"/>
        <xdr:cNvSpPr/>
      </xdr:nvSpPr>
      <xdr:spPr>
        <a:xfrm>
          <a:off x="3746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60824</xdr:rowOff>
    </xdr:from>
    <xdr:ext cx="599010" cy="259045"/>
    <xdr:sp macro="" textlink="">
      <xdr:nvSpPr>
        <xdr:cNvPr id="203" name="テキスト ボックス 202"/>
        <xdr:cNvSpPr txBox="1"/>
      </xdr:nvSpPr>
      <xdr:spPr>
        <a:xfrm>
          <a:off x="3497794"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178,012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151752</xdr:rowOff>
    </xdr:from>
    <xdr:to>
      <xdr:col>4</xdr:col>
      <xdr:colOff>206375</xdr:colOff>
      <xdr:row>75</xdr:row>
      <xdr:rowOff>81902</xdr:rowOff>
    </xdr:to>
    <xdr:sp macro="" textlink="">
      <xdr:nvSpPr>
        <xdr:cNvPr id="204" name="円/楕円 203"/>
        <xdr:cNvSpPr/>
      </xdr:nvSpPr>
      <xdr:spPr>
        <a:xfrm>
          <a:off x="2857500" y="12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98429</xdr:rowOff>
    </xdr:from>
    <xdr:ext cx="599010" cy="259045"/>
    <xdr:sp macro="" textlink="">
      <xdr:nvSpPr>
        <xdr:cNvPr id="205" name="テキスト ボックス 204"/>
        <xdr:cNvSpPr txBox="1"/>
      </xdr:nvSpPr>
      <xdr:spPr>
        <a:xfrm>
          <a:off x="2608794" y="126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74041</xdr:rowOff>
    </xdr:from>
    <xdr:to>
      <xdr:col>3</xdr:col>
      <xdr:colOff>3175</xdr:colOff>
      <xdr:row>76</xdr:row>
      <xdr:rowOff>4192</xdr:rowOff>
    </xdr:to>
    <xdr:sp macro="" textlink="">
      <xdr:nvSpPr>
        <xdr:cNvPr id="206" name="円/楕円 205"/>
        <xdr:cNvSpPr/>
      </xdr:nvSpPr>
      <xdr:spPr>
        <a:xfrm>
          <a:off x="1968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20718</xdr:rowOff>
    </xdr:from>
    <xdr:ext cx="599010" cy="259045"/>
    <xdr:sp macro="" textlink="">
      <xdr:nvSpPr>
        <xdr:cNvPr id="207" name="テキスト ボックス 206"/>
        <xdr:cNvSpPr txBox="1"/>
      </xdr:nvSpPr>
      <xdr:spPr>
        <a:xfrm>
          <a:off x="1719794"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156959</xdr:rowOff>
    </xdr:from>
    <xdr:to>
      <xdr:col>1</xdr:col>
      <xdr:colOff>485775</xdr:colOff>
      <xdr:row>76</xdr:row>
      <xdr:rowOff>87109</xdr:rowOff>
    </xdr:to>
    <xdr:sp macro="" textlink="">
      <xdr:nvSpPr>
        <xdr:cNvPr id="208" name="円/楕円 207"/>
        <xdr:cNvSpPr/>
      </xdr:nvSpPr>
      <xdr:spPr>
        <a:xfrm>
          <a:off x="1079500" y="130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103636</xdr:rowOff>
    </xdr:from>
    <xdr:ext cx="599010" cy="259045"/>
    <xdr:sp macro="" textlink="">
      <xdr:nvSpPr>
        <xdr:cNvPr id="209" name="テキスト ボックス 208"/>
        <xdr:cNvSpPr txBox="1"/>
      </xdr:nvSpPr>
      <xdr:spPr>
        <a:xfrm>
          <a:off x="830794" y="1279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87739</xdr:rowOff>
    </xdr:from>
    <xdr:to>
      <xdr:col>6</xdr:col>
      <xdr:colOff>511175</xdr:colOff>
      <xdr:row>98</xdr:row>
      <xdr:rowOff>97980</xdr:rowOff>
    </xdr:to>
    <xdr:cxnSp macro="">
      <xdr:nvCxnSpPr>
        <xdr:cNvPr id="237" name="直線コネクタ 236"/>
        <xdr:cNvCxnSpPr/>
      </xdr:nvCxnSpPr>
      <xdr:spPr>
        <a:xfrm>
          <a:off x="3797300" y="1688983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49197</xdr:rowOff>
    </xdr:from>
    <xdr:to>
      <xdr:col>5</xdr:col>
      <xdr:colOff>358775</xdr:colOff>
      <xdr:row>98</xdr:row>
      <xdr:rowOff>87739</xdr:rowOff>
    </xdr:to>
    <xdr:cxnSp macro="">
      <xdr:nvCxnSpPr>
        <xdr:cNvPr id="240" name="直線コネクタ 239"/>
        <xdr:cNvCxnSpPr/>
      </xdr:nvCxnSpPr>
      <xdr:spPr>
        <a:xfrm>
          <a:off x="2908300" y="16508397"/>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158972</xdr:rowOff>
    </xdr:from>
    <xdr:to>
      <xdr:col>4</xdr:col>
      <xdr:colOff>155575</xdr:colOff>
      <xdr:row>96</xdr:row>
      <xdr:rowOff>49197</xdr:rowOff>
    </xdr:to>
    <xdr:cxnSp macro="">
      <xdr:nvCxnSpPr>
        <xdr:cNvPr id="243" name="直線コネクタ 242"/>
        <xdr:cNvCxnSpPr/>
      </xdr:nvCxnSpPr>
      <xdr:spPr>
        <a:xfrm>
          <a:off x="2019300" y="16275272"/>
          <a:ext cx="889000" cy="2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158972</xdr:rowOff>
    </xdr:from>
    <xdr:to>
      <xdr:col>2</xdr:col>
      <xdr:colOff>638175</xdr:colOff>
      <xdr:row>97</xdr:row>
      <xdr:rowOff>123126</xdr:rowOff>
    </xdr:to>
    <xdr:cxnSp macro="">
      <xdr:nvCxnSpPr>
        <xdr:cNvPr id="246" name="直線コネクタ 245"/>
        <xdr:cNvCxnSpPr/>
      </xdr:nvCxnSpPr>
      <xdr:spPr>
        <a:xfrm flipV="1">
          <a:off x="1130300" y="16275272"/>
          <a:ext cx="889000" cy="47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47180</xdr:rowOff>
    </xdr:from>
    <xdr:to>
      <xdr:col>6</xdr:col>
      <xdr:colOff>561975</xdr:colOff>
      <xdr:row>98</xdr:row>
      <xdr:rowOff>148780</xdr:rowOff>
    </xdr:to>
    <xdr:sp macro="" textlink="">
      <xdr:nvSpPr>
        <xdr:cNvPr id="256" name="円/楕円 255"/>
        <xdr:cNvSpPr/>
      </xdr:nvSpPr>
      <xdr:spPr>
        <a:xfrm>
          <a:off x="45847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133557</xdr:rowOff>
    </xdr:from>
    <xdr:ext cx="534377" cy="259045"/>
    <xdr:sp macro="" textlink="">
      <xdr:nvSpPr>
        <xdr:cNvPr id="257" name="衛生費該当値テキスト"/>
        <xdr:cNvSpPr txBox="1"/>
      </xdr:nvSpPr>
      <xdr:spPr>
        <a:xfrm>
          <a:off x="4686300" y="167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36939</xdr:rowOff>
    </xdr:from>
    <xdr:to>
      <xdr:col>5</xdr:col>
      <xdr:colOff>409575</xdr:colOff>
      <xdr:row>98</xdr:row>
      <xdr:rowOff>138539</xdr:rowOff>
    </xdr:to>
    <xdr:sp macro="" textlink="">
      <xdr:nvSpPr>
        <xdr:cNvPr id="258" name="円/楕円 257"/>
        <xdr:cNvSpPr/>
      </xdr:nvSpPr>
      <xdr:spPr>
        <a:xfrm>
          <a:off x="3746500" y="168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129666</xdr:rowOff>
    </xdr:from>
    <xdr:ext cx="534377" cy="259045"/>
    <xdr:sp macro="" textlink="">
      <xdr:nvSpPr>
        <xdr:cNvPr id="259" name="テキスト ボックス 258"/>
        <xdr:cNvSpPr txBox="1"/>
      </xdr:nvSpPr>
      <xdr:spPr>
        <a:xfrm>
          <a:off x="3530111" y="169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169847</xdr:rowOff>
    </xdr:from>
    <xdr:to>
      <xdr:col>4</xdr:col>
      <xdr:colOff>206375</xdr:colOff>
      <xdr:row>96</xdr:row>
      <xdr:rowOff>99997</xdr:rowOff>
    </xdr:to>
    <xdr:sp macro="" textlink="">
      <xdr:nvSpPr>
        <xdr:cNvPr id="260" name="円/楕円 259"/>
        <xdr:cNvSpPr/>
      </xdr:nvSpPr>
      <xdr:spPr>
        <a:xfrm>
          <a:off x="2857500" y="16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116524</xdr:rowOff>
    </xdr:from>
    <xdr:ext cx="534377" cy="259045"/>
    <xdr:sp macro="" textlink="">
      <xdr:nvSpPr>
        <xdr:cNvPr id="261" name="テキスト ボックス 260"/>
        <xdr:cNvSpPr txBox="1"/>
      </xdr:nvSpPr>
      <xdr:spPr>
        <a:xfrm>
          <a:off x="2641111" y="162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108172</xdr:rowOff>
    </xdr:from>
    <xdr:to>
      <xdr:col>3</xdr:col>
      <xdr:colOff>3175</xdr:colOff>
      <xdr:row>95</xdr:row>
      <xdr:rowOff>38322</xdr:rowOff>
    </xdr:to>
    <xdr:sp macro="" textlink="">
      <xdr:nvSpPr>
        <xdr:cNvPr id="262" name="円/楕円 261"/>
        <xdr:cNvSpPr/>
      </xdr:nvSpPr>
      <xdr:spPr>
        <a:xfrm>
          <a:off x="1968500" y="162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54849</xdr:rowOff>
    </xdr:from>
    <xdr:ext cx="534377" cy="259045"/>
    <xdr:sp macro="" textlink="">
      <xdr:nvSpPr>
        <xdr:cNvPr id="263" name="テキスト ボックス 262"/>
        <xdr:cNvSpPr txBox="1"/>
      </xdr:nvSpPr>
      <xdr:spPr>
        <a:xfrm>
          <a:off x="1752111" y="159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72326</xdr:rowOff>
    </xdr:from>
    <xdr:to>
      <xdr:col>1</xdr:col>
      <xdr:colOff>485775</xdr:colOff>
      <xdr:row>98</xdr:row>
      <xdr:rowOff>2476</xdr:rowOff>
    </xdr:to>
    <xdr:sp macro="" textlink="">
      <xdr:nvSpPr>
        <xdr:cNvPr id="264" name="円/楕円 263"/>
        <xdr:cNvSpPr/>
      </xdr:nvSpPr>
      <xdr:spPr>
        <a:xfrm>
          <a:off x="1079500" y="167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165053</xdr:rowOff>
    </xdr:from>
    <xdr:ext cx="534377" cy="259045"/>
    <xdr:sp macro="" textlink="">
      <xdr:nvSpPr>
        <xdr:cNvPr id="265" name="テキスト ボックス 264"/>
        <xdr:cNvSpPr txBox="1"/>
      </xdr:nvSpPr>
      <xdr:spPr>
        <a:xfrm>
          <a:off x="863111" y="167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121412</xdr:rowOff>
    </xdr:from>
    <xdr:to>
      <xdr:col>15</xdr:col>
      <xdr:colOff>180975</xdr:colOff>
      <xdr:row>38</xdr:row>
      <xdr:rowOff>12141</xdr:rowOff>
    </xdr:to>
    <xdr:cxnSp macro="">
      <xdr:nvCxnSpPr>
        <xdr:cNvPr id="292" name="直線コネクタ 291"/>
        <xdr:cNvCxnSpPr/>
      </xdr:nvCxnSpPr>
      <xdr:spPr>
        <a:xfrm>
          <a:off x="9639300" y="6465062"/>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93980</xdr:rowOff>
    </xdr:from>
    <xdr:to>
      <xdr:col>14</xdr:col>
      <xdr:colOff>28575</xdr:colOff>
      <xdr:row>37</xdr:row>
      <xdr:rowOff>121412</xdr:rowOff>
    </xdr:to>
    <xdr:cxnSp macro="">
      <xdr:nvCxnSpPr>
        <xdr:cNvPr id="295" name="直線コネクタ 294"/>
        <xdr:cNvCxnSpPr/>
      </xdr:nvCxnSpPr>
      <xdr:spPr>
        <a:xfrm>
          <a:off x="8750300" y="64376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159817</xdr:rowOff>
    </xdr:from>
    <xdr:to>
      <xdr:col>12</xdr:col>
      <xdr:colOff>511175</xdr:colOff>
      <xdr:row>37</xdr:row>
      <xdr:rowOff>93980</xdr:rowOff>
    </xdr:to>
    <xdr:cxnSp macro="">
      <xdr:nvCxnSpPr>
        <xdr:cNvPr id="298" name="直線コネクタ 297"/>
        <xdr:cNvCxnSpPr/>
      </xdr:nvCxnSpPr>
      <xdr:spPr>
        <a:xfrm>
          <a:off x="7861300" y="633201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83464</xdr:rowOff>
    </xdr:from>
    <xdr:to>
      <xdr:col>11</xdr:col>
      <xdr:colOff>307975</xdr:colOff>
      <xdr:row>36</xdr:row>
      <xdr:rowOff>159817</xdr:rowOff>
    </xdr:to>
    <xdr:cxnSp macro="">
      <xdr:nvCxnSpPr>
        <xdr:cNvPr id="301" name="直線コネクタ 300"/>
        <xdr:cNvCxnSpPr/>
      </xdr:nvCxnSpPr>
      <xdr:spPr>
        <a:xfrm>
          <a:off x="6972300" y="5741314"/>
          <a:ext cx="889000" cy="5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132791</xdr:rowOff>
    </xdr:from>
    <xdr:to>
      <xdr:col>15</xdr:col>
      <xdr:colOff>231775</xdr:colOff>
      <xdr:row>38</xdr:row>
      <xdr:rowOff>62941</xdr:rowOff>
    </xdr:to>
    <xdr:sp macro="" textlink="">
      <xdr:nvSpPr>
        <xdr:cNvPr id="311" name="円/楕円 310"/>
        <xdr:cNvSpPr/>
      </xdr:nvSpPr>
      <xdr:spPr>
        <a:xfrm>
          <a:off x="104267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47718</xdr:rowOff>
    </xdr:from>
    <xdr:ext cx="378565" cy="259045"/>
    <xdr:sp macro="" textlink="">
      <xdr:nvSpPr>
        <xdr:cNvPr id="312" name="労働費該当値テキスト"/>
        <xdr:cNvSpPr txBox="1"/>
      </xdr:nvSpPr>
      <xdr:spPr>
        <a:xfrm>
          <a:off x="10528300" y="63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70612</xdr:rowOff>
    </xdr:from>
    <xdr:to>
      <xdr:col>14</xdr:col>
      <xdr:colOff>79375</xdr:colOff>
      <xdr:row>38</xdr:row>
      <xdr:rowOff>762</xdr:rowOff>
    </xdr:to>
    <xdr:sp macro="" textlink="">
      <xdr:nvSpPr>
        <xdr:cNvPr id="313" name="円/楕円 312"/>
        <xdr:cNvSpPr/>
      </xdr:nvSpPr>
      <xdr:spPr>
        <a:xfrm>
          <a:off x="958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163339</xdr:rowOff>
    </xdr:from>
    <xdr:ext cx="378565" cy="259045"/>
    <xdr:sp macro="" textlink="">
      <xdr:nvSpPr>
        <xdr:cNvPr id="314" name="テキスト ボックス 313"/>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43180</xdr:rowOff>
    </xdr:from>
    <xdr:to>
      <xdr:col>12</xdr:col>
      <xdr:colOff>561975</xdr:colOff>
      <xdr:row>37</xdr:row>
      <xdr:rowOff>144780</xdr:rowOff>
    </xdr:to>
    <xdr:sp macro="" textlink="">
      <xdr:nvSpPr>
        <xdr:cNvPr id="315" name="円/楕円 314"/>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135907</xdr:rowOff>
    </xdr:from>
    <xdr:ext cx="378565" cy="259045"/>
    <xdr:sp macro="" textlink="">
      <xdr:nvSpPr>
        <xdr:cNvPr id="316" name="テキスト ボックス 315"/>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109017</xdr:rowOff>
    </xdr:from>
    <xdr:to>
      <xdr:col>11</xdr:col>
      <xdr:colOff>358775</xdr:colOff>
      <xdr:row>37</xdr:row>
      <xdr:rowOff>39167</xdr:rowOff>
    </xdr:to>
    <xdr:sp macro="" textlink="">
      <xdr:nvSpPr>
        <xdr:cNvPr id="317" name="円/楕円 316"/>
        <xdr:cNvSpPr/>
      </xdr:nvSpPr>
      <xdr:spPr>
        <a:xfrm>
          <a:off x="7810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30294</xdr:rowOff>
    </xdr:from>
    <xdr:ext cx="378565" cy="259045"/>
    <xdr:sp macro="" textlink="">
      <xdr:nvSpPr>
        <xdr:cNvPr id="318" name="テキスト ボックス 317"/>
        <xdr:cNvSpPr txBox="1"/>
      </xdr:nvSpPr>
      <xdr:spPr>
        <a:xfrm>
          <a:off x="7672017" y="63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32664</xdr:rowOff>
    </xdr:from>
    <xdr:to>
      <xdr:col>10</xdr:col>
      <xdr:colOff>155575</xdr:colOff>
      <xdr:row>33</xdr:row>
      <xdr:rowOff>134264</xdr:rowOff>
    </xdr:to>
    <xdr:sp macro="" textlink="">
      <xdr:nvSpPr>
        <xdr:cNvPr id="319" name="円/楕円 318"/>
        <xdr:cNvSpPr/>
      </xdr:nvSpPr>
      <xdr:spPr>
        <a:xfrm>
          <a:off x="69215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150791</xdr:rowOff>
    </xdr:from>
    <xdr:ext cx="469744" cy="259045"/>
    <xdr:sp macro="" textlink="">
      <xdr:nvSpPr>
        <xdr:cNvPr id="320" name="テキスト ボックス 319"/>
        <xdr:cNvSpPr txBox="1"/>
      </xdr:nvSpPr>
      <xdr:spPr>
        <a:xfrm>
          <a:off x="6737427" y="54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90061</xdr:rowOff>
    </xdr:from>
    <xdr:to>
      <xdr:col>15</xdr:col>
      <xdr:colOff>180975</xdr:colOff>
      <xdr:row>55</xdr:row>
      <xdr:rowOff>143292</xdr:rowOff>
    </xdr:to>
    <xdr:cxnSp macro="">
      <xdr:nvCxnSpPr>
        <xdr:cNvPr id="351" name="直線コネクタ 350"/>
        <xdr:cNvCxnSpPr/>
      </xdr:nvCxnSpPr>
      <xdr:spPr>
        <a:xfrm>
          <a:off x="9639300" y="9519811"/>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90061</xdr:rowOff>
    </xdr:from>
    <xdr:to>
      <xdr:col>14</xdr:col>
      <xdr:colOff>28575</xdr:colOff>
      <xdr:row>55</xdr:row>
      <xdr:rowOff>126964</xdr:rowOff>
    </xdr:to>
    <xdr:cxnSp macro="">
      <xdr:nvCxnSpPr>
        <xdr:cNvPr id="354" name="直線コネクタ 353"/>
        <xdr:cNvCxnSpPr/>
      </xdr:nvCxnSpPr>
      <xdr:spPr>
        <a:xfrm flipV="1">
          <a:off x="8750300" y="9519811"/>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126964</xdr:rowOff>
    </xdr:from>
    <xdr:to>
      <xdr:col>12</xdr:col>
      <xdr:colOff>511175</xdr:colOff>
      <xdr:row>55</xdr:row>
      <xdr:rowOff>164955</xdr:rowOff>
    </xdr:to>
    <xdr:cxnSp macro="">
      <xdr:nvCxnSpPr>
        <xdr:cNvPr id="357" name="直線コネクタ 356"/>
        <xdr:cNvCxnSpPr/>
      </xdr:nvCxnSpPr>
      <xdr:spPr>
        <a:xfrm flipV="1">
          <a:off x="7861300" y="9556714"/>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164955</xdr:rowOff>
    </xdr:from>
    <xdr:to>
      <xdr:col>11</xdr:col>
      <xdr:colOff>307975</xdr:colOff>
      <xdr:row>56</xdr:row>
      <xdr:rowOff>16365</xdr:rowOff>
    </xdr:to>
    <xdr:cxnSp macro="">
      <xdr:nvCxnSpPr>
        <xdr:cNvPr id="360" name="直線コネクタ 359"/>
        <xdr:cNvCxnSpPr/>
      </xdr:nvCxnSpPr>
      <xdr:spPr>
        <a:xfrm flipV="1">
          <a:off x="6972300" y="95947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92492</xdr:rowOff>
    </xdr:from>
    <xdr:to>
      <xdr:col>15</xdr:col>
      <xdr:colOff>231775</xdr:colOff>
      <xdr:row>56</xdr:row>
      <xdr:rowOff>22642</xdr:rowOff>
    </xdr:to>
    <xdr:sp macro="" textlink="">
      <xdr:nvSpPr>
        <xdr:cNvPr id="370" name="円/楕円 369"/>
        <xdr:cNvSpPr/>
      </xdr:nvSpPr>
      <xdr:spPr>
        <a:xfrm>
          <a:off x="10426700" y="95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115369</xdr:rowOff>
    </xdr:from>
    <xdr:ext cx="469744" cy="259045"/>
    <xdr:sp macro="" textlink="">
      <xdr:nvSpPr>
        <xdr:cNvPr id="371" name="農林水産業費該当値テキスト"/>
        <xdr:cNvSpPr txBox="1"/>
      </xdr:nvSpPr>
      <xdr:spPr>
        <a:xfrm>
          <a:off x="10528300" y="937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39261</xdr:rowOff>
    </xdr:from>
    <xdr:to>
      <xdr:col>14</xdr:col>
      <xdr:colOff>79375</xdr:colOff>
      <xdr:row>55</xdr:row>
      <xdr:rowOff>140861</xdr:rowOff>
    </xdr:to>
    <xdr:sp macro="" textlink="">
      <xdr:nvSpPr>
        <xdr:cNvPr id="372" name="円/楕円 371"/>
        <xdr:cNvSpPr/>
      </xdr:nvSpPr>
      <xdr:spPr>
        <a:xfrm>
          <a:off x="9588500" y="94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157388</xdr:rowOff>
    </xdr:from>
    <xdr:ext cx="469744" cy="259045"/>
    <xdr:sp macro="" textlink="">
      <xdr:nvSpPr>
        <xdr:cNvPr id="373" name="テキスト ボックス 372"/>
        <xdr:cNvSpPr txBox="1"/>
      </xdr:nvSpPr>
      <xdr:spPr>
        <a:xfrm>
          <a:off x="9404427" y="92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76164</xdr:rowOff>
    </xdr:from>
    <xdr:to>
      <xdr:col>12</xdr:col>
      <xdr:colOff>561975</xdr:colOff>
      <xdr:row>56</xdr:row>
      <xdr:rowOff>6314</xdr:rowOff>
    </xdr:to>
    <xdr:sp macro="" textlink="">
      <xdr:nvSpPr>
        <xdr:cNvPr id="374" name="円/楕円 373"/>
        <xdr:cNvSpPr/>
      </xdr:nvSpPr>
      <xdr:spPr>
        <a:xfrm>
          <a:off x="8699500" y="95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22841</xdr:rowOff>
    </xdr:from>
    <xdr:ext cx="469744" cy="259045"/>
    <xdr:sp macro="" textlink="">
      <xdr:nvSpPr>
        <xdr:cNvPr id="375" name="テキスト ボックス 374"/>
        <xdr:cNvSpPr txBox="1"/>
      </xdr:nvSpPr>
      <xdr:spPr>
        <a:xfrm>
          <a:off x="8515427" y="9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114155</xdr:rowOff>
    </xdr:from>
    <xdr:to>
      <xdr:col>11</xdr:col>
      <xdr:colOff>358775</xdr:colOff>
      <xdr:row>56</xdr:row>
      <xdr:rowOff>44305</xdr:rowOff>
    </xdr:to>
    <xdr:sp macro="" textlink="">
      <xdr:nvSpPr>
        <xdr:cNvPr id="376" name="円/楕円 375"/>
        <xdr:cNvSpPr/>
      </xdr:nvSpPr>
      <xdr:spPr>
        <a:xfrm>
          <a:off x="7810500" y="9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60832</xdr:rowOff>
    </xdr:from>
    <xdr:ext cx="469744" cy="259045"/>
    <xdr:sp macro="" textlink="">
      <xdr:nvSpPr>
        <xdr:cNvPr id="377" name="テキスト ボックス 376"/>
        <xdr:cNvSpPr txBox="1"/>
      </xdr:nvSpPr>
      <xdr:spPr>
        <a:xfrm>
          <a:off x="7626427" y="93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137015</xdr:rowOff>
    </xdr:from>
    <xdr:to>
      <xdr:col>10</xdr:col>
      <xdr:colOff>155575</xdr:colOff>
      <xdr:row>56</xdr:row>
      <xdr:rowOff>67165</xdr:rowOff>
    </xdr:to>
    <xdr:sp macro="" textlink="">
      <xdr:nvSpPr>
        <xdr:cNvPr id="378" name="円/楕円 377"/>
        <xdr:cNvSpPr/>
      </xdr:nvSpPr>
      <xdr:spPr>
        <a:xfrm>
          <a:off x="6921500" y="95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83692</xdr:rowOff>
    </xdr:from>
    <xdr:ext cx="469744" cy="259045"/>
    <xdr:sp macro="" textlink="">
      <xdr:nvSpPr>
        <xdr:cNvPr id="379" name="テキスト ボックス 378"/>
        <xdr:cNvSpPr txBox="1"/>
      </xdr:nvSpPr>
      <xdr:spPr>
        <a:xfrm>
          <a:off x="6737427" y="93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120428</xdr:rowOff>
    </xdr:from>
    <xdr:to>
      <xdr:col>15</xdr:col>
      <xdr:colOff>180975</xdr:colOff>
      <xdr:row>77</xdr:row>
      <xdr:rowOff>124178</xdr:rowOff>
    </xdr:to>
    <xdr:cxnSp macro="">
      <xdr:nvCxnSpPr>
        <xdr:cNvPr id="406" name="直線コネクタ 405"/>
        <xdr:cNvCxnSpPr/>
      </xdr:nvCxnSpPr>
      <xdr:spPr>
        <a:xfrm>
          <a:off x="9639300" y="13322078"/>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120428</xdr:rowOff>
    </xdr:from>
    <xdr:to>
      <xdr:col>14</xdr:col>
      <xdr:colOff>28575</xdr:colOff>
      <xdr:row>77</xdr:row>
      <xdr:rowOff>127584</xdr:rowOff>
    </xdr:to>
    <xdr:cxnSp macro="">
      <xdr:nvCxnSpPr>
        <xdr:cNvPr id="409" name="直線コネクタ 408"/>
        <xdr:cNvCxnSpPr/>
      </xdr:nvCxnSpPr>
      <xdr:spPr>
        <a:xfrm flipV="1">
          <a:off x="8750300" y="13322078"/>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64354</xdr:rowOff>
    </xdr:from>
    <xdr:to>
      <xdr:col>12</xdr:col>
      <xdr:colOff>511175</xdr:colOff>
      <xdr:row>77</xdr:row>
      <xdr:rowOff>127584</xdr:rowOff>
    </xdr:to>
    <xdr:cxnSp macro="">
      <xdr:nvCxnSpPr>
        <xdr:cNvPr id="412" name="直線コネクタ 411"/>
        <xdr:cNvCxnSpPr/>
      </xdr:nvCxnSpPr>
      <xdr:spPr>
        <a:xfrm>
          <a:off x="7861300" y="1326600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18176</xdr:rowOff>
    </xdr:from>
    <xdr:to>
      <xdr:col>11</xdr:col>
      <xdr:colOff>307975</xdr:colOff>
      <xdr:row>77</xdr:row>
      <xdr:rowOff>64354</xdr:rowOff>
    </xdr:to>
    <xdr:cxnSp macro="">
      <xdr:nvCxnSpPr>
        <xdr:cNvPr id="415" name="直線コネクタ 414"/>
        <xdr:cNvCxnSpPr/>
      </xdr:nvCxnSpPr>
      <xdr:spPr>
        <a:xfrm>
          <a:off x="6972300" y="13219826"/>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73378</xdr:rowOff>
    </xdr:from>
    <xdr:to>
      <xdr:col>15</xdr:col>
      <xdr:colOff>231775</xdr:colOff>
      <xdr:row>78</xdr:row>
      <xdr:rowOff>3528</xdr:rowOff>
    </xdr:to>
    <xdr:sp macro="" textlink="">
      <xdr:nvSpPr>
        <xdr:cNvPr id="425" name="円/楕円 424"/>
        <xdr:cNvSpPr/>
      </xdr:nvSpPr>
      <xdr:spPr>
        <a:xfrm>
          <a:off x="10426700" y="132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51805</xdr:rowOff>
    </xdr:from>
    <xdr:ext cx="469744" cy="259045"/>
    <xdr:sp macro="" textlink="">
      <xdr:nvSpPr>
        <xdr:cNvPr id="426" name="商工費該当値テキスト"/>
        <xdr:cNvSpPr txBox="1"/>
      </xdr:nvSpPr>
      <xdr:spPr>
        <a:xfrm>
          <a:off x="10528300" y="1325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69628</xdr:rowOff>
    </xdr:from>
    <xdr:to>
      <xdr:col>14</xdr:col>
      <xdr:colOff>79375</xdr:colOff>
      <xdr:row>77</xdr:row>
      <xdr:rowOff>171228</xdr:rowOff>
    </xdr:to>
    <xdr:sp macro="" textlink="">
      <xdr:nvSpPr>
        <xdr:cNvPr id="427" name="円/楕円 426"/>
        <xdr:cNvSpPr/>
      </xdr:nvSpPr>
      <xdr:spPr>
        <a:xfrm>
          <a:off x="95885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162355</xdr:rowOff>
    </xdr:from>
    <xdr:ext cx="469744" cy="259045"/>
    <xdr:sp macro="" textlink="">
      <xdr:nvSpPr>
        <xdr:cNvPr id="428" name="テキスト ボックス 427"/>
        <xdr:cNvSpPr txBox="1"/>
      </xdr:nvSpPr>
      <xdr:spPr>
        <a:xfrm>
          <a:off x="9404427" y="133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76784</xdr:rowOff>
    </xdr:from>
    <xdr:to>
      <xdr:col>12</xdr:col>
      <xdr:colOff>561975</xdr:colOff>
      <xdr:row>78</xdr:row>
      <xdr:rowOff>6934</xdr:rowOff>
    </xdr:to>
    <xdr:sp macro="" textlink="">
      <xdr:nvSpPr>
        <xdr:cNvPr id="429" name="円/楕円 428"/>
        <xdr:cNvSpPr/>
      </xdr:nvSpPr>
      <xdr:spPr>
        <a:xfrm>
          <a:off x="8699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169511</xdr:rowOff>
    </xdr:from>
    <xdr:ext cx="469744" cy="259045"/>
    <xdr:sp macro="" textlink="">
      <xdr:nvSpPr>
        <xdr:cNvPr id="430" name="テキスト ボックス 429"/>
        <xdr:cNvSpPr txBox="1"/>
      </xdr:nvSpPr>
      <xdr:spPr>
        <a:xfrm>
          <a:off x="8515427"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13554</xdr:rowOff>
    </xdr:from>
    <xdr:to>
      <xdr:col>11</xdr:col>
      <xdr:colOff>358775</xdr:colOff>
      <xdr:row>77</xdr:row>
      <xdr:rowOff>115154</xdr:rowOff>
    </xdr:to>
    <xdr:sp macro="" textlink="">
      <xdr:nvSpPr>
        <xdr:cNvPr id="431" name="円/楕円 430"/>
        <xdr:cNvSpPr/>
      </xdr:nvSpPr>
      <xdr:spPr>
        <a:xfrm>
          <a:off x="7810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106281</xdr:rowOff>
    </xdr:from>
    <xdr:ext cx="534377" cy="259045"/>
    <xdr:sp macro="" textlink="">
      <xdr:nvSpPr>
        <xdr:cNvPr id="432" name="テキスト ボックス 431"/>
        <xdr:cNvSpPr txBox="1"/>
      </xdr:nvSpPr>
      <xdr:spPr>
        <a:xfrm>
          <a:off x="7594111" y="133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138826</xdr:rowOff>
    </xdr:from>
    <xdr:to>
      <xdr:col>10</xdr:col>
      <xdr:colOff>155575</xdr:colOff>
      <xdr:row>77</xdr:row>
      <xdr:rowOff>68976</xdr:rowOff>
    </xdr:to>
    <xdr:sp macro="" textlink="">
      <xdr:nvSpPr>
        <xdr:cNvPr id="433" name="円/楕円 432"/>
        <xdr:cNvSpPr/>
      </xdr:nvSpPr>
      <xdr:spPr>
        <a:xfrm>
          <a:off x="6921500" y="131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60103</xdr:rowOff>
    </xdr:from>
    <xdr:ext cx="534377" cy="259045"/>
    <xdr:sp macro="" textlink="">
      <xdr:nvSpPr>
        <xdr:cNvPr id="434" name="テキスト ボックス 433"/>
        <xdr:cNvSpPr txBox="1"/>
      </xdr:nvSpPr>
      <xdr:spPr>
        <a:xfrm>
          <a:off x="6705111" y="132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166979</xdr:rowOff>
    </xdr:from>
    <xdr:to>
      <xdr:col>15</xdr:col>
      <xdr:colOff>180975</xdr:colOff>
      <xdr:row>97</xdr:row>
      <xdr:rowOff>81654</xdr:rowOff>
    </xdr:to>
    <xdr:cxnSp macro="">
      <xdr:nvCxnSpPr>
        <xdr:cNvPr id="464" name="直線コネクタ 463"/>
        <xdr:cNvCxnSpPr/>
      </xdr:nvCxnSpPr>
      <xdr:spPr>
        <a:xfrm>
          <a:off x="9639300" y="16626179"/>
          <a:ext cx="8382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157931</xdr:rowOff>
    </xdr:from>
    <xdr:to>
      <xdr:col>14</xdr:col>
      <xdr:colOff>28575</xdr:colOff>
      <xdr:row>96</xdr:row>
      <xdr:rowOff>166979</xdr:rowOff>
    </xdr:to>
    <xdr:cxnSp macro="">
      <xdr:nvCxnSpPr>
        <xdr:cNvPr id="467" name="直線コネクタ 466"/>
        <xdr:cNvCxnSpPr/>
      </xdr:nvCxnSpPr>
      <xdr:spPr>
        <a:xfrm>
          <a:off x="8750300" y="1661713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157931</xdr:rowOff>
    </xdr:from>
    <xdr:to>
      <xdr:col>12</xdr:col>
      <xdr:colOff>511175</xdr:colOff>
      <xdr:row>97</xdr:row>
      <xdr:rowOff>57214</xdr:rowOff>
    </xdr:to>
    <xdr:cxnSp macro="">
      <xdr:nvCxnSpPr>
        <xdr:cNvPr id="470" name="直線コネクタ 469"/>
        <xdr:cNvCxnSpPr/>
      </xdr:nvCxnSpPr>
      <xdr:spPr>
        <a:xfrm flipV="1">
          <a:off x="7861300" y="16617131"/>
          <a:ext cx="889000" cy="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150558</xdr:rowOff>
    </xdr:from>
    <xdr:to>
      <xdr:col>11</xdr:col>
      <xdr:colOff>307975</xdr:colOff>
      <xdr:row>97</xdr:row>
      <xdr:rowOff>57214</xdr:rowOff>
    </xdr:to>
    <xdr:cxnSp macro="">
      <xdr:nvCxnSpPr>
        <xdr:cNvPr id="473" name="直線コネクタ 472"/>
        <xdr:cNvCxnSpPr/>
      </xdr:nvCxnSpPr>
      <xdr:spPr>
        <a:xfrm>
          <a:off x="6972300" y="16609758"/>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30854</xdr:rowOff>
    </xdr:from>
    <xdr:to>
      <xdr:col>15</xdr:col>
      <xdr:colOff>231775</xdr:colOff>
      <xdr:row>97</xdr:row>
      <xdr:rowOff>132454</xdr:rowOff>
    </xdr:to>
    <xdr:sp macro="" textlink="">
      <xdr:nvSpPr>
        <xdr:cNvPr id="483" name="円/楕円 482"/>
        <xdr:cNvSpPr/>
      </xdr:nvSpPr>
      <xdr:spPr>
        <a:xfrm>
          <a:off x="104267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9281</xdr:rowOff>
    </xdr:from>
    <xdr:ext cx="534377" cy="259045"/>
    <xdr:sp macro="" textlink="">
      <xdr:nvSpPr>
        <xdr:cNvPr id="484" name="土木費該当値テキスト"/>
        <xdr:cNvSpPr txBox="1"/>
      </xdr:nvSpPr>
      <xdr:spPr>
        <a:xfrm>
          <a:off x="10528300" y="166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116179</xdr:rowOff>
    </xdr:from>
    <xdr:to>
      <xdr:col>14</xdr:col>
      <xdr:colOff>79375</xdr:colOff>
      <xdr:row>97</xdr:row>
      <xdr:rowOff>46329</xdr:rowOff>
    </xdr:to>
    <xdr:sp macro="" textlink="">
      <xdr:nvSpPr>
        <xdr:cNvPr id="485" name="円/楕円 484"/>
        <xdr:cNvSpPr/>
      </xdr:nvSpPr>
      <xdr:spPr>
        <a:xfrm>
          <a:off x="9588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37456</xdr:rowOff>
    </xdr:from>
    <xdr:ext cx="534377" cy="259045"/>
    <xdr:sp macro="" textlink="">
      <xdr:nvSpPr>
        <xdr:cNvPr id="486" name="テキスト ボックス 485"/>
        <xdr:cNvSpPr txBox="1"/>
      </xdr:nvSpPr>
      <xdr:spPr>
        <a:xfrm>
          <a:off x="9372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107131</xdr:rowOff>
    </xdr:from>
    <xdr:to>
      <xdr:col>12</xdr:col>
      <xdr:colOff>561975</xdr:colOff>
      <xdr:row>97</xdr:row>
      <xdr:rowOff>37281</xdr:rowOff>
    </xdr:to>
    <xdr:sp macro="" textlink="">
      <xdr:nvSpPr>
        <xdr:cNvPr id="487" name="円/楕円 486"/>
        <xdr:cNvSpPr/>
      </xdr:nvSpPr>
      <xdr:spPr>
        <a:xfrm>
          <a:off x="8699500" y="165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28408</xdr:rowOff>
    </xdr:from>
    <xdr:ext cx="534377" cy="259045"/>
    <xdr:sp macro="" textlink="">
      <xdr:nvSpPr>
        <xdr:cNvPr id="488" name="テキスト ボックス 487"/>
        <xdr:cNvSpPr txBox="1"/>
      </xdr:nvSpPr>
      <xdr:spPr>
        <a:xfrm>
          <a:off x="8483111" y="166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6414</xdr:rowOff>
    </xdr:from>
    <xdr:to>
      <xdr:col>11</xdr:col>
      <xdr:colOff>358775</xdr:colOff>
      <xdr:row>97</xdr:row>
      <xdr:rowOff>108014</xdr:rowOff>
    </xdr:to>
    <xdr:sp macro="" textlink="">
      <xdr:nvSpPr>
        <xdr:cNvPr id="489" name="円/楕円 488"/>
        <xdr:cNvSpPr/>
      </xdr:nvSpPr>
      <xdr:spPr>
        <a:xfrm>
          <a:off x="7810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99141</xdr:rowOff>
    </xdr:from>
    <xdr:ext cx="534377" cy="259045"/>
    <xdr:sp macro="" textlink="">
      <xdr:nvSpPr>
        <xdr:cNvPr id="490" name="テキスト ボックス 489"/>
        <xdr:cNvSpPr txBox="1"/>
      </xdr:nvSpPr>
      <xdr:spPr>
        <a:xfrm>
          <a:off x="7594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99758</xdr:rowOff>
    </xdr:from>
    <xdr:to>
      <xdr:col>10</xdr:col>
      <xdr:colOff>155575</xdr:colOff>
      <xdr:row>97</xdr:row>
      <xdr:rowOff>29908</xdr:rowOff>
    </xdr:to>
    <xdr:sp macro="" textlink="">
      <xdr:nvSpPr>
        <xdr:cNvPr id="491" name="円/楕円 490"/>
        <xdr:cNvSpPr/>
      </xdr:nvSpPr>
      <xdr:spPr>
        <a:xfrm>
          <a:off x="6921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21035</xdr:rowOff>
    </xdr:from>
    <xdr:ext cx="534377" cy="259045"/>
    <xdr:sp macro="" textlink="">
      <xdr:nvSpPr>
        <xdr:cNvPr id="492" name="テキスト ボックス 491"/>
        <xdr:cNvSpPr txBox="1"/>
      </xdr:nvSpPr>
      <xdr:spPr>
        <a:xfrm>
          <a:off x="6705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116677</xdr:rowOff>
    </xdr:from>
    <xdr:to>
      <xdr:col>23</xdr:col>
      <xdr:colOff>517525</xdr:colOff>
      <xdr:row>34</xdr:row>
      <xdr:rowOff>142476</xdr:rowOff>
    </xdr:to>
    <xdr:cxnSp macro="">
      <xdr:nvCxnSpPr>
        <xdr:cNvPr id="524" name="直線コネクタ 523"/>
        <xdr:cNvCxnSpPr/>
      </xdr:nvCxnSpPr>
      <xdr:spPr>
        <a:xfrm flipV="1">
          <a:off x="15481300" y="5945977"/>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81080</xdr:rowOff>
    </xdr:from>
    <xdr:to>
      <xdr:col>22</xdr:col>
      <xdr:colOff>365125</xdr:colOff>
      <xdr:row>34</xdr:row>
      <xdr:rowOff>142476</xdr:rowOff>
    </xdr:to>
    <xdr:cxnSp macro="">
      <xdr:nvCxnSpPr>
        <xdr:cNvPr id="527" name="直線コネクタ 526"/>
        <xdr:cNvCxnSpPr/>
      </xdr:nvCxnSpPr>
      <xdr:spPr>
        <a:xfrm>
          <a:off x="14592300" y="5567480"/>
          <a:ext cx="889000" cy="40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81080</xdr:rowOff>
    </xdr:from>
    <xdr:to>
      <xdr:col>21</xdr:col>
      <xdr:colOff>161925</xdr:colOff>
      <xdr:row>33</xdr:row>
      <xdr:rowOff>164519</xdr:rowOff>
    </xdr:to>
    <xdr:cxnSp macro="">
      <xdr:nvCxnSpPr>
        <xdr:cNvPr id="530" name="直線コネクタ 529"/>
        <xdr:cNvCxnSpPr/>
      </xdr:nvCxnSpPr>
      <xdr:spPr>
        <a:xfrm flipV="1">
          <a:off x="13703300" y="5567480"/>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164519</xdr:rowOff>
    </xdr:from>
    <xdr:to>
      <xdr:col>19</xdr:col>
      <xdr:colOff>644525</xdr:colOff>
      <xdr:row>35</xdr:row>
      <xdr:rowOff>13970</xdr:rowOff>
    </xdr:to>
    <xdr:cxnSp macro="">
      <xdr:nvCxnSpPr>
        <xdr:cNvPr id="533" name="直線コネクタ 532"/>
        <xdr:cNvCxnSpPr/>
      </xdr:nvCxnSpPr>
      <xdr:spPr>
        <a:xfrm flipV="1">
          <a:off x="12814300" y="5822369"/>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65877</xdr:rowOff>
    </xdr:from>
    <xdr:to>
      <xdr:col>23</xdr:col>
      <xdr:colOff>568325</xdr:colOff>
      <xdr:row>34</xdr:row>
      <xdr:rowOff>167477</xdr:rowOff>
    </xdr:to>
    <xdr:sp macro="" textlink="">
      <xdr:nvSpPr>
        <xdr:cNvPr id="543" name="円/楕円 542"/>
        <xdr:cNvSpPr/>
      </xdr:nvSpPr>
      <xdr:spPr>
        <a:xfrm>
          <a:off x="16268700" y="5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88754</xdr:rowOff>
    </xdr:from>
    <xdr:ext cx="534377" cy="259045"/>
    <xdr:sp macro="" textlink="">
      <xdr:nvSpPr>
        <xdr:cNvPr id="544" name="消防費該当値テキスト"/>
        <xdr:cNvSpPr txBox="1"/>
      </xdr:nvSpPr>
      <xdr:spPr>
        <a:xfrm>
          <a:off x="16370300" y="574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91676</xdr:rowOff>
    </xdr:from>
    <xdr:to>
      <xdr:col>22</xdr:col>
      <xdr:colOff>415925</xdr:colOff>
      <xdr:row>35</xdr:row>
      <xdr:rowOff>21826</xdr:rowOff>
    </xdr:to>
    <xdr:sp macro="" textlink="">
      <xdr:nvSpPr>
        <xdr:cNvPr id="545" name="円/楕円 544"/>
        <xdr:cNvSpPr/>
      </xdr:nvSpPr>
      <xdr:spPr>
        <a:xfrm>
          <a:off x="15430500" y="5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38353</xdr:rowOff>
    </xdr:from>
    <xdr:ext cx="534377" cy="259045"/>
    <xdr:sp macro="" textlink="">
      <xdr:nvSpPr>
        <xdr:cNvPr id="546" name="テキスト ボックス 545"/>
        <xdr:cNvSpPr txBox="1"/>
      </xdr:nvSpPr>
      <xdr:spPr>
        <a:xfrm>
          <a:off x="15214111" y="56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30280</xdr:rowOff>
    </xdr:from>
    <xdr:to>
      <xdr:col>21</xdr:col>
      <xdr:colOff>212725</xdr:colOff>
      <xdr:row>32</xdr:row>
      <xdr:rowOff>131880</xdr:rowOff>
    </xdr:to>
    <xdr:sp macro="" textlink="">
      <xdr:nvSpPr>
        <xdr:cNvPr id="547" name="円/楕円 546"/>
        <xdr:cNvSpPr/>
      </xdr:nvSpPr>
      <xdr:spPr>
        <a:xfrm>
          <a:off x="14541500" y="5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148407</xdr:rowOff>
    </xdr:from>
    <xdr:ext cx="534377" cy="259045"/>
    <xdr:sp macro="" textlink="">
      <xdr:nvSpPr>
        <xdr:cNvPr id="548" name="テキスト ボックス 547"/>
        <xdr:cNvSpPr txBox="1"/>
      </xdr:nvSpPr>
      <xdr:spPr>
        <a:xfrm>
          <a:off x="14325111" y="52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113719</xdr:rowOff>
    </xdr:from>
    <xdr:to>
      <xdr:col>20</xdr:col>
      <xdr:colOff>9525</xdr:colOff>
      <xdr:row>34</xdr:row>
      <xdr:rowOff>43869</xdr:rowOff>
    </xdr:to>
    <xdr:sp macro="" textlink="">
      <xdr:nvSpPr>
        <xdr:cNvPr id="549" name="円/楕円 548"/>
        <xdr:cNvSpPr/>
      </xdr:nvSpPr>
      <xdr:spPr>
        <a:xfrm>
          <a:off x="13652500" y="5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60396</xdr:rowOff>
    </xdr:from>
    <xdr:ext cx="534377" cy="259045"/>
    <xdr:sp macro="" textlink="">
      <xdr:nvSpPr>
        <xdr:cNvPr id="550" name="テキスト ボックス 549"/>
        <xdr:cNvSpPr txBox="1"/>
      </xdr:nvSpPr>
      <xdr:spPr>
        <a:xfrm>
          <a:off x="13436111" y="5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134620</xdr:rowOff>
    </xdr:from>
    <xdr:to>
      <xdr:col>18</xdr:col>
      <xdr:colOff>492125</xdr:colOff>
      <xdr:row>35</xdr:row>
      <xdr:rowOff>64770</xdr:rowOff>
    </xdr:to>
    <xdr:sp macro="" textlink="">
      <xdr:nvSpPr>
        <xdr:cNvPr id="551" name="円/楕円 550"/>
        <xdr:cNvSpPr/>
      </xdr:nvSpPr>
      <xdr:spPr>
        <a:xfrm>
          <a:off x="12763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81297</xdr:rowOff>
    </xdr:from>
    <xdr:ext cx="534377" cy="259045"/>
    <xdr:sp macro="" textlink="">
      <xdr:nvSpPr>
        <xdr:cNvPr id="552" name="テキスト ボックス 551"/>
        <xdr:cNvSpPr txBox="1"/>
      </xdr:nvSpPr>
      <xdr:spPr>
        <a:xfrm>
          <a:off x="12547111" y="57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140226</xdr:rowOff>
    </xdr:from>
    <xdr:to>
      <xdr:col>23</xdr:col>
      <xdr:colOff>517525</xdr:colOff>
      <xdr:row>56</xdr:row>
      <xdr:rowOff>161211</xdr:rowOff>
    </xdr:to>
    <xdr:cxnSp macro="">
      <xdr:nvCxnSpPr>
        <xdr:cNvPr id="580" name="直線コネクタ 579"/>
        <xdr:cNvCxnSpPr/>
      </xdr:nvCxnSpPr>
      <xdr:spPr>
        <a:xfrm>
          <a:off x="15481300" y="9741426"/>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53609</xdr:rowOff>
    </xdr:from>
    <xdr:to>
      <xdr:col>22</xdr:col>
      <xdr:colOff>365125</xdr:colOff>
      <xdr:row>56</xdr:row>
      <xdr:rowOff>140226</xdr:rowOff>
    </xdr:to>
    <xdr:cxnSp macro="">
      <xdr:nvCxnSpPr>
        <xdr:cNvPr id="583" name="直線コネクタ 582"/>
        <xdr:cNvCxnSpPr/>
      </xdr:nvCxnSpPr>
      <xdr:spPr>
        <a:xfrm>
          <a:off x="14592300" y="9654809"/>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83373</xdr:rowOff>
    </xdr:from>
    <xdr:to>
      <xdr:col>21</xdr:col>
      <xdr:colOff>161925</xdr:colOff>
      <xdr:row>56</xdr:row>
      <xdr:rowOff>53609</xdr:rowOff>
    </xdr:to>
    <xdr:cxnSp macro="">
      <xdr:nvCxnSpPr>
        <xdr:cNvPr id="586" name="直線コネクタ 585"/>
        <xdr:cNvCxnSpPr/>
      </xdr:nvCxnSpPr>
      <xdr:spPr>
        <a:xfrm>
          <a:off x="13703300" y="9513123"/>
          <a:ext cx="889000" cy="1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83373</xdr:rowOff>
    </xdr:from>
    <xdr:to>
      <xdr:col>19</xdr:col>
      <xdr:colOff>644525</xdr:colOff>
      <xdr:row>56</xdr:row>
      <xdr:rowOff>73315</xdr:rowOff>
    </xdr:to>
    <xdr:cxnSp macro="">
      <xdr:nvCxnSpPr>
        <xdr:cNvPr id="589" name="直線コネクタ 588"/>
        <xdr:cNvCxnSpPr/>
      </xdr:nvCxnSpPr>
      <xdr:spPr>
        <a:xfrm flipV="1">
          <a:off x="12814300" y="9513123"/>
          <a:ext cx="8890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110411</xdr:rowOff>
    </xdr:from>
    <xdr:to>
      <xdr:col>23</xdr:col>
      <xdr:colOff>568325</xdr:colOff>
      <xdr:row>57</xdr:row>
      <xdr:rowOff>40561</xdr:rowOff>
    </xdr:to>
    <xdr:sp macro="" textlink="">
      <xdr:nvSpPr>
        <xdr:cNvPr id="599" name="円/楕円 598"/>
        <xdr:cNvSpPr/>
      </xdr:nvSpPr>
      <xdr:spPr>
        <a:xfrm>
          <a:off x="16268700" y="97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88838</xdr:rowOff>
    </xdr:from>
    <xdr:ext cx="534377" cy="259045"/>
    <xdr:sp macro="" textlink="">
      <xdr:nvSpPr>
        <xdr:cNvPr id="600" name="教育費該当値テキスト"/>
        <xdr:cNvSpPr txBox="1"/>
      </xdr:nvSpPr>
      <xdr:spPr>
        <a:xfrm>
          <a:off x="16370300" y="96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89426</xdr:rowOff>
    </xdr:from>
    <xdr:to>
      <xdr:col>22</xdr:col>
      <xdr:colOff>415925</xdr:colOff>
      <xdr:row>57</xdr:row>
      <xdr:rowOff>19576</xdr:rowOff>
    </xdr:to>
    <xdr:sp macro="" textlink="">
      <xdr:nvSpPr>
        <xdr:cNvPr id="601" name="円/楕円 600"/>
        <xdr:cNvSpPr/>
      </xdr:nvSpPr>
      <xdr:spPr>
        <a:xfrm>
          <a:off x="15430500" y="96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10703</xdr:rowOff>
    </xdr:from>
    <xdr:ext cx="534377" cy="259045"/>
    <xdr:sp macro="" textlink="">
      <xdr:nvSpPr>
        <xdr:cNvPr id="602" name="テキスト ボックス 601"/>
        <xdr:cNvSpPr txBox="1"/>
      </xdr:nvSpPr>
      <xdr:spPr>
        <a:xfrm>
          <a:off x="15214111" y="97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2809</xdr:rowOff>
    </xdr:from>
    <xdr:to>
      <xdr:col>21</xdr:col>
      <xdr:colOff>212725</xdr:colOff>
      <xdr:row>56</xdr:row>
      <xdr:rowOff>104409</xdr:rowOff>
    </xdr:to>
    <xdr:sp macro="" textlink="">
      <xdr:nvSpPr>
        <xdr:cNvPr id="603" name="円/楕円 602"/>
        <xdr:cNvSpPr/>
      </xdr:nvSpPr>
      <xdr:spPr>
        <a:xfrm>
          <a:off x="14541500" y="96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95536</xdr:rowOff>
    </xdr:from>
    <xdr:ext cx="534377" cy="259045"/>
    <xdr:sp macro="" textlink="">
      <xdr:nvSpPr>
        <xdr:cNvPr id="604" name="テキスト ボックス 603"/>
        <xdr:cNvSpPr txBox="1"/>
      </xdr:nvSpPr>
      <xdr:spPr>
        <a:xfrm>
          <a:off x="14325111" y="969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32573</xdr:rowOff>
    </xdr:from>
    <xdr:to>
      <xdr:col>20</xdr:col>
      <xdr:colOff>9525</xdr:colOff>
      <xdr:row>55</xdr:row>
      <xdr:rowOff>134173</xdr:rowOff>
    </xdr:to>
    <xdr:sp macro="" textlink="">
      <xdr:nvSpPr>
        <xdr:cNvPr id="605" name="円/楕円 604"/>
        <xdr:cNvSpPr/>
      </xdr:nvSpPr>
      <xdr:spPr>
        <a:xfrm>
          <a:off x="13652500" y="94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150700</xdr:rowOff>
    </xdr:from>
    <xdr:ext cx="534377" cy="259045"/>
    <xdr:sp macro="" textlink="">
      <xdr:nvSpPr>
        <xdr:cNvPr id="606" name="テキスト ボックス 605"/>
        <xdr:cNvSpPr txBox="1"/>
      </xdr:nvSpPr>
      <xdr:spPr>
        <a:xfrm>
          <a:off x="13436111" y="92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22515</xdr:rowOff>
    </xdr:from>
    <xdr:to>
      <xdr:col>18</xdr:col>
      <xdr:colOff>492125</xdr:colOff>
      <xdr:row>56</xdr:row>
      <xdr:rowOff>124115</xdr:rowOff>
    </xdr:to>
    <xdr:sp macro="" textlink="">
      <xdr:nvSpPr>
        <xdr:cNvPr id="607" name="円/楕円 606"/>
        <xdr:cNvSpPr/>
      </xdr:nvSpPr>
      <xdr:spPr>
        <a:xfrm>
          <a:off x="12763500" y="96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140642</xdr:rowOff>
    </xdr:from>
    <xdr:ext cx="534377" cy="259045"/>
    <xdr:sp macro="" textlink="">
      <xdr:nvSpPr>
        <xdr:cNvPr id="608" name="テキスト ボックス 607"/>
        <xdr:cNvSpPr txBox="1"/>
      </xdr:nvSpPr>
      <xdr:spPr>
        <a:xfrm>
          <a:off x="12547111" y="93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92608</xdr:rowOff>
    </xdr:from>
    <xdr:to>
      <xdr:col>23</xdr:col>
      <xdr:colOff>517525</xdr:colOff>
      <xdr:row>79</xdr:row>
      <xdr:rowOff>98160</xdr:rowOff>
    </xdr:to>
    <xdr:cxnSp macro="">
      <xdr:nvCxnSpPr>
        <xdr:cNvPr id="639" name="直線コネクタ 638"/>
        <xdr:cNvCxnSpPr/>
      </xdr:nvCxnSpPr>
      <xdr:spPr>
        <a:xfrm>
          <a:off x="15481300" y="13637158"/>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62466</xdr:rowOff>
    </xdr:from>
    <xdr:to>
      <xdr:col>22</xdr:col>
      <xdr:colOff>365125</xdr:colOff>
      <xdr:row>79</xdr:row>
      <xdr:rowOff>92608</xdr:rowOff>
    </xdr:to>
    <xdr:cxnSp macro="">
      <xdr:nvCxnSpPr>
        <xdr:cNvPr id="642" name="直線コネクタ 641"/>
        <xdr:cNvCxnSpPr/>
      </xdr:nvCxnSpPr>
      <xdr:spPr>
        <a:xfrm>
          <a:off x="14592300" y="13607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56130</xdr:rowOff>
    </xdr:from>
    <xdr:to>
      <xdr:col>21</xdr:col>
      <xdr:colOff>161925</xdr:colOff>
      <xdr:row>79</xdr:row>
      <xdr:rowOff>62466</xdr:rowOff>
    </xdr:to>
    <xdr:cxnSp macro="">
      <xdr:nvCxnSpPr>
        <xdr:cNvPr id="645" name="直線コネクタ 644"/>
        <xdr:cNvCxnSpPr/>
      </xdr:nvCxnSpPr>
      <xdr:spPr>
        <a:xfrm>
          <a:off x="13703300" y="1360068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7" name="テキスト ボックス 646"/>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56130</xdr:rowOff>
    </xdr:from>
    <xdr:to>
      <xdr:col>19</xdr:col>
      <xdr:colOff>644525</xdr:colOff>
      <xdr:row>79</xdr:row>
      <xdr:rowOff>80003</xdr:rowOff>
    </xdr:to>
    <xdr:cxnSp macro="">
      <xdr:nvCxnSpPr>
        <xdr:cNvPr id="648" name="直線コネクタ 647"/>
        <xdr:cNvCxnSpPr/>
      </xdr:nvCxnSpPr>
      <xdr:spPr>
        <a:xfrm flipV="1">
          <a:off x="12814300" y="13600680"/>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0" name="テキスト ボックス 649"/>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47360</xdr:rowOff>
    </xdr:from>
    <xdr:to>
      <xdr:col>23</xdr:col>
      <xdr:colOff>568325</xdr:colOff>
      <xdr:row>79</xdr:row>
      <xdr:rowOff>148960</xdr:rowOff>
    </xdr:to>
    <xdr:sp macro="" textlink="">
      <xdr:nvSpPr>
        <xdr:cNvPr id="658" name="円/楕円 657"/>
        <xdr:cNvSpPr/>
      </xdr:nvSpPr>
      <xdr:spPr>
        <a:xfrm>
          <a:off x="162687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13932" cy="259045"/>
    <xdr:sp macro="" textlink="">
      <xdr:nvSpPr>
        <xdr:cNvPr id="659" name="災害復旧費該当値テキスト"/>
        <xdr:cNvSpPr txBox="1"/>
      </xdr:nvSpPr>
      <xdr:spPr>
        <a:xfrm>
          <a:off x="16370300" y="1352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41808</xdr:rowOff>
    </xdr:from>
    <xdr:to>
      <xdr:col>22</xdr:col>
      <xdr:colOff>415925</xdr:colOff>
      <xdr:row>79</xdr:row>
      <xdr:rowOff>143408</xdr:rowOff>
    </xdr:to>
    <xdr:sp macro="" textlink="">
      <xdr:nvSpPr>
        <xdr:cNvPr id="660" name="円/楕円 659"/>
        <xdr:cNvSpPr/>
      </xdr:nvSpPr>
      <xdr:spPr>
        <a:xfrm>
          <a:off x="15430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134535</xdr:rowOff>
    </xdr:from>
    <xdr:ext cx="378565" cy="259045"/>
    <xdr:sp macro="" textlink="">
      <xdr:nvSpPr>
        <xdr:cNvPr id="661" name="テキスト ボックス 660"/>
        <xdr:cNvSpPr txBox="1"/>
      </xdr:nvSpPr>
      <xdr:spPr>
        <a:xfrm>
          <a:off x="15292017" y="1367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11666</xdr:rowOff>
    </xdr:from>
    <xdr:to>
      <xdr:col>21</xdr:col>
      <xdr:colOff>212725</xdr:colOff>
      <xdr:row>79</xdr:row>
      <xdr:rowOff>113266</xdr:rowOff>
    </xdr:to>
    <xdr:sp macro="" textlink="">
      <xdr:nvSpPr>
        <xdr:cNvPr id="662" name="円/楕円 661"/>
        <xdr:cNvSpPr/>
      </xdr:nvSpPr>
      <xdr:spPr>
        <a:xfrm>
          <a:off x="14541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129793</xdr:rowOff>
    </xdr:from>
    <xdr:ext cx="469744" cy="259045"/>
    <xdr:sp macro="" textlink="">
      <xdr:nvSpPr>
        <xdr:cNvPr id="663" name="テキスト ボックス 662"/>
        <xdr:cNvSpPr txBox="1"/>
      </xdr:nvSpPr>
      <xdr:spPr>
        <a:xfrm>
          <a:off x="14357427" y="1333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5330</xdr:rowOff>
    </xdr:from>
    <xdr:to>
      <xdr:col>20</xdr:col>
      <xdr:colOff>9525</xdr:colOff>
      <xdr:row>79</xdr:row>
      <xdr:rowOff>106930</xdr:rowOff>
    </xdr:to>
    <xdr:sp macro="" textlink="">
      <xdr:nvSpPr>
        <xdr:cNvPr id="664" name="円/楕円 663"/>
        <xdr:cNvSpPr/>
      </xdr:nvSpPr>
      <xdr:spPr>
        <a:xfrm>
          <a:off x="13652500" y="13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123457</xdr:rowOff>
    </xdr:from>
    <xdr:ext cx="469744" cy="259045"/>
    <xdr:sp macro="" textlink="">
      <xdr:nvSpPr>
        <xdr:cNvPr id="665" name="テキスト ボックス 664"/>
        <xdr:cNvSpPr txBox="1"/>
      </xdr:nvSpPr>
      <xdr:spPr>
        <a:xfrm>
          <a:off x="13468427" y="133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29203</xdr:rowOff>
    </xdr:from>
    <xdr:to>
      <xdr:col>18</xdr:col>
      <xdr:colOff>492125</xdr:colOff>
      <xdr:row>79</xdr:row>
      <xdr:rowOff>130803</xdr:rowOff>
    </xdr:to>
    <xdr:sp macro="" textlink="">
      <xdr:nvSpPr>
        <xdr:cNvPr id="666" name="円/楕円 665"/>
        <xdr:cNvSpPr/>
      </xdr:nvSpPr>
      <xdr:spPr>
        <a:xfrm>
          <a:off x="12763500" y="135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121930</xdr:rowOff>
    </xdr:from>
    <xdr:ext cx="378565" cy="259045"/>
    <xdr:sp macro="" textlink="">
      <xdr:nvSpPr>
        <xdr:cNvPr id="667" name="テキスト ボックス 666"/>
        <xdr:cNvSpPr txBox="1"/>
      </xdr:nvSpPr>
      <xdr:spPr>
        <a:xfrm>
          <a:off x="12625017" y="13666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30589</xdr:rowOff>
    </xdr:from>
    <xdr:to>
      <xdr:col>23</xdr:col>
      <xdr:colOff>516889</xdr:colOff>
      <xdr:row>99</xdr:row>
      <xdr:rowOff>38019</xdr:rowOff>
    </xdr:to>
    <xdr:cxnSp macro="">
      <xdr:nvCxnSpPr>
        <xdr:cNvPr id="690" name="直線コネクタ 689"/>
        <xdr:cNvCxnSpPr/>
      </xdr:nvCxnSpPr>
      <xdr:spPr>
        <a:xfrm flipV="1">
          <a:off x="16317595" y="15975439"/>
          <a:ext cx="1269" cy="103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41846</xdr:rowOff>
    </xdr:from>
    <xdr:ext cx="534377" cy="259045"/>
    <xdr:sp macro="" textlink="">
      <xdr:nvSpPr>
        <xdr:cNvPr id="691" name="公債費最小値テキスト"/>
        <xdr:cNvSpPr txBox="1"/>
      </xdr:nvSpPr>
      <xdr:spPr>
        <a:xfrm>
          <a:off x="16370300" y="170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99</xdr:row>
      <xdr:rowOff>38019</xdr:rowOff>
    </xdr:from>
    <xdr:to>
      <xdr:col>23</xdr:col>
      <xdr:colOff>606425</xdr:colOff>
      <xdr:row>99</xdr:row>
      <xdr:rowOff>38019</xdr:rowOff>
    </xdr:to>
    <xdr:cxnSp macro="">
      <xdr:nvCxnSpPr>
        <xdr:cNvPr id="692" name="直線コネクタ 691"/>
        <xdr:cNvCxnSpPr/>
      </xdr:nvCxnSpPr>
      <xdr:spPr>
        <a:xfrm>
          <a:off x="16230600" y="170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148716</xdr:rowOff>
    </xdr:from>
    <xdr:ext cx="534377" cy="259045"/>
    <xdr:sp macro="" textlink="">
      <xdr:nvSpPr>
        <xdr:cNvPr id="693" name="公債費最大値テキスト"/>
        <xdr:cNvSpPr txBox="1"/>
      </xdr:nvSpPr>
      <xdr:spPr>
        <a:xfrm>
          <a:off x="16370300" y="157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93</xdr:row>
      <xdr:rowOff>30589</xdr:rowOff>
    </xdr:from>
    <xdr:to>
      <xdr:col>23</xdr:col>
      <xdr:colOff>606425</xdr:colOff>
      <xdr:row>93</xdr:row>
      <xdr:rowOff>30589</xdr:rowOff>
    </xdr:to>
    <xdr:cxnSp macro="">
      <xdr:nvCxnSpPr>
        <xdr:cNvPr id="694" name="直線コネクタ 693"/>
        <xdr:cNvCxnSpPr/>
      </xdr:nvCxnSpPr>
      <xdr:spPr>
        <a:xfrm>
          <a:off x="16230600" y="1597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107925</xdr:rowOff>
    </xdr:from>
    <xdr:to>
      <xdr:col>23</xdr:col>
      <xdr:colOff>517525</xdr:colOff>
      <xdr:row>93</xdr:row>
      <xdr:rowOff>137483</xdr:rowOff>
    </xdr:to>
    <xdr:cxnSp macro="">
      <xdr:nvCxnSpPr>
        <xdr:cNvPr id="695" name="直線コネクタ 694"/>
        <xdr:cNvCxnSpPr/>
      </xdr:nvCxnSpPr>
      <xdr:spPr>
        <a:xfrm flipV="1">
          <a:off x="15481300" y="16052775"/>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160572</xdr:rowOff>
    </xdr:from>
    <xdr:ext cx="534377" cy="259045"/>
    <xdr:sp macro="" textlink="">
      <xdr:nvSpPr>
        <xdr:cNvPr id="696" name="公債費平均値テキスト"/>
        <xdr:cNvSpPr txBox="1"/>
      </xdr:nvSpPr>
      <xdr:spPr>
        <a:xfrm>
          <a:off x="16370300" y="16448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10695</xdr:rowOff>
    </xdr:from>
    <xdr:to>
      <xdr:col>23</xdr:col>
      <xdr:colOff>568325</xdr:colOff>
      <xdr:row>96</xdr:row>
      <xdr:rowOff>112295</xdr:rowOff>
    </xdr:to>
    <xdr:sp macro="" textlink="">
      <xdr:nvSpPr>
        <xdr:cNvPr id="697" name="フローチャート : 判断 696"/>
        <xdr:cNvSpPr/>
      </xdr:nvSpPr>
      <xdr:spPr>
        <a:xfrm>
          <a:off x="162687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135448</xdr:rowOff>
    </xdr:from>
    <xdr:to>
      <xdr:col>22</xdr:col>
      <xdr:colOff>365125</xdr:colOff>
      <xdr:row>93</xdr:row>
      <xdr:rowOff>137483</xdr:rowOff>
    </xdr:to>
    <xdr:cxnSp macro="">
      <xdr:nvCxnSpPr>
        <xdr:cNvPr id="698" name="直線コネクタ 697"/>
        <xdr:cNvCxnSpPr/>
      </xdr:nvCxnSpPr>
      <xdr:spPr>
        <a:xfrm>
          <a:off x="14592300" y="1608029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6719</xdr:rowOff>
    </xdr:from>
    <xdr:to>
      <xdr:col>22</xdr:col>
      <xdr:colOff>415925</xdr:colOff>
      <xdr:row>96</xdr:row>
      <xdr:rowOff>108319</xdr:rowOff>
    </xdr:to>
    <xdr:sp macro="" textlink="">
      <xdr:nvSpPr>
        <xdr:cNvPr id="699" name="フローチャート : 判断 698"/>
        <xdr:cNvSpPr/>
      </xdr:nvSpPr>
      <xdr:spPr>
        <a:xfrm>
          <a:off x="15430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99446</xdr:rowOff>
    </xdr:from>
    <xdr:ext cx="534377" cy="259045"/>
    <xdr:sp macro="" textlink="">
      <xdr:nvSpPr>
        <xdr:cNvPr id="700" name="テキスト ボックス 699"/>
        <xdr:cNvSpPr txBox="1"/>
      </xdr:nvSpPr>
      <xdr:spPr>
        <a:xfrm>
          <a:off x="15214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23479</xdr:rowOff>
    </xdr:from>
    <xdr:to>
      <xdr:col>21</xdr:col>
      <xdr:colOff>161925</xdr:colOff>
      <xdr:row>93</xdr:row>
      <xdr:rowOff>135448</xdr:rowOff>
    </xdr:to>
    <xdr:cxnSp macro="">
      <xdr:nvCxnSpPr>
        <xdr:cNvPr id="701" name="直線コネクタ 700"/>
        <xdr:cNvCxnSpPr/>
      </xdr:nvCxnSpPr>
      <xdr:spPr>
        <a:xfrm>
          <a:off x="13703300" y="15796879"/>
          <a:ext cx="889000" cy="2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127671</xdr:rowOff>
    </xdr:from>
    <xdr:to>
      <xdr:col>21</xdr:col>
      <xdr:colOff>212725</xdr:colOff>
      <xdr:row>96</xdr:row>
      <xdr:rowOff>57821</xdr:rowOff>
    </xdr:to>
    <xdr:sp macro="" textlink="">
      <xdr:nvSpPr>
        <xdr:cNvPr id="702" name="フローチャート : 判断 701"/>
        <xdr:cNvSpPr/>
      </xdr:nvSpPr>
      <xdr:spPr>
        <a:xfrm>
          <a:off x="14541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48948</xdr:rowOff>
    </xdr:from>
    <xdr:ext cx="534377" cy="259045"/>
    <xdr:sp macro="" textlink="">
      <xdr:nvSpPr>
        <xdr:cNvPr id="703" name="テキスト ボックス 702"/>
        <xdr:cNvSpPr txBox="1"/>
      </xdr:nvSpPr>
      <xdr:spPr>
        <a:xfrm>
          <a:off x="14325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23479</xdr:rowOff>
    </xdr:from>
    <xdr:to>
      <xdr:col>19</xdr:col>
      <xdr:colOff>644525</xdr:colOff>
      <xdr:row>93</xdr:row>
      <xdr:rowOff>171064</xdr:rowOff>
    </xdr:to>
    <xdr:cxnSp macro="">
      <xdr:nvCxnSpPr>
        <xdr:cNvPr id="704" name="直線コネクタ 703"/>
        <xdr:cNvCxnSpPr/>
      </xdr:nvCxnSpPr>
      <xdr:spPr>
        <a:xfrm flipV="1">
          <a:off x="12814300" y="15796879"/>
          <a:ext cx="889000" cy="3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117543</xdr:rowOff>
    </xdr:from>
    <xdr:to>
      <xdr:col>20</xdr:col>
      <xdr:colOff>9525</xdr:colOff>
      <xdr:row>96</xdr:row>
      <xdr:rowOff>47693</xdr:rowOff>
    </xdr:to>
    <xdr:sp macro="" textlink="">
      <xdr:nvSpPr>
        <xdr:cNvPr id="705" name="フローチャート : 判断 704"/>
        <xdr:cNvSpPr/>
      </xdr:nvSpPr>
      <xdr:spPr>
        <a:xfrm>
          <a:off x="13652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38820</xdr:rowOff>
    </xdr:from>
    <xdr:ext cx="534377" cy="259045"/>
    <xdr:sp macro="" textlink="">
      <xdr:nvSpPr>
        <xdr:cNvPr id="706" name="テキスト ボックス 705"/>
        <xdr:cNvSpPr txBox="1"/>
      </xdr:nvSpPr>
      <xdr:spPr>
        <a:xfrm>
          <a:off x="13436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104811</xdr:rowOff>
    </xdr:from>
    <xdr:to>
      <xdr:col>18</xdr:col>
      <xdr:colOff>492125</xdr:colOff>
      <xdr:row>96</xdr:row>
      <xdr:rowOff>34961</xdr:rowOff>
    </xdr:to>
    <xdr:sp macro="" textlink="">
      <xdr:nvSpPr>
        <xdr:cNvPr id="707" name="フローチャート : 判断 706"/>
        <xdr:cNvSpPr/>
      </xdr:nvSpPr>
      <xdr:spPr>
        <a:xfrm>
          <a:off x="12763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26088</xdr:rowOff>
    </xdr:from>
    <xdr:ext cx="534377" cy="259045"/>
    <xdr:sp macro="" textlink="">
      <xdr:nvSpPr>
        <xdr:cNvPr id="708" name="テキスト ボックス 707"/>
        <xdr:cNvSpPr txBox="1"/>
      </xdr:nvSpPr>
      <xdr:spPr>
        <a:xfrm>
          <a:off x="12547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57125</xdr:rowOff>
    </xdr:from>
    <xdr:to>
      <xdr:col>23</xdr:col>
      <xdr:colOff>568325</xdr:colOff>
      <xdr:row>93</xdr:row>
      <xdr:rowOff>158725</xdr:rowOff>
    </xdr:to>
    <xdr:sp macro="" textlink="">
      <xdr:nvSpPr>
        <xdr:cNvPr id="714" name="円/楕円 713"/>
        <xdr:cNvSpPr/>
      </xdr:nvSpPr>
      <xdr:spPr>
        <a:xfrm>
          <a:off x="16268700" y="160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143502</xdr:rowOff>
    </xdr:from>
    <xdr:ext cx="534377" cy="259045"/>
    <xdr:sp macro="" textlink="">
      <xdr:nvSpPr>
        <xdr:cNvPr id="715" name="公債費該当値テキスト"/>
        <xdr:cNvSpPr txBox="1"/>
      </xdr:nvSpPr>
      <xdr:spPr>
        <a:xfrm>
          <a:off x="16370300" y="1591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86683</xdr:rowOff>
    </xdr:from>
    <xdr:to>
      <xdr:col>22</xdr:col>
      <xdr:colOff>415925</xdr:colOff>
      <xdr:row>94</xdr:row>
      <xdr:rowOff>16833</xdr:rowOff>
    </xdr:to>
    <xdr:sp macro="" textlink="">
      <xdr:nvSpPr>
        <xdr:cNvPr id="716" name="円/楕円 715"/>
        <xdr:cNvSpPr/>
      </xdr:nvSpPr>
      <xdr:spPr>
        <a:xfrm>
          <a:off x="15430500" y="16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33360</xdr:rowOff>
    </xdr:from>
    <xdr:ext cx="534377" cy="259045"/>
    <xdr:sp macro="" textlink="">
      <xdr:nvSpPr>
        <xdr:cNvPr id="717" name="テキスト ボックス 716"/>
        <xdr:cNvSpPr txBox="1"/>
      </xdr:nvSpPr>
      <xdr:spPr>
        <a:xfrm>
          <a:off x="15214111" y="15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84648</xdr:rowOff>
    </xdr:from>
    <xdr:to>
      <xdr:col>21</xdr:col>
      <xdr:colOff>212725</xdr:colOff>
      <xdr:row>94</xdr:row>
      <xdr:rowOff>14798</xdr:rowOff>
    </xdr:to>
    <xdr:sp macro="" textlink="">
      <xdr:nvSpPr>
        <xdr:cNvPr id="718" name="円/楕円 717"/>
        <xdr:cNvSpPr/>
      </xdr:nvSpPr>
      <xdr:spPr>
        <a:xfrm>
          <a:off x="14541500" y="160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31325</xdr:rowOff>
    </xdr:from>
    <xdr:ext cx="534377" cy="259045"/>
    <xdr:sp macro="" textlink="">
      <xdr:nvSpPr>
        <xdr:cNvPr id="719" name="テキスト ボックス 718"/>
        <xdr:cNvSpPr txBox="1"/>
      </xdr:nvSpPr>
      <xdr:spPr>
        <a:xfrm>
          <a:off x="14325111" y="158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144129</xdr:rowOff>
    </xdr:from>
    <xdr:to>
      <xdr:col>20</xdr:col>
      <xdr:colOff>9525</xdr:colOff>
      <xdr:row>92</xdr:row>
      <xdr:rowOff>74279</xdr:rowOff>
    </xdr:to>
    <xdr:sp macro="" textlink="">
      <xdr:nvSpPr>
        <xdr:cNvPr id="720" name="円/楕円 719"/>
        <xdr:cNvSpPr/>
      </xdr:nvSpPr>
      <xdr:spPr>
        <a:xfrm>
          <a:off x="13652500" y="157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90806</xdr:rowOff>
    </xdr:from>
    <xdr:ext cx="534377" cy="259045"/>
    <xdr:sp macro="" textlink="">
      <xdr:nvSpPr>
        <xdr:cNvPr id="721" name="テキスト ボックス 720"/>
        <xdr:cNvSpPr txBox="1"/>
      </xdr:nvSpPr>
      <xdr:spPr>
        <a:xfrm>
          <a:off x="13436111" y="155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120264</xdr:rowOff>
    </xdr:from>
    <xdr:to>
      <xdr:col>18</xdr:col>
      <xdr:colOff>492125</xdr:colOff>
      <xdr:row>94</xdr:row>
      <xdr:rowOff>50414</xdr:rowOff>
    </xdr:to>
    <xdr:sp macro="" textlink="">
      <xdr:nvSpPr>
        <xdr:cNvPr id="722" name="円/楕円 721"/>
        <xdr:cNvSpPr/>
      </xdr:nvSpPr>
      <xdr:spPr>
        <a:xfrm>
          <a:off x="12763500" y="16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66941</xdr:rowOff>
    </xdr:from>
    <xdr:ext cx="534377" cy="259045"/>
    <xdr:sp macro="" textlink="">
      <xdr:nvSpPr>
        <xdr:cNvPr id="723" name="テキスト ボックス 722"/>
        <xdr:cNvSpPr txBox="1"/>
      </xdr:nvSpPr>
      <xdr:spPr>
        <a:xfrm>
          <a:off x="12547111" y="158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9" name="直線コネクタ 748"/>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2"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3" name="直線コネクタ 752"/>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145578</xdr:rowOff>
    </xdr:from>
    <xdr:to>
      <xdr:col>32</xdr:col>
      <xdr:colOff>187325</xdr:colOff>
      <xdr:row>34</xdr:row>
      <xdr:rowOff>123045</xdr:rowOff>
    </xdr:to>
    <xdr:cxnSp macro="">
      <xdr:nvCxnSpPr>
        <xdr:cNvPr id="754" name="直線コネクタ 753"/>
        <xdr:cNvCxnSpPr/>
      </xdr:nvCxnSpPr>
      <xdr:spPr>
        <a:xfrm>
          <a:off x="21323300" y="5803428"/>
          <a:ext cx="8382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113047</xdr:rowOff>
    </xdr:from>
    <xdr:ext cx="378565" cy="259045"/>
    <xdr:sp macro="" textlink="">
      <xdr:nvSpPr>
        <xdr:cNvPr id="755" name="諸支出金平均値テキスト"/>
        <xdr:cNvSpPr txBox="1"/>
      </xdr:nvSpPr>
      <xdr:spPr>
        <a:xfrm>
          <a:off x="22212300" y="6628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6" name="フローチャート : 判断 755"/>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145578</xdr:rowOff>
    </xdr:from>
    <xdr:to>
      <xdr:col>31</xdr:col>
      <xdr:colOff>34925</xdr:colOff>
      <xdr:row>34</xdr:row>
      <xdr:rowOff>106716</xdr:rowOff>
    </xdr:to>
    <xdr:cxnSp macro="">
      <xdr:nvCxnSpPr>
        <xdr:cNvPr id="757" name="直線コネクタ 756"/>
        <xdr:cNvCxnSpPr/>
      </xdr:nvCxnSpPr>
      <xdr:spPr>
        <a:xfrm flipV="1">
          <a:off x="20434300" y="58034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8" name="フローチャート : 判断 757"/>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59" name="テキスト ボックス 758"/>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106716</xdr:rowOff>
    </xdr:from>
    <xdr:to>
      <xdr:col>29</xdr:col>
      <xdr:colOff>517525</xdr:colOff>
      <xdr:row>35</xdr:row>
      <xdr:rowOff>29972</xdr:rowOff>
    </xdr:to>
    <xdr:cxnSp macro="">
      <xdr:nvCxnSpPr>
        <xdr:cNvPr id="760" name="直線コネクタ 759"/>
        <xdr:cNvCxnSpPr/>
      </xdr:nvCxnSpPr>
      <xdr:spPr>
        <a:xfrm flipV="1">
          <a:off x="19545300" y="593601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1" name="フローチャート : 判断 760"/>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67327</xdr:rowOff>
    </xdr:from>
    <xdr:ext cx="378565" cy="259045"/>
    <xdr:sp macro="" textlink="">
      <xdr:nvSpPr>
        <xdr:cNvPr id="762" name="テキスト ボックス 761"/>
        <xdr:cNvSpPr txBox="1"/>
      </xdr:nvSpPr>
      <xdr:spPr>
        <a:xfrm>
          <a:off x="20245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254</xdr:rowOff>
    </xdr:from>
    <xdr:to>
      <xdr:col>28</xdr:col>
      <xdr:colOff>314325</xdr:colOff>
      <xdr:row>35</xdr:row>
      <xdr:rowOff>29972</xdr:rowOff>
    </xdr:to>
    <xdr:cxnSp macro="">
      <xdr:nvCxnSpPr>
        <xdr:cNvPr id="763" name="直線コネクタ 762"/>
        <xdr:cNvCxnSpPr/>
      </xdr:nvCxnSpPr>
      <xdr:spPr>
        <a:xfrm>
          <a:off x="18656300" y="60010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4" name="フローチャート : 判断 763"/>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5" name="テキスト ボックス 764"/>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6" name="フローチャート : 判断 765"/>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67" name="テキスト ボックス 766"/>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72245</xdr:rowOff>
    </xdr:from>
    <xdr:to>
      <xdr:col>32</xdr:col>
      <xdr:colOff>238125</xdr:colOff>
      <xdr:row>35</xdr:row>
      <xdr:rowOff>2395</xdr:rowOff>
    </xdr:to>
    <xdr:sp macro="" textlink="">
      <xdr:nvSpPr>
        <xdr:cNvPr id="773" name="円/楕円 772"/>
        <xdr:cNvSpPr/>
      </xdr:nvSpPr>
      <xdr:spPr>
        <a:xfrm>
          <a:off x="221107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95122</xdr:rowOff>
    </xdr:from>
    <xdr:ext cx="469744" cy="259045"/>
    <xdr:sp macro="" textlink="">
      <xdr:nvSpPr>
        <xdr:cNvPr id="774" name="諸支出金該当値テキスト"/>
        <xdr:cNvSpPr txBox="1"/>
      </xdr:nvSpPr>
      <xdr:spPr>
        <a:xfrm>
          <a:off x="22212300" y="575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94778</xdr:rowOff>
    </xdr:from>
    <xdr:to>
      <xdr:col>31</xdr:col>
      <xdr:colOff>85725</xdr:colOff>
      <xdr:row>34</xdr:row>
      <xdr:rowOff>24928</xdr:rowOff>
    </xdr:to>
    <xdr:sp macro="" textlink="">
      <xdr:nvSpPr>
        <xdr:cNvPr id="775" name="円/楕円 774"/>
        <xdr:cNvSpPr/>
      </xdr:nvSpPr>
      <xdr:spPr>
        <a:xfrm>
          <a:off x="21272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41455</xdr:rowOff>
    </xdr:from>
    <xdr:ext cx="469744" cy="259045"/>
    <xdr:sp macro="" textlink="">
      <xdr:nvSpPr>
        <xdr:cNvPr id="776" name="テキスト ボックス 775"/>
        <xdr:cNvSpPr txBox="1"/>
      </xdr:nvSpPr>
      <xdr:spPr>
        <a:xfrm>
          <a:off x="21088427"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55916</xdr:rowOff>
    </xdr:from>
    <xdr:to>
      <xdr:col>29</xdr:col>
      <xdr:colOff>568325</xdr:colOff>
      <xdr:row>34</xdr:row>
      <xdr:rowOff>157516</xdr:rowOff>
    </xdr:to>
    <xdr:sp macro="" textlink="">
      <xdr:nvSpPr>
        <xdr:cNvPr id="777" name="円/楕円 776"/>
        <xdr:cNvSpPr/>
      </xdr:nvSpPr>
      <xdr:spPr>
        <a:xfrm>
          <a:off x="20383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2593</xdr:rowOff>
    </xdr:from>
    <xdr:ext cx="469744" cy="259045"/>
    <xdr:sp macro="" textlink="">
      <xdr:nvSpPr>
        <xdr:cNvPr id="778" name="テキスト ボックス 777"/>
        <xdr:cNvSpPr txBox="1"/>
      </xdr:nvSpPr>
      <xdr:spPr>
        <a:xfrm>
          <a:off x="20199427" y="5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150622</xdr:rowOff>
    </xdr:from>
    <xdr:to>
      <xdr:col>28</xdr:col>
      <xdr:colOff>365125</xdr:colOff>
      <xdr:row>35</xdr:row>
      <xdr:rowOff>80772</xdr:rowOff>
    </xdr:to>
    <xdr:sp macro="" textlink="">
      <xdr:nvSpPr>
        <xdr:cNvPr id="779" name="円/楕円 778"/>
        <xdr:cNvSpPr/>
      </xdr:nvSpPr>
      <xdr:spPr>
        <a:xfrm>
          <a:off x="19494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97299</xdr:rowOff>
    </xdr:from>
    <xdr:ext cx="469744" cy="259045"/>
    <xdr:sp macro="" textlink="">
      <xdr:nvSpPr>
        <xdr:cNvPr id="780" name="テキスト ボックス 779"/>
        <xdr:cNvSpPr txBox="1"/>
      </xdr:nvSpPr>
      <xdr:spPr>
        <a:xfrm>
          <a:off x="19310427"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120904</xdr:rowOff>
    </xdr:from>
    <xdr:to>
      <xdr:col>27</xdr:col>
      <xdr:colOff>161925</xdr:colOff>
      <xdr:row>35</xdr:row>
      <xdr:rowOff>51054</xdr:rowOff>
    </xdr:to>
    <xdr:sp macro="" textlink="">
      <xdr:nvSpPr>
        <xdr:cNvPr id="781" name="円/楕円 780"/>
        <xdr:cNvSpPr/>
      </xdr:nvSpPr>
      <xdr:spPr>
        <a:xfrm>
          <a:off x="18605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67581</xdr:rowOff>
    </xdr:from>
    <xdr:ext cx="469744" cy="259045"/>
    <xdr:sp macro="" textlink="">
      <xdr:nvSpPr>
        <xdr:cNvPr id="782" name="テキスト ボックス 781"/>
        <xdr:cNvSpPr txBox="1"/>
      </xdr:nvSpPr>
      <xdr:spPr>
        <a:xfrm>
          <a:off x="18421427"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８４，９２８円となっており、年々増加傾向にあるほか、類似団体と比較して一人当たりコストが高い状況となっている。これは、民生費のうち児童福祉行政に要する経費である児童福祉費について、子ども医療費助成を拡充したことや社会福祉行政に要する経費である社会福祉費について、対象者の増等による自立支援給付事業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行財政改革プラン・プログラムの実施や歳出全般にわたる効率化・合理化を進め、財政構造健全化のための取組みを継続して実施していることにより、実質収支額は継続的に黒字を確保している。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年度は財政調整基金の取り崩しを回避したものの、平成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年度は扶助費や介護保険事業特別会計等への繰出金の増により取り崩す結果となった。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病院事業会計及び自動車運送事業会計において、ここ数年赤字が続いている状況である。自動車運送事業会計においては収益改善が図られているものの、病院事業会計においては、年々収益悪化している状況であるが、両事業会計とも経営改善計画の見直しを図り、収益改善に努めていくこととしている。また、母子父子寡婦福祉資金貸付金特別会計の赤字部分については、純計上収支均衡となっているものである。</a:t>
          </a:r>
        </a:p>
        <a:p>
          <a:pPr rtl="0"/>
          <a:r>
            <a:rPr lang="ja-JP" altLang="en-US" sz="1400" b="0" i="0" baseline="0">
              <a:solidFill>
                <a:schemeClr val="dk1"/>
              </a:solidFill>
              <a:effectLst/>
              <a:latin typeface="+mn-lt"/>
              <a:ea typeface="+mn-ea"/>
              <a:cs typeface="+mn-cs"/>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pPr rtl="0"/>
          <a:r>
            <a:rPr lang="ja-JP" altLang="en-US" sz="1400" b="0" i="0" baseline="0">
              <a:solidFill>
                <a:schemeClr val="dk1"/>
              </a:solidFill>
              <a:effectLst/>
              <a:latin typeface="+mn-lt"/>
              <a:ea typeface="+mn-ea"/>
              <a:cs typeface="+mn-cs"/>
            </a:rPr>
            <a:t>　水道事業会計は、事業のコスト削減をはじめ、起債償還額のピークを超えたことに伴う歳出減少により実質収支が黒字で、標準財政規模に占める割合が最も大きく、次に割合が大きい一般会計も、補助費や建設事業費、人件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071000___&#36001;&#25919;&#35506;/&#24179;&#25104;28&#24180;&#24230;/H28&#27770;&#31639;&#32113;&#35336;/01_&#26222;&#36890;&#20250;&#35336;&#27770;&#31639;&#32113;&#35336;/11_&#30476;&#25552;&#20986;/300507_&#24179;&#25104;28&#24180;&#24230;&#36001;&#25919;&#29366;&#27841;&#36039;&#26009;&#38598;&#12398;&#20316;&#25104;&#21450;&#12403;&#25552;&#20986;&#12395;&#12388;&#12356;&#12390;&#65288;2&#22238;&#30446;&#65289;/03_&#22238;&#31572;/&#12304;&#36001;&#25919;&#29366;&#27841;&#36039;&#26009;&#38598;&#12305;_022012_&#38738;&#26862;&#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134.69999999999999</v>
          </cell>
          <cell r="L73">
            <v>127.6</v>
          </cell>
          <cell r="M73">
            <v>126.2</v>
          </cell>
          <cell r="N73">
            <v>119.3</v>
          </cell>
          <cell r="O73">
            <v>110.7</v>
          </cell>
        </row>
        <row r="75">
          <cell r="K75">
            <v>13.3</v>
          </cell>
          <cell r="L75">
            <v>13.6</v>
          </cell>
          <cell r="M75">
            <v>13.8</v>
          </cell>
          <cell r="N75">
            <v>14.2</v>
          </cell>
          <cell r="O75">
            <v>14.6</v>
          </cell>
        </row>
        <row r="77">
          <cell r="G77" t="str">
            <v>類似団体内平均値</v>
          </cell>
          <cell r="K77">
            <v>62.7</v>
          </cell>
          <cell r="L77">
            <v>54.4</v>
          </cell>
          <cell r="M77">
            <v>47</v>
          </cell>
          <cell r="N77">
            <v>41.4</v>
          </cell>
          <cell r="O77">
            <v>38.9</v>
          </cell>
        </row>
        <row r="79">
          <cell r="K79">
            <v>8.6</v>
          </cell>
          <cell r="L79">
            <v>8.1</v>
          </cell>
          <cell r="M79">
            <v>7.3</v>
          </cell>
          <cell r="N79">
            <v>6.7</v>
          </cell>
          <cell r="O79">
            <v>6.4</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118740880</v>
      </c>
      <c r="BO4" s="351"/>
      <c r="BP4" s="351"/>
      <c r="BQ4" s="351"/>
      <c r="BR4" s="351"/>
      <c r="BS4" s="351"/>
      <c r="BT4" s="351"/>
      <c r="BU4" s="352"/>
      <c r="BV4" s="350">
        <v>119782627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3.3</v>
      </c>
      <c r="CU4" s="357"/>
      <c r="CV4" s="357"/>
      <c r="CW4" s="357"/>
      <c r="CX4" s="357"/>
      <c r="CY4" s="357"/>
      <c r="CZ4" s="357"/>
      <c r="DA4" s="358"/>
      <c r="DB4" s="356">
        <v>3.8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116114625</v>
      </c>
      <c r="BO5" s="388"/>
      <c r="BP5" s="388"/>
      <c r="BQ5" s="388"/>
      <c r="BR5" s="388"/>
      <c r="BS5" s="388"/>
      <c r="BT5" s="388"/>
      <c r="BU5" s="389"/>
      <c r="BV5" s="387">
        <v>116677099</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93.4</v>
      </c>
      <c r="CU5" s="385"/>
      <c r="CV5" s="385"/>
      <c r="CW5" s="385"/>
      <c r="CX5" s="385"/>
      <c r="CY5" s="385"/>
      <c r="CZ5" s="385"/>
      <c r="DA5" s="386"/>
      <c r="DB5" s="384">
        <v>89.9</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2626255</v>
      </c>
      <c r="BO6" s="388"/>
      <c r="BP6" s="388"/>
      <c r="BQ6" s="388"/>
      <c r="BR6" s="388"/>
      <c r="BS6" s="388"/>
      <c r="BT6" s="388"/>
      <c r="BU6" s="389"/>
      <c r="BV6" s="387">
        <v>3105528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99.8</v>
      </c>
      <c r="CU6" s="425"/>
      <c r="CV6" s="425"/>
      <c r="CW6" s="425"/>
      <c r="CX6" s="425"/>
      <c r="CY6" s="425"/>
      <c r="CZ6" s="425"/>
      <c r="DA6" s="426"/>
      <c r="DB6" s="424">
        <v>96.6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374691</v>
      </c>
      <c r="BO7" s="388"/>
      <c r="BP7" s="388"/>
      <c r="BQ7" s="388"/>
      <c r="BR7" s="388"/>
      <c r="BS7" s="388"/>
      <c r="BT7" s="388"/>
      <c r="BU7" s="389"/>
      <c r="BV7" s="387">
        <v>508005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67406335</v>
      </c>
      <c r="CU7" s="388"/>
      <c r="CV7" s="388"/>
      <c r="CW7" s="388"/>
      <c r="CX7" s="388"/>
      <c r="CY7" s="388"/>
      <c r="CZ7" s="388"/>
      <c r="DA7" s="389"/>
      <c r="DB7" s="387">
        <v>68829891</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2251564</v>
      </c>
      <c r="BO8" s="388"/>
      <c r="BP8" s="388"/>
      <c r="BQ8" s="388"/>
      <c r="BR8" s="388"/>
      <c r="BS8" s="388"/>
      <c r="BT8" s="388"/>
      <c r="BU8" s="389"/>
      <c r="BV8" s="387">
        <v>2597523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0.55000000000000004</v>
      </c>
      <c r="CU8" s="428"/>
      <c r="CV8" s="428"/>
      <c r="CW8" s="428"/>
      <c r="CX8" s="428"/>
      <c r="CY8" s="428"/>
      <c r="CZ8" s="428"/>
      <c r="DA8" s="429"/>
      <c r="DB8" s="427">
        <v>0.54</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287648</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-345959</v>
      </c>
      <c r="BO9" s="388"/>
      <c r="BP9" s="388"/>
      <c r="BQ9" s="388"/>
      <c r="BR9" s="388"/>
      <c r="BS9" s="388"/>
      <c r="BT9" s="388"/>
      <c r="BU9" s="389"/>
      <c r="BV9" s="387">
        <v>59820</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21.7</v>
      </c>
      <c r="CU9" s="385"/>
      <c r="CV9" s="385"/>
      <c r="CW9" s="385"/>
      <c r="CX9" s="385"/>
      <c r="CY9" s="385"/>
      <c r="CZ9" s="385"/>
      <c r="DA9" s="386"/>
      <c r="DB9" s="384">
        <v>21.2</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299520</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2407</v>
      </c>
      <c r="BO10" s="388"/>
      <c r="BP10" s="388"/>
      <c r="BQ10" s="388"/>
      <c r="BR10" s="388"/>
      <c r="BS10" s="388"/>
      <c r="BT10" s="388"/>
      <c r="BU10" s="389"/>
      <c r="BV10" s="387">
        <v>4764</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v>286449</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290137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1400000</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289250</v>
      </c>
      <c r="S13" s="469"/>
      <c r="T13" s="469"/>
      <c r="U13" s="469"/>
      <c r="V13" s="470"/>
      <c r="W13" s="403" t="s">
        <v>124</v>
      </c>
      <c r="X13" s="404"/>
      <c r="Y13" s="404"/>
      <c r="Z13" s="404"/>
      <c r="AA13" s="404"/>
      <c r="AB13" s="394"/>
      <c r="AC13" s="438">
        <v>3956</v>
      </c>
      <c r="AD13" s="439"/>
      <c r="AE13" s="439"/>
      <c r="AF13" s="439"/>
      <c r="AG13" s="478"/>
      <c r="AH13" s="438">
        <v>4382</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-1457103</v>
      </c>
      <c r="BO13" s="388"/>
      <c r="BP13" s="388"/>
      <c r="BQ13" s="388"/>
      <c r="BR13" s="388"/>
      <c r="BS13" s="388"/>
      <c r="BT13" s="388"/>
      <c r="BU13" s="389"/>
      <c r="BV13" s="387">
        <v>64584</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14.6</v>
      </c>
      <c r="CU13" s="385"/>
      <c r="CV13" s="385"/>
      <c r="CW13" s="385"/>
      <c r="CX13" s="385"/>
      <c r="CY13" s="385"/>
      <c r="CZ13" s="385"/>
      <c r="DA13" s="386"/>
      <c r="DB13" s="384">
        <v>14.2</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293066</v>
      </c>
      <c r="S14" s="469"/>
      <c r="T14" s="469"/>
      <c r="U14" s="469"/>
      <c r="V14" s="470"/>
      <c r="W14" s="377"/>
      <c r="X14" s="378"/>
      <c r="Y14" s="378"/>
      <c r="Z14" s="378"/>
      <c r="AA14" s="378"/>
      <c r="AB14" s="367"/>
      <c r="AC14" s="471">
        <v>3.1</v>
      </c>
      <c r="AD14" s="472"/>
      <c r="AE14" s="472"/>
      <c r="AF14" s="472"/>
      <c r="AG14" s="473"/>
      <c r="AH14" s="471">
        <v>3.4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110.7</v>
      </c>
      <c r="CU14" s="483"/>
      <c r="CV14" s="483"/>
      <c r="CW14" s="483"/>
      <c r="CX14" s="483"/>
      <c r="CY14" s="483"/>
      <c r="CZ14" s="483"/>
      <c r="DA14" s="484"/>
      <c r="DB14" s="482">
        <v>119.3</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292194</v>
      </c>
      <c r="S15" s="469"/>
      <c r="T15" s="469"/>
      <c r="U15" s="469"/>
      <c r="V15" s="470"/>
      <c r="W15" s="403" t="s">
        <v>131</v>
      </c>
      <c r="X15" s="404"/>
      <c r="Y15" s="404"/>
      <c r="Z15" s="404"/>
      <c r="AA15" s="404"/>
      <c r="AB15" s="394"/>
      <c r="AC15" s="438">
        <v>19050</v>
      </c>
      <c r="AD15" s="439"/>
      <c r="AE15" s="439"/>
      <c r="AF15" s="439"/>
      <c r="AG15" s="478"/>
      <c r="AH15" s="438">
        <v>19341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30331902</v>
      </c>
      <c r="BO15" s="351"/>
      <c r="BP15" s="351"/>
      <c r="BQ15" s="351"/>
      <c r="BR15" s="351"/>
      <c r="BS15" s="351"/>
      <c r="BT15" s="351"/>
      <c r="BU15" s="352"/>
      <c r="BV15" s="350">
        <v>30001504</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15.1</v>
      </c>
      <c r="AD16" s="472"/>
      <c r="AE16" s="472"/>
      <c r="AF16" s="472"/>
      <c r="AG16" s="473"/>
      <c r="AH16" s="471">
        <v>15.2</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54429067</v>
      </c>
      <c r="BO16" s="388"/>
      <c r="BP16" s="388"/>
      <c r="BQ16" s="388"/>
      <c r="BR16" s="388"/>
      <c r="BS16" s="388"/>
      <c r="BT16" s="388"/>
      <c r="BU16" s="389"/>
      <c r="BV16" s="387">
        <v>54728167</v>
      </c>
      <c r="BW16" s="388"/>
      <c r="BX16" s="388"/>
      <c r="BY16" s="388"/>
      <c r="BZ16" s="388"/>
      <c r="CA16" s="388"/>
      <c r="CB16" s="388"/>
      <c r="CC16" s="389"/>
      <c r="CD16" s="154"/>
      <c r="CE16" s="494" t="s">
        <v>137</v>
      </c>
      <c r="CF16" s="494"/>
      <c r="CG16" s="494"/>
      <c r="CH16" s="494"/>
      <c r="CI16" s="494"/>
      <c r="CJ16" s="494"/>
      <c r="CK16" s="494"/>
      <c r="CL16" s="494"/>
      <c r="CM16" s="494"/>
      <c r="CN16" s="494"/>
      <c r="CO16" s="494"/>
      <c r="CP16" s="494"/>
      <c r="CQ16" s="494"/>
      <c r="CR16" s="494"/>
      <c r="CS16" s="495"/>
      <c r="CT16" s="384">
        <v>7.8</v>
      </c>
      <c r="CU16" s="385"/>
      <c r="CV16" s="385"/>
      <c r="CW16" s="385"/>
      <c r="CX16" s="385"/>
      <c r="CY16" s="385"/>
      <c r="CZ16" s="385"/>
      <c r="DA16" s="386"/>
      <c r="DB16" s="384">
        <v>4.5999999999999996</v>
      </c>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138</v>
      </c>
      <c r="N17" s="492"/>
      <c r="O17" s="492"/>
      <c r="P17" s="492"/>
      <c r="Q17" s="493"/>
      <c r="R17" s="488" t="s">
        <v>135</v>
      </c>
      <c r="S17" s="489"/>
      <c r="T17" s="489"/>
      <c r="U17" s="489"/>
      <c r="V17" s="490"/>
      <c r="W17" s="403" t="s">
        <v>139</v>
      </c>
      <c r="X17" s="404"/>
      <c r="Y17" s="404"/>
      <c r="Z17" s="404"/>
      <c r="AA17" s="404"/>
      <c r="AB17" s="394"/>
      <c r="AC17" s="438">
        <v>102763</v>
      </c>
      <c r="AD17" s="439"/>
      <c r="AE17" s="439"/>
      <c r="AF17" s="439"/>
      <c r="AG17" s="478"/>
      <c r="AH17" s="438">
        <v>103571</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38627433</v>
      </c>
      <c r="BO17" s="388"/>
      <c r="BP17" s="388"/>
      <c r="BQ17" s="388"/>
      <c r="BR17" s="388"/>
      <c r="BS17" s="388"/>
      <c r="BT17" s="388"/>
      <c r="BU17" s="389"/>
      <c r="BV17" s="387">
        <v>38203671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824.61</v>
      </c>
      <c r="M18" s="500"/>
      <c r="N18" s="500"/>
      <c r="O18" s="500"/>
      <c r="P18" s="500"/>
      <c r="Q18" s="500"/>
      <c r="R18" s="501"/>
      <c r="S18" s="501"/>
      <c r="T18" s="501"/>
      <c r="U18" s="501"/>
      <c r="V18" s="502"/>
      <c r="W18" s="405"/>
      <c r="X18" s="406"/>
      <c r="Y18" s="406"/>
      <c r="Z18" s="406"/>
      <c r="AA18" s="406"/>
      <c r="AB18" s="397"/>
      <c r="AC18" s="503">
        <v>81.7</v>
      </c>
      <c r="AD18" s="504"/>
      <c r="AE18" s="504"/>
      <c r="AF18" s="504"/>
      <c r="AG18" s="505"/>
      <c r="AH18" s="503">
        <v>81.400000000000006</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65052400</v>
      </c>
      <c r="BO18" s="388"/>
      <c r="BP18" s="388"/>
      <c r="BQ18" s="388"/>
      <c r="BR18" s="388"/>
      <c r="BS18" s="388"/>
      <c r="BT18" s="388"/>
      <c r="BU18" s="389"/>
      <c r="BV18" s="387">
        <v>65089934</v>
      </c>
      <c r="BW18" s="388"/>
      <c r="BX18" s="388"/>
      <c r="BY18" s="388"/>
      <c r="BZ18" s="388"/>
      <c r="CA18" s="388"/>
      <c r="CB18" s="388"/>
      <c r="CC18" s="389"/>
      <c r="CD18" s="154"/>
      <c r="CE18" s="494" t="s">
        <v>143</v>
      </c>
      <c r="CF18" s="494"/>
      <c r="CG18" s="494"/>
      <c r="CH18" s="494"/>
      <c r="CI18" s="494"/>
      <c r="CJ18" s="494"/>
      <c r="CK18" s="494"/>
      <c r="CL18" s="494"/>
      <c r="CM18" s="494"/>
      <c r="CN18" s="494"/>
      <c r="CO18" s="494"/>
      <c r="CP18" s="494"/>
      <c r="CQ18" s="494"/>
      <c r="CR18" s="494"/>
      <c r="CS18" s="495"/>
      <c r="CT18" s="384">
        <v>3.8</v>
      </c>
      <c r="CU18" s="385"/>
      <c r="CV18" s="385"/>
      <c r="CW18" s="385"/>
      <c r="CX18" s="385"/>
      <c r="CY18" s="385"/>
      <c r="CZ18" s="385"/>
      <c r="DA18" s="386"/>
      <c r="DB18" s="384">
        <v>8.1999999999999993</v>
      </c>
      <c r="DC18" s="385"/>
      <c r="DD18" s="385"/>
      <c r="DE18" s="385"/>
      <c r="DF18" s="385"/>
      <c r="DG18" s="385"/>
      <c r="DH18" s="385"/>
      <c r="DI18" s="386"/>
      <c r="DJ18" s="139"/>
      <c r="DK18" s="139"/>
      <c r="DL18" s="139"/>
      <c r="DM18" s="139"/>
      <c r="DN18" s="139"/>
      <c r="DO18" s="139"/>
    </row>
    <row r="19" spans="1:119" ht="18.75" customHeight="1" thickBot="1" x14ac:dyDescent="0.2">
      <c r="A19" s="140"/>
      <c r="B19" s="498" t="s">
        <v>144</v>
      </c>
      <c r="C19" s="430"/>
      <c r="D19" s="430"/>
      <c r="E19" s="499"/>
      <c r="F19" s="499"/>
      <c r="G19" s="499"/>
      <c r="H19" s="499"/>
      <c r="I19" s="499"/>
      <c r="J19" s="499"/>
      <c r="K19" s="499"/>
      <c r="L19" s="507">
        <v>349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75918221</v>
      </c>
      <c r="BO19" s="388"/>
      <c r="BP19" s="388"/>
      <c r="BQ19" s="388"/>
      <c r="BR19" s="388"/>
      <c r="BS19" s="388"/>
      <c r="BT19" s="388"/>
      <c r="BU19" s="389"/>
      <c r="BV19" s="387">
        <v>77620135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146</v>
      </c>
      <c r="C20" s="430"/>
      <c r="D20" s="430"/>
      <c r="E20" s="499"/>
      <c r="F20" s="499"/>
      <c r="G20" s="499"/>
      <c r="H20" s="499"/>
      <c r="I20" s="499"/>
      <c r="J20" s="499"/>
      <c r="K20" s="499"/>
      <c r="L20" s="507">
        <v>118234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151191084</v>
      </c>
      <c r="BO23" s="388"/>
      <c r="BP23" s="388"/>
      <c r="BQ23" s="388"/>
      <c r="BR23" s="388"/>
      <c r="BS23" s="388"/>
      <c r="BT23" s="388"/>
      <c r="BU23" s="389"/>
      <c r="BV23" s="387">
        <v>158848913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155</v>
      </c>
      <c r="F24" s="417"/>
      <c r="G24" s="417"/>
      <c r="H24" s="417"/>
      <c r="I24" s="417"/>
      <c r="J24" s="417"/>
      <c r="K24" s="418"/>
      <c r="L24" s="438">
        <v>1</v>
      </c>
      <c r="M24" s="439"/>
      <c r="N24" s="439"/>
      <c r="O24" s="439"/>
      <c r="P24" s="478"/>
      <c r="Q24" s="438">
        <v>7500</v>
      </c>
      <c r="R24" s="439"/>
      <c r="S24" s="439"/>
      <c r="T24" s="439"/>
      <c r="U24" s="439"/>
      <c r="V24" s="478"/>
      <c r="W24" s="533"/>
      <c r="X24" s="521"/>
      <c r="Y24" s="522"/>
      <c r="Z24" s="437" t="s">
        <v>156</v>
      </c>
      <c r="AA24" s="417"/>
      <c r="AB24" s="417"/>
      <c r="AC24" s="417"/>
      <c r="AD24" s="417"/>
      <c r="AE24" s="417"/>
      <c r="AF24" s="417"/>
      <c r="AG24" s="418"/>
      <c r="AH24" s="438">
        <v>1393</v>
      </c>
      <c r="AI24" s="439"/>
      <c r="AJ24" s="439"/>
      <c r="AK24" s="439"/>
      <c r="AL24" s="478"/>
      <c r="AM24" s="438">
        <v>4280689</v>
      </c>
      <c r="AN24" s="439"/>
      <c r="AO24" s="439"/>
      <c r="AP24" s="439"/>
      <c r="AQ24" s="439"/>
      <c r="AR24" s="478"/>
      <c r="AS24" s="438">
        <v>3073</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93050617</v>
      </c>
      <c r="BO24" s="388"/>
      <c r="BP24" s="388"/>
      <c r="BQ24" s="388"/>
      <c r="BR24" s="388"/>
      <c r="BS24" s="388"/>
      <c r="BT24" s="388"/>
      <c r="BU24" s="389"/>
      <c r="BV24" s="387">
        <v>95101644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158</v>
      </c>
      <c r="F25" s="417"/>
      <c r="G25" s="417"/>
      <c r="H25" s="417"/>
      <c r="I25" s="417"/>
      <c r="J25" s="417"/>
      <c r="K25" s="418"/>
      <c r="L25" s="438">
        <v>2</v>
      </c>
      <c r="M25" s="439"/>
      <c r="N25" s="439"/>
      <c r="O25" s="439"/>
      <c r="P25" s="478"/>
      <c r="Q25" s="438">
        <v>6698</v>
      </c>
      <c r="R25" s="439"/>
      <c r="S25" s="439"/>
      <c r="T25" s="439"/>
      <c r="U25" s="439"/>
      <c r="V25" s="478"/>
      <c r="W25" s="533"/>
      <c r="X25" s="521"/>
      <c r="Y25" s="522"/>
      <c r="Z25" s="437" t="s">
        <v>159</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32639890</v>
      </c>
      <c r="BO25" s="351"/>
      <c r="BP25" s="351"/>
      <c r="BQ25" s="351"/>
      <c r="BR25" s="351"/>
      <c r="BS25" s="351"/>
      <c r="BT25" s="351"/>
      <c r="BU25" s="352"/>
      <c r="BV25" s="350">
        <v>31867254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161</v>
      </c>
      <c r="F26" s="417"/>
      <c r="G26" s="417"/>
      <c r="H26" s="417"/>
      <c r="I26" s="417"/>
      <c r="J26" s="417"/>
      <c r="K26" s="418"/>
      <c r="L26" s="438">
        <v>1</v>
      </c>
      <c r="M26" s="439"/>
      <c r="N26" s="439"/>
      <c r="O26" s="439"/>
      <c r="P26" s="478"/>
      <c r="Q26" s="438">
        <v>5944</v>
      </c>
      <c r="R26" s="439"/>
      <c r="S26" s="439"/>
      <c r="T26" s="439"/>
      <c r="U26" s="439"/>
      <c r="V26" s="478"/>
      <c r="W26" s="533"/>
      <c r="X26" s="521"/>
      <c r="Y26" s="522"/>
      <c r="Z26" s="437" t="s">
        <v>162</v>
      </c>
      <c r="AA26" s="543"/>
      <c r="AB26" s="543"/>
      <c r="AC26" s="543"/>
      <c r="AD26" s="543"/>
      <c r="AE26" s="543"/>
      <c r="AF26" s="543"/>
      <c r="AG26" s="544"/>
      <c r="AH26" s="438">
        <v>195</v>
      </c>
      <c r="AI26" s="439"/>
      <c r="AJ26" s="439"/>
      <c r="AK26" s="439"/>
      <c r="AL26" s="478"/>
      <c r="AM26" s="438">
        <v>651105</v>
      </c>
      <c r="AN26" s="439"/>
      <c r="AO26" s="439"/>
      <c r="AP26" s="439"/>
      <c r="AQ26" s="439"/>
      <c r="AR26" s="478"/>
      <c r="AS26" s="438">
        <v>3339</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v>100000</v>
      </c>
      <c r="BO26" s="388"/>
      <c r="BP26" s="388"/>
      <c r="BQ26" s="388"/>
      <c r="BR26" s="388"/>
      <c r="BS26" s="388"/>
      <c r="BT26" s="388"/>
      <c r="BU26" s="389"/>
      <c r="BV26" s="387">
        <v>100000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164</v>
      </c>
      <c r="F27" s="417"/>
      <c r="G27" s="417"/>
      <c r="H27" s="417"/>
      <c r="I27" s="417"/>
      <c r="J27" s="417"/>
      <c r="K27" s="418"/>
      <c r="L27" s="438">
        <v>1</v>
      </c>
      <c r="M27" s="439"/>
      <c r="N27" s="439"/>
      <c r="O27" s="439"/>
      <c r="P27" s="478"/>
      <c r="Q27" s="438">
        <v>6130</v>
      </c>
      <c r="R27" s="439"/>
      <c r="S27" s="439"/>
      <c r="T27" s="439"/>
      <c r="U27" s="439"/>
      <c r="V27" s="478"/>
      <c r="W27" s="533"/>
      <c r="X27" s="521"/>
      <c r="Y27" s="522"/>
      <c r="Z27" s="437" t="s">
        <v>165</v>
      </c>
      <c r="AA27" s="417"/>
      <c r="AB27" s="417"/>
      <c r="AC27" s="417"/>
      <c r="AD27" s="417"/>
      <c r="AE27" s="417"/>
      <c r="AF27" s="417"/>
      <c r="AG27" s="418"/>
      <c r="AH27" s="438">
        <v>22</v>
      </c>
      <c r="AI27" s="439"/>
      <c r="AJ27" s="439"/>
      <c r="AK27" s="439"/>
      <c r="AL27" s="478"/>
      <c r="AM27" s="438">
        <v>84502</v>
      </c>
      <c r="AN27" s="439"/>
      <c r="AO27" s="439"/>
      <c r="AP27" s="439"/>
      <c r="AQ27" s="439"/>
      <c r="AR27" s="478"/>
      <c r="AS27" s="438">
        <v>3841</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t="s">
        <v>121</v>
      </c>
      <c r="BO27" s="557"/>
      <c r="BP27" s="557"/>
      <c r="BQ27" s="557"/>
      <c r="BR27" s="557"/>
      <c r="BS27" s="557"/>
      <c r="BT27" s="557"/>
      <c r="BU27" s="558"/>
      <c r="BV27" s="556" t="s">
        <v>121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167</v>
      </c>
      <c r="F28" s="417"/>
      <c r="G28" s="417"/>
      <c r="H28" s="417"/>
      <c r="I28" s="417"/>
      <c r="J28" s="417"/>
      <c r="K28" s="418"/>
      <c r="L28" s="438">
        <v>1</v>
      </c>
      <c r="M28" s="439"/>
      <c r="N28" s="439"/>
      <c r="O28" s="439"/>
      <c r="P28" s="478"/>
      <c r="Q28" s="438">
        <v>5620</v>
      </c>
      <c r="R28" s="439"/>
      <c r="S28" s="439"/>
      <c r="T28" s="439"/>
      <c r="U28" s="439"/>
      <c r="V28" s="478"/>
      <c r="W28" s="533"/>
      <c r="X28" s="521"/>
      <c r="Y28" s="522"/>
      <c r="Z28" s="437" t="s">
        <v>168</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4274314</v>
      </c>
      <c r="BO28" s="351"/>
      <c r="BP28" s="351"/>
      <c r="BQ28" s="351"/>
      <c r="BR28" s="351"/>
      <c r="BS28" s="351"/>
      <c r="BT28" s="351"/>
      <c r="BU28" s="352"/>
      <c r="BV28" s="350">
        <v>4271907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171</v>
      </c>
      <c r="F29" s="417"/>
      <c r="G29" s="417"/>
      <c r="H29" s="417"/>
      <c r="I29" s="417"/>
      <c r="J29" s="417"/>
      <c r="K29" s="418"/>
      <c r="L29" s="438">
        <v>33</v>
      </c>
      <c r="M29" s="439"/>
      <c r="N29" s="439"/>
      <c r="O29" s="439"/>
      <c r="P29" s="478"/>
      <c r="Q29" s="438">
        <v>5410</v>
      </c>
      <c r="R29" s="439"/>
      <c r="S29" s="439"/>
      <c r="T29" s="439"/>
      <c r="U29" s="439"/>
      <c r="V29" s="478"/>
      <c r="W29" s="534"/>
      <c r="X29" s="535"/>
      <c r="Y29" s="536"/>
      <c r="Z29" s="437" t="s">
        <v>172</v>
      </c>
      <c r="AA29" s="417"/>
      <c r="AB29" s="417"/>
      <c r="AC29" s="417"/>
      <c r="AD29" s="417"/>
      <c r="AE29" s="417"/>
      <c r="AF29" s="417"/>
      <c r="AG29" s="418"/>
      <c r="AH29" s="438">
        <v>1415</v>
      </c>
      <c r="AI29" s="439"/>
      <c r="AJ29" s="439"/>
      <c r="AK29" s="439"/>
      <c r="AL29" s="478"/>
      <c r="AM29" s="438">
        <v>4365191</v>
      </c>
      <c r="AN29" s="439"/>
      <c r="AO29" s="439"/>
      <c r="AP29" s="439"/>
      <c r="AQ29" s="439"/>
      <c r="AR29" s="478"/>
      <c r="AS29" s="438">
        <v>3085</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3016780</v>
      </c>
      <c r="BO29" s="388"/>
      <c r="BP29" s="388"/>
      <c r="BQ29" s="388"/>
      <c r="BR29" s="388"/>
      <c r="BS29" s="388"/>
      <c r="BT29" s="388"/>
      <c r="BU29" s="389"/>
      <c r="BV29" s="387">
        <v>3016453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94.5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6299450</v>
      </c>
      <c r="BO30" s="557"/>
      <c r="BP30" s="557"/>
      <c r="BQ30" s="557"/>
      <c r="BR30" s="557"/>
      <c r="BS30" s="557"/>
      <c r="BT30" s="557"/>
      <c r="BU30" s="558"/>
      <c r="BV30" s="556">
        <v>5934207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競輪事業特別会計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IF('各会計、関係団体の財政状況及び健全化判断比率'!B33="","",'各会計、関係団体の財政状況及び健全化判断比率'!B33)</f>
        <v>病院事業会計</v>
      </c>
      <c r="AP34" s="569"/>
      <c r="AQ34" s="569"/>
      <c r="AR34" s="569"/>
      <c r="AS34" s="569"/>
      <c r="AT34" s="569"/>
      <c r="AU34" s="569"/>
      <c r="AV34" s="569"/>
      <c r="AW34" s="569"/>
      <c r="AX34" s="569"/>
      <c r="AY34" s="569"/>
      <c r="AZ34" s="569"/>
      <c r="BA34" s="569"/>
      <c r="BB34" s="569"/>
      <c r="BC34" s="569"/>
      <c r="BD34" s="167"/>
      <c r="BE34" s="568">
        <f>IF(BG34="","",MAX(C34:D43,U34:V43,AM34:AN43)+1)</f>
        <v>11</v>
      </c>
      <c r="BF34" s="568"/>
      <c r="BG34" s="569" t="str">
        <f>IF('各会計、関係団体の財政状況及び健全化判断比率'!B36="","",'各会計、関係団体の財政状況及び健全化判断比率'!B36)</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15</v>
      </c>
      <c r="BX34" s="568"/>
      <c r="BY34" s="569" t="str">
        <f>IF('各会計、関係団体の財政状況及び健全化判断比率'!B68="","",'各会計、関係団体の財政状況及び健全化判断比率'!B68)</f>
        <v>青森地域広域事務組合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青森市土地開発公社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母子父子寡婦福祉資金貸付金特別会計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国民健康保険事業特別会計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IF('各会計、関係団体の財政状況及び健全化判断比率'!B34="","",'各会計、関係団体の財政状況及び健全化判断比率'!B34)</f>
        <v>水道事業会計</v>
      </c>
      <c r="AP35" s="569"/>
      <c r="AQ35" s="569"/>
      <c r="AR35" s="569"/>
      <c r="AS35" s="569"/>
      <c r="AT35" s="569"/>
      <c r="AU35" s="569"/>
      <c r="AV35" s="569"/>
      <c r="AW35" s="569"/>
      <c r="AX35" s="569"/>
      <c r="AY35" s="569"/>
      <c r="AZ35" s="569"/>
      <c r="BA35" s="569"/>
      <c r="BB35" s="569"/>
      <c r="BC35" s="569"/>
      <c r="BD35" s="167"/>
      <c r="BE35" s="568">
        <f t="shared" ref="BE35:BE43" si="1">IF(BG35="","",BE34+1)</f>
        <v>12</v>
      </c>
      <c r="BF35" s="568"/>
      <c r="BG35" s="569" t="str">
        <f>IF('各会計、関係団体の財政状況及び健全化判断比率'!B37="","",'各会計、関係団体の財政状況及び健全化判断比率'!B37)</f>
        <v>卸売市場事業特別会計</v>
      </c>
      <c r="BH35" s="569"/>
      <c r="BI35" s="569"/>
      <c r="BJ35" s="569"/>
      <c r="BK35" s="569"/>
      <c r="BL35" s="569"/>
      <c r="BM35" s="569"/>
      <c r="BN35" s="569"/>
      <c r="BO35" s="569"/>
      <c r="BP35" s="569"/>
      <c r="BQ35" s="569"/>
      <c r="BR35" s="569"/>
      <c r="BS35" s="569"/>
      <c r="BT35" s="569"/>
      <c r="BU35" s="569"/>
      <c r="BV35" s="167"/>
      <c r="BW35" s="568">
        <f t="shared" ref="BW35:BW43" si="2">IF(BY35="","",BW34+1)</f>
        <v>16</v>
      </c>
      <c r="BX35" s="568"/>
      <c r="BY35" s="569" t="str">
        <f>IF('各会計、関係団体の財政状況及び健全化判断比率'!B69="","",'各会計、関係団体の財政状況及び健全化判断比率'!B69)</f>
        <v>津軽広域水道企業団津軽事業部</v>
      </c>
      <c r="BZ35" s="569"/>
      <c r="CA35" s="569"/>
      <c r="CB35" s="569"/>
      <c r="CC35" s="569"/>
      <c r="CD35" s="569"/>
      <c r="CE35" s="569"/>
      <c r="CF35" s="569"/>
      <c r="CG35" s="569"/>
      <c r="CH35" s="569"/>
      <c r="CI35" s="569"/>
      <c r="CJ35" s="569"/>
      <c r="CK35" s="569"/>
      <c r="CL35" s="569"/>
      <c r="CM35" s="569"/>
      <c r="CN35" s="167"/>
      <c r="CO35" s="568">
        <f t="shared" ref="CO35:CO43" si="3">IF(CQ35="","",CO34+1)</f>
        <v>24</v>
      </c>
      <c r="CP35" s="568"/>
      <c r="CQ35" s="569" t="str">
        <f>IF('各会計、関係団体の財政状況及び健全化判断比率'!BS8="","",'各会計、関係団体の財政状況及び健全化判断比率'!BS8)</f>
        <v>青森市観光レクリエーション振興財団</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介護保険事業特別会計</v>
      </c>
      <c r="X36" s="569"/>
      <c r="Y36" s="569"/>
      <c r="Z36" s="569"/>
      <c r="AA36" s="569"/>
      <c r="AB36" s="569"/>
      <c r="AC36" s="569"/>
      <c r="AD36" s="569"/>
      <c r="AE36" s="569"/>
      <c r="AF36" s="569"/>
      <c r="AG36" s="569"/>
      <c r="AH36" s="569"/>
      <c r="AI36" s="569"/>
      <c r="AJ36" s="569"/>
      <c r="AK36" s="569"/>
      <c r="AL36" s="167"/>
      <c r="AM36" s="568">
        <f t="shared" si="0"/>
        <v>10</v>
      </c>
      <c r="AN36" s="568"/>
      <c r="AO36" s="569" t="str">
        <f>IF('各会計、関係団体の財政状況及び健全化判断比率'!B35="","",'各会計、関係団体の財政状況及び健全化判断比率'!B35)</f>
        <v>自動車運送事業会計</v>
      </c>
      <c r="AP36" s="569"/>
      <c r="AQ36" s="569"/>
      <c r="AR36" s="569"/>
      <c r="AS36" s="569"/>
      <c r="AT36" s="569"/>
      <c r="AU36" s="569"/>
      <c r="AV36" s="569"/>
      <c r="AW36" s="569"/>
      <c r="AX36" s="569"/>
      <c r="AY36" s="569"/>
      <c r="AZ36" s="569"/>
      <c r="BA36" s="569"/>
      <c r="BB36" s="569"/>
      <c r="BC36" s="569"/>
      <c r="BD36" s="167"/>
      <c r="BE36" s="568">
        <f t="shared" si="1"/>
        <v>13</v>
      </c>
      <c r="BF36" s="568"/>
      <c r="BG36" s="569" t="str">
        <f>IF('各会計、関係団体の財政状況及び健全化判断比率'!B38="","",'各会計、関係団体の財政状況及び健全化判断比率'!B38)</f>
        <v>農業集落排水事業特別会計</v>
      </c>
      <c r="BH36" s="569"/>
      <c r="BI36" s="569"/>
      <c r="BJ36" s="569"/>
      <c r="BK36" s="569"/>
      <c r="BL36" s="569"/>
      <c r="BM36" s="569"/>
      <c r="BN36" s="569"/>
      <c r="BO36" s="569"/>
      <c r="BP36" s="569"/>
      <c r="BQ36" s="569"/>
      <c r="BR36" s="569"/>
      <c r="BS36" s="569"/>
      <c r="BT36" s="569"/>
      <c r="BU36" s="569"/>
      <c r="BV36" s="167"/>
      <c r="BW36" s="568">
        <f t="shared" si="2"/>
        <v>17</v>
      </c>
      <c r="BX36" s="568"/>
      <c r="BY36" s="569" t="str">
        <f>IF('各会計、関係団体の財政状況及び健全化判断比率'!B70="","",'各会計、関係団体の財政状況及び健全化判断比率'!B70)</f>
        <v>黒石地区清掃施設組合</v>
      </c>
      <c r="BZ36" s="569"/>
      <c r="CA36" s="569"/>
      <c r="CB36" s="569"/>
      <c r="CC36" s="569"/>
      <c r="CD36" s="569"/>
      <c r="CE36" s="569"/>
      <c r="CF36" s="569"/>
      <c r="CG36" s="569"/>
      <c r="CH36" s="569"/>
      <c r="CI36" s="569"/>
      <c r="CJ36" s="569"/>
      <c r="CK36" s="569"/>
      <c r="CL36" s="569"/>
      <c r="CM36" s="569"/>
      <c r="CN36" s="167"/>
      <c r="CO36" s="568">
        <f t="shared" si="3"/>
        <v>25</v>
      </c>
      <c r="CP36" s="568"/>
      <c r="CQ36" s="569" t="str">
        <f>IF('各会計、関係団体の財政状況及び健全化判断比率'!BS9="","",'各会計、関係団体の財政状況及び健全化判断比率'!BS9)</f>
        <v>青森市シルバー人材センター</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14</v>
      </c>
      <c r="BF37" s="568"/>
      <c r="BG37" s="569" t="str">
        <f>IF('各会計、関係団体の財政状況及び健全化判断比率'!B39="","",'各会計、関係団体の財政状況及び健全化判断比率'!B39)</f>
        <v>宅地造成事業特別会計</v>
      </c>
      <c r="BH37" s="569"/>
      <c r="BI37" s="569"/>
      <c r="BJ37" s="569"/>
      <c r="BK37" s="569"/>
      <c r="BL37" s="569"/>
      <c r="BM37" s="569"/>
      <c r="BN37" s="569"/>
      <c r="BO37" s="569"/>
      <c r="BP37" s="569"/>
      <c r="BQ37" s="569"/>
      <c r="BR37" s="569"/>
      <c r="BS37" s="569"/>
      <c r="BT37" s="569"/>
      <c r="BU37" s="569"/>
      <c r="BV37" s="167"/>
      <c r="BW37" s="568">
        <f t="shared" si="2"/>
        <v>18</v>
      </c>
      <c r="BX37" s="568"/>
      <c r="BY37" s="569" t="str">
        <f>IF('各会計、関係団体の財政状況及び健全化判断比率'!B71="","",'各会計、関係団体の財政状況及び健全化判断比率'!B71)</f>
        <v>南黒地方福祉事務組合</v>
      </c>
      <c r="BZ37" s="569"/>
      <c r="CA37" s="569"/>
      <c r="CB37" s="569"/>
      <c r="CC37" s="569"/>
      <c r="CD37" s="569"/>
      <c r="CE37" s="569"/>
      <c r="CF37" s="569"/>
      <c r="CG37" s="569"/>
      <c r="CH37" s="569"/>
      <c r="CI37" s="569"/>
      <c r="CJ37" s="569"/>
      <c r="CK37" s="569"/>
      <c r="CL37" s="569"/>
      <c r="CM37" s="569"/>
      <c r="CN37" s="167"/>
      <c r="CO37" s="568">
        <f t="shared" si="3"/>
        <v>26</v>
      </c>
      <c r="CP37" s="568"/>
      <c r="CQ37" s="569" t="str">
        <f>IF('各会計、関係団体の財政状況及び健全化判断比率'!BS10="","",'各会計、関係団体の財政状況及び健全化判断比率'!BS10)</f>
        <v>青森市文化スポーツ振興公社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7</v>
      </c>
      <c r="V38" s="568"/>
      <c r="W38" s="569" t="str">
        <f>IF('各会計、関係団体の財政状況及び健全化判断比率'!B32="","",'各会計、関係団体の財政状況及び健全化判断比率'!B32)</f>
        <v>駐車場事業特別会計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19</v>
      </c>
      <c r="BX38" s="568"/>
      <c r="BY38" s="569" t="str">
        <f>IF('各会計、関係団体の財政状況及び健全化判断比率'!B72="","",'各会計、関係団体の財政状況及び健全化判断比率'!B72)</f>
        <v>青森県後期高齢者医療広域連合（一般会計）</v>
      </c>
      <c r="BZ38" s="569"/>
      <c r="CA38" s="569"/>
      <c r="CB38" s="569"/>
      <c r="CC38" s="569"/>
      <c r="CD38" s="569"/>
      <c r="CE38" s="569"/>
      <c r="CF38" s="569"/>
      <c r="CG38" s="569"/>
      <c r="CH38" s="569"/>
      <c r="CI38" s="569"/>
      <c r="CJ38" s="569"/>
      <c r="CK38" s="569"/>
      <c r="CL38" s="569"/>
      <c r="CM38" s="569"/>
      <c r="CN38" s="167"/>
      <c r="CO38" s="568">
        <f t="shared" si="3"/>
        <v>27</v>
      </c>
      <c r="CP38" s="568"/>
      <c r="CQ38" s="569" t="str">
        <f>IF('各会計、関係団体の財政状況及び健全化判断比率'!BS11="","",'各会計、関係団体の財政状況及び健全化判断比率'!BS11)</f>
        <v>青森駅前再開発ビル</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20</v>
      </c>
      <c r="BX39" s="568"/>
      <c r="BY39" s="569" t="str">
        <f>IF('各会計、関係団体の財政状況及び健全化判断比率'!B73="","",'各会計、関係団体の財政状況及び健全化判断比率'!B73)</f>
        <v>青森県後期高齢者医療広域連合（特別会計）</v>
      </c>
      <c r="BZ39" s="569"/>
      <c r="CA39" s="569"/>
      <c r="CB39" s="569"/>
      <c r="CC39" s="569"/>
      <c r="CD39" s="569"/>
      <c r="CE39" s="569"/>
      <c r="CF39" s="569"/>
      <c r="CG39" s="569"/>
      <c r="CH39" s="569"/>
      <c r="CI39" s="569"/>
      <c r="CJ39" s="569"/>
      <c r="CK39" s="569"/>
      <c r="CL39" s="569"/>
      <c r="CM39" s="569"/>
      <c r="CN39" s="167"/>
      <c r="CO39" s="568">
        <f t="shared" si="3"/>
        <v>28</v>
      </c>
      <c r="CP39" s="568"/>
      <c r="CQ39" s="569" t="str">
        <f>IF('各会計、関係団体の財政状況及び健全化判断比率'!BS12="","",'各会計、関係団体の財政状況及び健全化判断比率'!BS12)</f>
        <v>ソフトアカデミーあおもり</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21</v>
      </c>
      <c r="BX40" s="568"/>
      <c r="BY40" s="569" t="str">
        <f>IF('各会計、関係団体の財政状況及び健全化判断比率'!B74="","",'各会計、関係団体の財政状況及び健全化判断比率'!B74)</f>
        <v>青森県市長会館管理組合</v>
      </c>
      <c r="BZ40" s="569"/>
      <c r="CA40" s="569"/>
      <c r="CB40" s="569"/>
      <c r="CC40" s="569"/>
      <c r="CD40" s="569"/>
      <c r="CE40" s="569"/>
      <c r="CF40" s="569"/>
      <c r="CG40" s="569"/>
      <c r="CH40" s="569"/>
      <c r="CI40" s="569"/>
      <c r="CJ40" s="569"/>
      <c r="CK40" s="569"/>
      <c r="CL40" s="569"/>
      <c r="CM40" s="569"/>
      <c r="CN40" s="167"/>
      <c r="CO40" s="568">
        <f t="shared" si="3"/>
        <v>29</v>
      </c>
      <c r="CP40" s="568"/>
      <c r="CQ40" s="569" t="str">
        <f>IF('各会計、関係団体の財政状況及び健全化判断比率'!BS13="","",'各会計、関係団体の財政状況及び健全化判断比率'!BS13)</f>
        <v>アップルヒル</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22</v>
      </c>
      <c r="BX41" s="568"/>
      <c r="BY41" s="569" t="str">
        <f>IF('各会計、関係団体の財政状況及び健全化判断比率'!B75="","",'各会計、関係団体の財政状況及び健全化判断比率'!B75)</f>
        <v>青森県交通災害共済組合</v>
      </c>
      <c r="BZ41" s="569"/>
      <c r="CA41" s="569"/>
      <c r="CB41" s="569"/>
      <c r="CC41" s="569"/>
      <c r="CD41" s="569"/>
      <c r="CE41" s="569"/>
      <c r="CF41" s="569"/>
      <c r="CG41" s="569"/>
      <c r="CH41" s="569"/>
      <c r="CI41" s="569"/>
      <c r="CJ41" s="569"/>
      <c r="CK41" s="569"/>
      <c r="CL41" s="569"/>
      <c r="CM41" s="569"/>
      <c r="CN41" s="167"/>
      <c r="CO41" s="568">
        <f t="shared" si="3"/>
        <v>30</v>
      </c>
      <c r="CP41" s="568"/>
      <c r="CQ41" s="569" t="str">
        <f>IF('各会計、関係団体の財政状況及び健全化判断比率'!BS14="","",'各会計、関係団体の財政状況及び健全化判断比率'!BS14)</f>
        <v>青森学術文化振興財団</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f t="shared" si="3"/>
        <v>31</v>
      </c>
      <c r="CP42" s="568"/>
      <c r="CQ42" s="569" t="str">
        <f>IF('各会計、関係団体の財政状況及び健全化判断比率'!BS15="","",'各会計、関係団体の財政状況及び健全化判断比率'!BS15)</f>
        <v>公立大学法人青森公立大学</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54" t="s">
        <v>548</v>
      </c>
      <c r="D34" s="1154"/>
      <c r="E34" s="1155"/>
      <c r="F34" s="32">
        <v>0.7</v>
      </c>
      <c r="G34" s="33">
        <v>0.56000000000000005</v>
      </c>
      <c r="H34" s="33" t="s">
        <v>549</v>
      </c>
      <c r="I34" s="33" t="s">
        <v>550</v>
      </c>
      <c r="J34" s="34" t="s">
        <v>551</v>
      </c>
      <c r="K34" s="22"/>
      <c r="L34" s="22"/>
      <c r="M34" s="22"/>
      <c r="N34" s="22"/>
      <c r="O34" s="22"/>
      <c r="P34" s="22"/>
    </row>
    <row r="35" spans="1:16" ht="39" customHeight="1" x14ac:dyDescent="0.15">
      <c r="A35" s="22"/>
      <c r="B35" s="35"/>
      <c r="C35" s="1148" t="s">
        <v>552</v>
      </c>
      <c r="D35" s="1149"/>
      <c r="E35" s="1150"/>
      <c r="F35" s="36" t="s">
        <v>553</v>
      </c>
      <c r="G35" s="37" t="s">
        <v>554</v>
      </c>
      <c r="H35" s="37" t="s">
        <v>555</v>
      </c>
      <c r="I35" s="37" t="s">
        <v>556</v>
      </c>
      <c r="J35" s="38" t="s">
        <v>557</v>
      </c>
      <c r="K35" s="22"/>
      <c r="L35" s="22"/>
      <c r="M35" s="22"/>
      <c r="N35" s="22"/>
      <c r="O35" s="22"/>
      <c r="P35" s="22"/>
    </row>
    <row r="36" spans="1:16" ht="39" customHeight="1" x14ac:dyDescent="0.15">
      <c r="A36" s="22"/>
      <c r="B36" s="35"/>
      <c r="C36" s="1148" t="s">
        <v>558</v>
      </c>
      <c r="D36" s="1149"/>
      <c r="E36" s="1150"/>
      <c r="F36" s="36">
        <v>0</v>
      </c>
      <c r="G36" s="37">
        <v>0</v>
      </c>
      <c r="H36" s="37">
        <v>0</v>
      </c>
      <c r="I36" s="37" t="s">
        <v>559</v>
      </c>
      <c r="J36" s="38" t="s">
        <v>560</v>
      </c>
      <c r="K36" s="22"/>
      <c r="L36" s="22"/>
      <c r="M36" s="22"/>
      <c r="N36" s="22"/>
      <c r="O36" s="22"/>
      <c r="P36" s="22"/>
    </row>
    <row r="37" spans="1:16" ht="39" customHeight="1" x14ac:dyDescent="0.15">
      <c r="A37" s="22"/>
      <c r="B37" s="35"/>
      <c r="C37" s="1148" t="s">
        <v>561</v>
      </c>
      <c r="D37" s="1149"/>
      <c r="E37" s="1150"/>
      <c r="F37" s="36">
        <v>7.76</v>
      </c>
      <c r="G37" s="37">
        <v>9.48</v>
      </c>
      <c r="H37" s="37">
        <v>11.59</v>
      </c>
      <c r="I37" s="37">
        <v>11.07</v>
      </c>
      <c r="J37" s="38">
        <v>11.73</v>
      </c>
      <c r="K37" s="22"/>
      <c r="L37" s="22"/>
      <c r="M37" s="22"/>
      <c r="N37" s="22"/>
      <c r="O37" s="22"/>
      <c r="P37" s="22"/>
    </row>
    <row r="38" spans="1:16" ht="39" customHeight="1" x14ac:dyDescent="0.15">
      <c r="A38" s="22"/>
      <c r="B38" s="35"/>
      <c r="C38" s="1148" t="s">
        <v>562</v>
      </c>
      <c r="D38" s="1149"/>
      <c r="E38" s="1150"/>
      <c r="F38" s="36">
        <v>2.2000000000000002</v>
      </c>
      <c r="G38" s="37">
        <v>2.2799999999999998</v>
      </c>
      <c r="H38" s="37">
        <v>3.63</v>
      </c>
      <c r="I38" s="37">
        <v>3.8</v>
      </c>
      <c r="J38" s="38">
        <v>3.41</v>
      </c>
      <c r="K38" s="22"/>
      <c r="L38" s="22"/>
      <c r="M38" s="22"/>
      <c r="N38" s="22"/>
      <c r="O38" s="22"/>
      <c r="P38" s="22"/>
    </row>
    <row r="39" spans="1:16" ht="39" customHeight="1" x14ac:dyDescent="0.15">
      <c r="A39" s="22"/>
      <c r="B39" s="35"/>
      <c r="C39" s="1148" t="s">
        <v>563</v>
      </c>
      <c r="D39" s="1149"/>
      <c r="E39" s="1150"/>
      <c r="F39" s="36">
        <v>0.09</v>
      </c>
      <c r="G39" s="37">
        <v>0.01</v>
      </c>
      <c r="H39" s="37">
        <v>0.82</v>
      </c>
      <c r="I39" s="37">
        <v>0.25</v>
      </c>
      <c r="J39" s="38">
        <v>1.07</v>
      </c>
      <c r="K39" s="22"/>
      <c r="L39" s="22"/>
      <c r="M39" s="22"/>
      <c r="N39" s="22"/>
      <c r="O39" s="22"/>
      <c r="P39" s="22"/>
    </row>
    <row r="40" spans="1:16" ht="39" customHeight="1" x14ac:dyDescent="0.15">
      <c r="A40" s="22"/>
      <c r="B40" s="35"/>
      <c r="C40" s="1148" t="s">
        <v>564</v>
      </c>
      <c r="D40" s="1149"/>
      <c r="E40" s="1150"/>
      <c r="F40" s="36">
        <v>0.53</v>
      </c>
      <c r="G40" s="37">
        <v>0.55000000000000004</v>
      </c>
      <c r="H40" s="37">
        <v>0.55000000000000004</v>
      </c>
      <c r="I40" s="37">
        <v>0.56000000000000005</v>
      </c>
      <c r="J40" s="38">
        <v>0.56999999999999995</v>
      </c>
      <c r="K40" s="22"/>
      <c r="L40" s="22"/>
      <c r="M40" s="22"/>
      <c r="N40" s="22"/>
      <c r="O40" s="22"/>
      <c r="P40" s="22"/>
    </row>
    <row r="41" spans="1:16" ht="39" customHeight="1" x14ac:dyDescent="0.15">
      <c r="A41" s="22"/>
      <c r="B41" s="35"/>
      <c r="C41" s="1148" t="s">
        <v>565</v>
      </c>
      <c r="D41" s="1149"/>
      <c r="E41" s="1150"/>
      <c r="F41" s="36">
        <v>0.17</v>
      </c>
      <c r="G41" s="37">
        <v>0.11</v>
      </c>
      <c r="H41" s="37">
        <v>0.11</v>
      </c>
      <c r="I41" s="37">
        <v>0.21</v>
      </c>
      <c r="J41" s="38">
        <v>0.19</v>
      </c>
      <c r="K41" s="22"/>
      <c r="L41" s="22"/>
      <c r="M41" s="22"/>
      <c r="N41" s="22"/>
      <c r="O41" s="22"/>
      <c r="P41" s="22"/>
    </row>
    <row r="42" spans="1:16" ht="39" customHeight="1" x14ac:dyDescent="0.15">
      <c r="A42" s="22"/>
      <c r="B42" s="39"/>
      <c r="C42" s="1148" t="s">
        <v>566</v>
      </c>
      <c r="D42" s="1149"/>
      <c r="E42" s="1150"/>
      <c r="F42" s="36" t="s">
        <v>567</v>
      </c>
      <c r="G42" s="37" t="s">
        <v>500</v>
      </c>
      <c r="H42" s="37" t="s">
        <v>500</v>
      </c>
      <c r="I42" s="37" t="s">
        <v>568</v>
      </c>
      <c r="J42" s="38" t="s">
        <v>500</v>
      </c>
      <c r="K42" s="22"/>
      <c r="L42" s="22"/>
      <c r="M42" s="22"/>
      <c r="N42" s="22"/>
      <c r="O42" s="22"/>
      <c r="P42" s="22"/>
    </row>
    <row r="43" spans="1:16" ht="39" customHeight="1" thickBot="1" x14ac:dyDescent="0.2">
      <c r="A43" s="22"/>
      <c r="B43" s="40"/>
      <c r="C43" s="1151" t="s">
        <v>569</v>
      </c>
      <c r="D43" s="1152"/>
      <c r="E43" s="1153"/>
      <c r="F43" s="41">
        <v>0.17</v>
      </c>
      <c r="G43" s="42">
        <v>0.64</v>
      </c>
      <c r="H43" s="42">
        <v>0.57999999999999996</v>
      </c>
      <c r="I43" s="42">
        <v>0.95</v>
      </c>
      <c r="J43" s="43">
        <v>0.28000000000000003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16734</v>
      </c>
      <c r="L45" s="60">
        <v>20796</v>
      </c>
      <c r="M45" s="60">
        <v>16997</v>
      </c>
      <c r="N45" s="60">
        <v>16876</v>
      </c>
      <c r="O45" s="61">
        <v>16799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500</v>
      </c>
      <c r="L46" s="64" t="s">
        <v>500</v>
      </c>
      <c r="M46" s="64" t="s">
        <v>500</v>
      </c>
      <c r="N46" s="64" t="s">
        <v>500</v>
      </c>
      <c r="O46" s="65" t="s">
        <v>500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500</v>
      </c>
      <c r="L47" s="64" t="s">
        <v>500</v>
      </c>
      <c r="M47" s="64" t="s">
        <v>500</v>
      </c>
      <c r="N47" s="64" t="s">
        <v>500</v>
      </c>
      <c r="O47" s="65" t="s">
        <v>500</v>
      </c>
      <c r="P47" s="48"/>
      <c r="Q47" s="48"/>
      <c r="R47" s="48"/>
      <c r="S47" s="48"/>
      <c r="T47" s="48"/>
      <c r="U47" s="48"/>
    </row>
    <row r="48" spans="1:21" ht="30.75" customHeight="1" x14ac:dyDescent="0.15">
      <c r="A48" s="48"/>
      <c r="B48" s="1166"/>
      <c r="C48" s="1167"/>
      <c r="D48" s="62"/>
      <c r="E48" s="1158" t="s">
        <v>15</v>
      </c>
      <c r="F48" s="1158"/>
      <c r="G48" s="1158"/>
      <c r="H48" s="1158"/>
      <c r="I48" s="1158"/>
      <c r="J48" s="1159"/>
      <c r="K48" s="63">
        <v>2532</v>
      </c>
      <c r="L48" s="64">
        <v>2643</v>
      </c>
      <c r="M48" s="64">
        <v>2785</v>
      </c>
      <c r="N48" s="64">
        <v>3002</v>
      </c>
      <c r="O48" s="65">
        <v>2768</v>
      </c>
      <c r="P48" s="48"/>
      <c r="Q48" s="48"/>
      <c r="R48" s="48"/>
      <c r="S48" s="48"/>
      <c r="T48" s="48"/>
      <c r="U48" s="48"/>
    </row>
    <row r="49" spans="1:21" ht="30.75" customHeight="1" x14ac:dyDescent="0.15">
      <c r="A49" s="48"/>
      <c r="B49" s="1166"/>
      <c r="C49" s="1167"/>
      <c r="D49" s="62"/>
      <c r="E49" s="1158" t="s">
        <v>16</v>
      </c>
      <c r="F49" s="1158"/>
      <c r="G49" s="1158"/>
      <c r="H49" s="1158"/>
      <c r="I49" s="1158"/>
      <c r="J49" s="1159"/>
      <c r="K49" s="63">
        <v>602</v>
      </c>
      <c r="L49" s="64">
        <v>448</v>
      </c>
      <c r="M49" s="64">
        <v>262</v>
      </c>
      <c r="N49" s="64">
        <v>149</v>
      </c>
      <c r="O49" s="65">
        <v>205</v>
      </c>
      <c r="P49" s="48"/>
      <c r="Q49" s="48"/>
      <c r="R49" s="48"/>
      <c r="S49" s="48"/>
      <c r="T49" s="48"/>
      <c r="U49" s="48"/>
    </row>
    <row r="50" spans="1:21" ht="30.75" customHeight="1" x14ac:dyDescent="0.15">
      <c r="A50" s="48"/>
      <c r="B50" s="1166"/>
      <c r="C50" s="1167"/>
      <c r="D50" s="62"/>
      <c r="E50" s="1158" t="s">
        <v>17</v>
      </c>
      <c r="F50" s="1158"/>
      <c r="G50" s="1158"/>
      <c r="H50" s="1158"/>
      <c r="I50" s="1158"/>
      <c r="J50" s="1159"/>
      <c r="K50" s="63">
        <v>38</v>
      </c>
      <c r="L50" s="64">
        <v>38</v>
      </c>
      <c r="M50" s="64">
        <v>39</v>
      </c>
      <c r="N50" s="64">
        <v>45</v>
      </c>
      <c r="O50" s="65">
        <v>97</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t="s">
        <v>500</v>
      </c>
      <c r="O51" s="65" t="s">
        <v>500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11804</v>
      </c>
      <c r="L52" s="64">
        <v>15742</v>
      </c>
      <c r="M52" s="64">
        <v>12141</v>
      </c>
      <c r="N52" s="64">
        <v>11436</v>
      </c>
      <c r="O52" s="65">
        <v>11245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8102</v>
      </c>
      <c r="L53" s="69">
        <v>8183</v>
      </c>
      <c r="M53" s="69">
        <v>7942</v>
      </c>
      <c r="N53" s="69">
        <v>8636</v>
      </c>
      <c r="O53" s="70">
        <v>8624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172" t="s">
        <v>24</v>
      </c>
      <c r="C41" s="1173"/>
      <c r="D41" s="81"/>
      <c r="E41" s="1178" t="s">
        <v>25</v>
      </c>
      <c r="F41" s="1178"/>
      <c r="G41" s="1178"/>
      <c r="H41" s="1179"/>
      <c r="I41" s="82">
        <v>171080</v>
      </c>
      <c r="J41" s="83">
        <v>167042</v>
      </c>
      <c r="K41" s="83">
        <v>164826</v>
      </c>
      <c r="L41" s="83">
        <v>158849</v>
      </c>
      <c r="M41" s="84">
        <v>151191</v>
      </c>
    </row>
    <row r="42" spans="2:13" ht="27.75" customHeight="1" x14ac:dyDescent="0.15">
      <c r="B42" s="1174"/>
      <c r="C42" s="1175"/>
      <c r="D42" s="85"/>
      <c r="E42" s="1180" t="s">
        <v>26</v>
      </c>
      <c r="F42" s="1180"/>
      <c r="G42" s="1180"/>
      <c r="H42" s="1181"/>
      <c r="I42" s="86">
        <v>16980</v>
      </c>
      <c r="J42" s="87">
        <v>7145</v>
      </c>
      <c r="K42" s="87">
        <v>3731</v>
      </c>
      <c r="L42" s="87">
        <v>3681</v>
      </c>
      <c r="M42" s="88">
        <v>3744</v>
      </c>
    </row>
    <row r="43" spans="2:13" ht="27.75" customHeight="1" x14ac:dyDescent="0.15">
      <c r="B43" s="1174"/>
      <c r="C43" s="1175"/>
      <c r="D43" s="85"/>
      <c r="E43" s="1180" t="s">
        <v>27</v>
      </c>
      <c r="F43" s="1180"/>
      <c r="G43" s="1180"/>
      <c r="H43" s="1181"/>
      <c r="I43" s="86">
        <v>29405</v>
      </c>
      <c r="J43" s="87">
        <v>29903</v>
      </c>
      <c r="K43" s="87">
        <v>30577</v>
      </c>
      <c r="L43" s="87">
        <v>32109</v>
      </c>
      <c r="M43" s="88">
        <v>32136</v>
      </c>
    </row>
    <row r="44" spans="2:13" ht="27.75" customHeight="1" x14ac:dyDescent="0.15">
      <c r="B44" s="1174"/>
      <c r="C44" s="1175"/>
      <c r="D44" s="85"/>
      <c r="E44" s="1180" t="s">
        <v>28</v>
      </c>
      <c r="F44" s="1180"/>
      <c r="G44" s="1180"/>
      <c r="H44" s="1181"/>
      <c r="I44" s="86">
        <v>1461</v>
      </c>
      <c r="J44" s="87">
        <v>1219</v>
      </c>
      <c r="K44" s="87">
        <v>1897</v>
      </c>
      <c r="L44" s="87">
        <v>1891</v>
      </c>
      <c r="M44" s="88">
        <v>1883</v>
      </c>
    </row>
    <row r="45" spans="2:13" ht="27.75" customHeight="1" x14ac:dyDescent="0.15">
      <c r="B45" s="1174"/>
      <c r="C45" s="1175"/>
      <c r="D45" s="85"/>
      <c r="E45" s="1180" t="s">
        <v>29</v>
      </c>
      <c r="F45" s="1180"/>
      <c r="G45" s="1180"/>
      <c r="H45" s="1181"/>
      <c r="I45" s="86">
        <v>16230</v>
      </c>
      <c r="J45" s="87">
        <v>15918</v>
      </c>
      <c r="K45" s="87">
        <v>14678</v>
      </c>
      <c r="L45" s="87">
        <v>14427</v>
      </c>
      <c r="M45" s="88">
        <v>13511</v>
      </c>
    </row>
    <row r="46" spans="2:13" ht="27.75" customHeight="1" x14ac:dyDescent="0.15">
      <c r="B46" s="1174"/>
      <c r="C46" s="1175"/>
      <c r="D46" s="89"/>
      <c r="E46" s="1180" t="s">
        <v>30</v>
      </c>
      <c r="F46" s="1180"/>
      <c r="G46" s="1180"/>
      <c r="H46" s="1181"/>
      <c r="I46" s="86" t="s">
        <v>500</v>
      </c>
      <c r="J46" s="87" t="s">
        <v>500</v>
      </c>
      <c r="K46" s="87" t="s">
        <v>500</v>
      </c>
      <c r="L46" s="87" t="s">
        <v>500</v>
      </c>
      <c r="M46" s="88" t="s">
        <v>500</v>
      </c>
    </row>
    <row r="47" spans="2:13" ht="27.75" customHeight="1" x14ac:dyDescent="0.15">
      <c r="B47" s="1174"/>
      <c r="C47" s="1175"/>
      <c r="D47" s="90"/>
      <c r="E47" s="1182" t="s">
        <v>31</v>
      </c>
      <c r="F47" s="1183"/>
      <c r="G47" s="1183"/>
      <c r="H47" s="1184"/>
      <c r="I47" s="86" t="s">
        <v>500</v>
      </c>
      <c r="J47" s="87" t="s">
        <v>500</v>
      </c>
      <c r="K47" s="87" t="s">
        <v>500</v>
      </c>
      <c r="L47" s="87" t="s">
        <v>500</v>
      </c>
      <c r="M47" s="88" t="s">
        <v>500</v>
      </c>
    </row>
    <row r="48" spans="2:13" ht="27.75" customHeight="1" x14ac:dyDescent="0.15">
      <c r="B48" s="1174"/>
      <c r="C48" s="1175"/>
      <c r="D48" s="85"/>
      <c r="E48" s="1180" t="s">
        <v>32</v>
      </c>
      <c r="F48" s="1180"/>
      <c r="G48" s="1180"/>
      <c r="H48" s="1181"/>
      <c r="I48" s="86" t="s">
        <v>500</v>
      </c>
      <c r="J48" s="87" t="s">
        <v>500</v>
      </c>
      <c r="K48" s="87" t="s">
        <v>500</v>
      </c>
      <c r="L48" s="87" t="s">
        <v>500</v>
      </c>
      <c r="M48" s="88" t="s">
        <v>500</v>
      </c>
    </row>
    <row r="49" spans="2:13" ht="27.75" customHeight="1" x14ac:dyDescent="0.15">
      <c r="B49" s="1176"/>
      <c r="C49" s="1177"/>
      <c r="D49" s="85"/>
      <c r="E49" s="1180" t="s">
        <v>33</v>
      </c>
      <c r="F49" s="1180"/>
      <c r="G49" s="1180"/>
      <c r="H49" s="1181"/>
      <c r="I49" s="86" t="s">
        <v>500</v>
      </c>
      <c r="J49" s="87" t="s">
        <v>500</v>
      </c>
      <c r="K49" s="87" t="s">
        <v>500</v>
      </c>
      <c r="L49" s="87" t="s">
        <v>500</v>
      </c>
      <c r="M49" s="88" t="s">
        <v>500</v>
      </c>
    </row>
    <row r="50" spans="2:13" ht="27.75" customHeight="1" x14ac:dyDescent="0.15">
      <c r="B50" s="1185" t="s">
        <v>34</v>
      </c>
      <c r="C50" s="1186"/>
      <c r="D50" s="91"/>
      <c r="E50" s="1180" t="s">
        <v>35</v>
      </c>
      <c r="F50" s="1180"/>
      <c r="G50" s="1180"/>
      <c r="H50" s="1181"/>
      <c r="I50" s="86">
        <v>18981</v>
      </c>
      <c r="J50" s="87">
        <v>12690</v>
      </c>
      <c r="K50" s="87">
        <v>8805</v>
      </c>
      <c r="L50" s="87">
        <v>10866</v>
      </c>
      <c r="M50" s="88">
        <v>11583</v>
      </c>
    </row>
    <row r="51" spans="2:13" ht="27.75" customHeight="1" x14ac:dyDescent="0.15">
      <c r="B51" s="1174"/>
      <c r="C51" s="1175"/>
      <c r="D51" s="85"/>
      <c r="E51" s="1180" t="s">
        <v>36</v>
      </c>
      <c r="F51" s="1180"/>
      <c r="G51" s="1180"/>
      <c r="H51" s="1181"/>
      <c r="I51" s="86">
        <v>7334</v>
      </c>
      <c r="J51" s="87">
        <v>4528</v>
      </c>
      <c r="K51" s="87">
        <v>3236</v>
      </c>
      <c r="L51" s="87">
        <v>3662</v>
      </c>
      <c r="M51" s="88">
        <v>3912</v>
      </c>
    </row>
    <row r="52" spans="2:13" ht="27.75" customHeight="1" x14ac:dyDescent="0.15">
      <c r="B52" s="1176"/>
      <c r="C52" s="1177"/>
      <c r="D52" s="85"/>
      <c r="E52" s="1180" t="s">
        <v>37</v>
      </c>
      <c r="F52" s="1180"/>
      <c r="G52" s="1180"/>
      <c r="H52" s="1181"/>
      <c r="I52" s="86">
        <v>129469</v>
      </c>
      <c r="J52" s="87">
        <v>129622</v>
      </c>
      <c r="K52" s="87">
        <v>130337</v>
      </c>
      <c r="L52" s="87">
        <v>127464</v>
      </c>
      <c r="M52" s="88">
        <v>124078</v>
      </c>
    </row>
    <row r="53" spans="2:13" ht="27.75" customHeight="1" thickBot="1" x14ac:dyDescent="0.2">
      <c r="B53" s="1187" t="s">
        <v>21</v>
      </c>
      <c r="C53" s="1188"/>
      <c r="D53" s="92"/>
      <c r="E53" s="1189" t="s">
        <v>38</v>
      </c>
      <c r="F53" s="1189"/>
      <c r="G53" s="1189"/>
      <c r="H53" s="1190"/>
      <c r="I53" s="93">
        <v>79371</v>
      </c>
      <c r="J53" s="94">
        <v>74388</v>
      </c>
      <c r="K53" s="94">
        <v>73332</v>
      </c>
      <c r="L53" s="94">
        <v>68966</v>
      </c>
      <c r="M53" s="95">
        <v>62893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590</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590</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591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592</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593</v>
      </c>
    </row>
    <row r="50" spans="1:17" x14ac:dyDescent="0.15">
      <c r="B50" s="250"/>
      <c r="C50" s="246"/>
      <c r="D50" s="246"/>
      <c r="E50" s="246"/>
      <c r="F50" s="246"/>
      <c r="G50" s="1212"/>
      <c r="H50" s="1213"/>
      <c r="I50" s="1213"/>
      <c r="J50" s="1214"/>
      <c r="K50" s="1215" t="s">
        <v>539</v>
      </c>
      <c r="L50" s="1215" t="s">
        <v>540</v>
      </c>
      <c r="M50" s="1215" t="s">
        <v>541</v>
      </c>
      <c r="N50" s="1215" t="s">
        <v>542</v>
      </c>
      <c r="O50" s="1215" t="s">
        <v>543</v>
      </c>
    </row>
    <row r="51" spans="1:17" x14ac:dyDescent="0.15">
      <c r="B51" s="250"/>
      <c r="C51" s="246"/>
      <c r="D51" s="246"/>
      <c r="E51" s="246"/>
      <c r="F51" s="246"/>
      <c r="G51" s="1216" t="s">
        <v>594</v>
      </c>
      <c r="H51" s="1217"/>
      <c r="I51" s="1218" t="s">
        <v>595</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596</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597</v>
      </c>
      <c r="H55" s="1231"/>
      <c r="I55" s="1225" t="s">
        <v>595</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596</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598</v>
      </c>
      <c r="C63" s="246"/>
      <c r="D63" s="246"/>
      <c r="E63" s="246"/>
      <c r="F63" s="246"/>
      <c r="G63" s="246"/>
      <c r="H63" s="246"/>
      <c r="I63" s="246"/>
      <c r="J63" s="246"/>
      <c r="K63" s="246"/>
      <c r="L63" s="246"/>
      <c r="M63" s="246"/>
      <c r="N63" s="246"/>
      <c r="O63" s="246"/>
    </row>
    <row r="64" spans="1:17" x14ac:dyDescent="0.15">
      <c r="B64" s="250"/>
      <c r="C64" s="246"/>
      <c r="D64" s="246"/>
      <c r="E64" s="246"/>
      <c r="F64" s="246"/>
      <c r="G64" s="1200" t="s">
        <v>592</v>
      </c>
      <c r="I64" s="1201"/>
      <c r="J64" s="1201"/>
      <c r="K64" s="1201"/>
      <c r="L64" s="246"/>
      <c r="M64" s="246"/>
      <c r="N64" s="246"/>
      <c r="O64" s="246"/>
    </row>
    <row r="65" spans="2:30" x14ac:dyDescent="0.15">
      <c r="B65" s="250"/>
      <c r="C65" s="246"/>
      <c r="D65" s="246"/>
      <c r="E65" s="246"/>
      <c r="F65" s="246"/>
      <c r="G65" s="1202" t="s">
        <v>599</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600</v>
      </c>
      <c r="I71" s="1249"/>
      <c r="J71" s="1245"/>
      <c r="K71" s="1245"/>
      <c r="L71" s="1246"/>
      <c r="M71" s="1245"/>
      <c r="N71" s="1246"/>
      <c r="O71" s="1247"/>
    </row>
    <row r="72" spans="2:30" x14ac:dyDescent="0.15">
      <c r="B72" s="250"/>
      <c r="C72" s="246"/>
      <c r="D72" s="246"/>
      <c r="E72" s="246"/>
      <c r="F72" s="246"/>
      <c r="G72" s="1212"/>
      <c r="H72" s="1213"/>
      <c r="I72" s="1213"/>
      <c r="J72" s="1214"/>
      <c r="K72" s="1215" t="s">
        <v>539</v>
      </c>
      <c r="L72" s="1215" t="s">
        <v>540</v>
      </c>
      <c r="M72" s="1215" t="s">
        <v>541</v>
      </c>
      <c r="N72" s="1215" t="s">
        <v>542</v>
      </c>
      <c r="O72" s="1215" t="s">
        <v>543</v>
      </c>
    </row>
    <row r="73" spans="2:30" x14ac:dyDescent="0.15">
      <c r="B73" s="250"/>
      <c r="C73" s="246"/>
      <c r="D73" s="246"/>
      <c r="E73" s="246"/>
      <c r="F73" s="246"/>
      <c r="G73" s="1216" t="s">
        <v>594</v>
      </c>
      <c r="H73" s="1217"/>
      <c r="I73" s="1218" t="s">
        <v>595</v>
      </c>
      <c r="J73" s="1218"/>
      <c r="K73" s="1250">
        <v>134.69999999999999</v>
      </c>
      <c r="L73" s="1250">
        <v>127.6</v>
      </c>
      <c r="M73" s="1223">
        <v>126.2</v>
      </c>
      <c r="N73" s="1223">
        <v>119.3</v>
      </c>
      <c r="O73" s="1223">
        <v>110.7</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601</v>
      </c>
      <c r="J75" s="1225"/>
      <c r="K75" s="1251">
        <v>13.3</v>
      </c>
      <c r="L75" s="1251">
        <v>13.6</v>
      </c>
      <c r="M75" s="1251">
        <v>13.8</v>
      </c>
      <c r="N75" s="1251">
        <v>14.2</v>
      </c>
      <c r="O75" s="1251">
        <v>14.6</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597</v>
      </c>
      <c r="H77" s="1231"/>
      <c r="I77" s="1225" t="s">
        <v>595</v>
      </c>
      <c r="J77" s="1225"/>
      <c r="K77" s="1250">
        <v>62.7</v>
      </c>
      <c r="L77" s="1250">
        <v>54.4</v>
      </c>
      <c r="M77" s="1223">
        <v>47</v>
      </c>
      <c r="N77" s="1223">
        <v>41.4</v>
      </c>
      <c r="O77" s="1223">
        <v>38.9</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601</v>
      </c>
      <c r="J79" s="1235"/>
      <c r="K79" s="1253">
        <v>8.6</v>
      </c>
      <c r="L79" s="1253">
        <v>8.1</v>
      </c>
      <c r="M79" s="1253">
        <v>7.3</v>
      </c>
      <c r="N79" s="1253">
        <v>6.7</v>
      </c>
      <c r="O79" s="1253">
        <v>6.4</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538</v>
      </c>
      <c r="G2" s="113"/>
      <c r="H2" s="114"/>
    </row>
    <row r="3" spans="1:8" x14ac:dyDescent="0.15">
      <c r="A3" s="110" t="s">
        <v>531</v>
      </c>
      <c r="B3" s="115"/>
      <c r="C3" s="116"/>
      <c r="D3" s="117">
        <v>31569</v>
      </c>
      <c r="E3" s="118"/>
      <c r="F3" s="119">
        <v>41705</v>
      </c>
      <c r="G3" s="120"/>
      <c r="H3" s="121"/>
    </row>
    <row r="4" spans="1:8" x14ac:dyDescent="0.15">
      <c r="A4" s="122"/>
      <c r="B4" s="123"/>
      <c r="C4" s="124"/>
      <c r="D4" s="125">
        <v>10021</v>
      </c>
      <c r="E4" s="126"/>
      <c r="F4" s="127">
        <v>22742</v>
      </c>
      <c r="G4" s="128"/>
      <c r="H4" s="129"/>
    </row>
    <row r="5" spans="1:8" x14ac:dyDescent="0.15">
      <c r="A5" s="110" t="s">
        <v>533</v>
      </c>
      <c r="B5" s="115"/>
      <c r="C5" s="116"/>
      <c r="D5" s="117">
        <v>65679</v>
      </c>
      <c r="E5" s="118"/>
      <c r="F5" s="119">
        <v>47677</v>
      </c>
      <c r="G5" s="120"/>
      <c r="H5" s="121"/>
    </row>
    <row r="6" spans="1:8" x14ac:dyDescent="0.15">
      <c r="A6" s="122"/>
      <c r="B6" s="123"/>
      <c r="C6" s="124"/>
      <c r="D6" s="125">
        <v>20052</v>
      </c>
      <c r="E6" s="126"/>
      <c r="F6" s="127">
        <v>23360</v>
      </c>
      <c r="G6" s="128"/>
      <c r="H6" s="129"/>
    </row>
    <row r="7" spans="1:8" x14ac:dyDescent="0.15">
      <c r="A7" s="110" t="s">
        <v>534</v>
      </c>
      <c r="B7" s="115"/>
      <c r="C7" s="116"/>
      <c r="D7" s="117">
        <v>51159</v>
      </c>
      <c r="E7" s="118"/>
      <c r="F7" s="119">
        <v>51613</v>
      </c>
      <c r="G7" s="120"/>
      <c r="H7" s="121"/>
    </row>
    <row r="8" spans="1:8" x14ac:dyDescent="0.15">
      <c r="A8" s="122"/>
      <c r="B8" s="123"/>
      <c r="C8" s="124"/>
      <c r="D8" s="125">
        <v>28888</v>
      </c>
      <c r="E8" s="126"/>
      <c r="F8" s="127">
        <v>25872</v>
      </c>
      <c r="G8" s="128"/>
      <c r="H8" s="129"/>
    </row>
    <row r="9" spans="1:8" x14ac:dyDescent="0.15">
      <c r="A9" s="110" t="s">
        <v>535</v>
      </c>
      <c r="B9" s="115"/>
      <c r="C9" s="116"/>
      <c r="D9" s="117">
        <v>25040</v>
      </c>
      <c r="E9" s="118"/>
      <c r="F9" s="119">
        <v>50880</v>
      </c>
      <c r="G9" s="120"/>
      <c r="H9" s="121"/>
    </row>
    <row r="10" spans="1:8" x14ac:dyDescent="0.15">
      <c r="A10" s="122"/>
      <c r="B10" s="123"/>
      <c r="C10" s="124"/>
      <c r="D10" s="125">
        <v>8167</v>
      </c>
      <c r="E10" s="126"/>
      <c r="F10" s="127">
        <v>27819</v>
      </c>
      <c r="G10" s="128"/>
      <c r="H10" s="129"/>
    </row>
    <row r="11" spans="1:8" x14ac:dyDescent="0.15">
      <c r="A11" s="110" t="s">
        <v>536</v>
      </c>
      <c r="B11" s="115"/>
      <c r="C11" s="116"/>
      <c r="D11" s="117">
        <v>21419</v>
      </c>
      <c r="E11" s="118"/>
      <c r="F11" s="119">
        <v>46395</v>
      </c>
      <c r="G11" s="120"/>
      <c r="H11" s="121"/>
    </row>
    <row r="12" spans="1:8" x14ac:dyDescent="0.15">
      <c r="A12" s="122"/>
      <c r="B12" s="123"/>
      <c r="C12" s="130"/>
      <c r="D12" s="125">
        <v>6934</v>
      </c>
      <c r="E12" s="126"/>
      <c r="F12" s="127">
        <v>26304</v>
      </c>
      <c r="G12" s="128"/>
      <c r="H12" s="129"/>
    </row>
    <row r="13" spans="1:8" x14ac:dyDescent="0.15">
      <c r="A13" s="110"/>
      <c r="B13" s="115"/>
      <c r="C13" s="131"/>
      <c r="D13" s="132">
        <v>38973</v>
      </c>
      <c r="E13" s="133"/>
      <c r="F13" s="134">
        <v>47654</v>
      </c>
      <c r="G13" s="135"/>
      <c r="H13" s="121"/>
    </row>
    <row r="14" spans="1:8" x14ac:dyDescent="0.15">
      <c r="A14" s="122"/>
      <c r="B14" s="123"/>
      <c r="C14" s="124"/>
      <c r="D14" s="125">
        <v>14812</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2.21</v>
      </c>
      <c r="C19" s="136">
        <f>ROUND(VALUE(SUBSTITUTE(実質収支比率等に係る経年分析!G$48,"▲","-")),2)</f>
        <v>2.29</v>
      </c>
      <c r="D19" s="136">
        <f>ROUND(VALUE(SUBSTITUTE(実質収支比率等に係る経年分析!H$48,"▲","-")),2)</f>
        <v>3.64</v>
      </c>
      <c r="E19" s="136">
        <f>ROUND(VALUE(SUBSTITUTE(実質収支比率等に係る経年分析!I$48,"▲","-")),2)</f>
        <v>3.77</v>
      </c>
      <c r="F19" s="136">
        <f>ROUND(VALUE(SUBSTITUTE(実質収支比率等に係る経年分析!J$48,"▲","-")),2)</f>
        <v>3.34</v>
      </c>
    </row>
    <row r="20" spans="1:11" x14ac:dyDescent="0.15">
      <c r="A20" s="136" t="s">
        <v>43</v>
      </c>
      <c r="B20" s="136">
        <f>ROUND(VALUE(SUBSTITUTE(実質収支比率等に係る経年分析!F$47,"▲","-")),2)</f>
        <v>9.5399999999999991</v>
      </c>
      <c r="C20" s="136">
        <f>ROUND(VALUE(SUBSTITUTE(実質収支比率等に係る経年分析!G$47,"▲","-")),2)</f>
        <v>8.84</v>
      </c>
      <c r="D20" s="136">
        <f>ROUND(VALUE(SUBSTITUTE(実質収支比率等に係る経年分析!H$47,"▲","-")),2)</f>
        <v>4.25</v>
      </c>
      <c r="E20" s="136">
        <f>ROUND(VALUE(SUBSTITUTE(実質収支比率等に係る経年分析!I$47,"▲","-")),2)</f>
        <v>6.21</v>
      </c>
      <c r="F20" s="136">
        <f>ROUND(VALUE(SUBSTITUTE(実質収支比率等に係る経年分析!J$47,"▲","-")),2)</f>
        <v>6.34</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-4.37</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-2.16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0.57999999999999996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0.28000000000000003</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0.68</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0.28999999999999998</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0.19</v>
      </c>
    </row>
    <row r="30" spans="1:11" x14ac:dyDescent="0.15">
      <c r="A30" s="137" t="str">
        <f>IF(連結実質赤字比率に係る赤字・黒字の構成分析!C$40="",NA(),連結実質赤字比率に係る赤字・黒字の構成分析!C$40)</f>
        <v>競輪事業特別会計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0.55000000000000004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0.56000000000000005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0.56999999999999995</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1.07</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2.2000000000000002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2.2799999999999998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3.41</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9.48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11.73</v>
      </c>
    </row>
    <row r="34" spans="1:16" x14ac:dyDescent="0.15">
      <c r="A34" s="137" t="str">
        <f>IF(連結実質赤字比率に係る赤字・黒字の構成分析!C$36="",NA(),連結実質赤字比率に係る赤字・黒字の構成分析!C$36)</f>
        <v>母子父子寡婦福祉資金貸付金特別会計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f>IF(ROUND(VALUE(SUBSTITUTE(連結実質赤字比率に係る赤字・黒字の構成分析!I$36,"▲", "-")), 2) &lt; 0, ABS(ROUND(VALUE(SUBSTITUTE(連結実質赤字比率に係る赤字・黒字の構成分析!I$36,"▲", "-")), 2)), NA())</f>
        <v>0.02</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7.0000000000000007E-2</v>
      </c>
      <c r="K34" s="137" t="e">
        <f>IF(ROUND(VALUE(SUBSTITUTE(連結実質赤字比率に係る赤字・黒字の構成分析!J$36,"▲", "-")), 2) &gt;= 0, ABS(ROUND(VALUE(SUBSTITUTE(連結実質赤字比率に係る赤字・黒字の構成分析!J$36,"▲", "-")), 2)), NA())</f>
        <v>#N/A</v>
      </c>
    </row>
    <row r="35" spans="1:16" x14ac:dyDescent="0.15">
      <c r="A35" s="137" t="str">
        <f>IF(連結実質赤字比率に係る赤字・黒字の構成分析!C$35="",NA(),連結実質赤字比率に係る赤字・黒字の構成分析!C$35)</f>
        <v>自動車運送事業会計</v>
      </c>
      <c r="B35" s="137">
        <f>IF(ROUND(VALUE(SUBSTITUTE(連結実質赤字比率に係る赤字・黒字の構成分析!F$35,"▲", "-")), 2) &lt; 0, ABS(ROUND(VALUE(SUBSTITUTE(連結実質赤字比率に係る赤字・黒字の構成分析!F$35,"▲", "-")), 2)), NA())</f>
        <v>0.48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0.39</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0.36</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0.23</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0.56000000000000005</v>
      </c>
      <c r="F36" s="137">
        <f>IF(ROUND(VALUE(SUBSTITUTE(連結実質赤字比率に係る赤字・黒字の構成分析!H$34,"▲", "-")), 2) &lt; 0, ABS(ROUND(VALUE(SUBSTITUTE(連結実質赤字比率に係る赤字・黒字の構成分析!H$34,"▲", "-")), 2)), NA())</f>
        <v>0.49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0.69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1.18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11804</v>
      </c>
      <c r="E42" s="138"/>
      <c r="F42" s="138"/>
      <c r="G42" s="138">
        <f>'実質公債費比率（分子）の構造'!L$52</f>
        <v>15742</v>
      </c>
      <c r="H42" s="138"/>
      <c r="I42" s="138"/>
      <c r="J42" s="138">
        <f>'実質公債費比率（分子）の構造'!M$52</f>
        <v>12141</v>
      </c>
      <c r="K42" s="138"/>
      <c r="L42" s="138"/>
      <c r="M42" s="138">
        <f>'実質公債費比率（分子）の構造'!N$52</f>
        <v>11436</v>
      </c>
      <c r="N42" s="138"/>
      <c r="O42" s="138"/>
      <c r="P42" s="138">
        <f>'実質公債費比率（分子）の構造'!O$52</f>
        <v>11245</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38</v>
      </c>
      <c r="C44" s="138"/>
      <c r="D44" s="138"/>
      <c r="E44" s="138">
        <f>'実質公債費比率（分子）の構造'!L$50</f>
        <v>38</v>
      </c>
      <c r="F44" s="138"/>
      <c r="G44" s="138"/>
      <c r="H44" s="138">
        <f>'実質公債費比率（分子）の構造'!M$50</f>
        <v>39</v>
      </c>
      <c r="I44" s="138"/>
      <c r="J44" s="138"/>
      <c r="K44" s="138">
        <f>'実質公債費比率（分子）の構造'!N$50</f>
        <v>45</v>
      </c>
      <c r="L44" s="138"/>
      <c r="M44" s="138"/>
      <c r="N44" s="138">
        <f>'実質公債費比率（分子）の構造'!O$50</f>
        <v>97</v>
      </c>
      <c r="O44" s="138"/>
      <c r="P44" s="138"/>
    </row>
    <row r="45" spans="1:16" x14ac:dyDescent="0.15">
      <c r="A45" s="138" t="s">
        <v>54</v>
      </c>
      <c r="B45" s="138">
        <f>'実質公債費比率（分子）の構造'!K$49</f>
        <v>602</v>
      </c>
      <c r="C45" s="138"/>
      <c r="D45" s="138"/>
      <c r="E45" s="138">
        <f>'実質公債費比率（分子）の構造'!L$49</f>
        <v>448</v>
      </c>
      <c r="F45" s="138"/>
      <c r="G45" s="138"/>
      <c r="H45" s="138">
        <f>'実質公債費比率（分子）の構造'!M$49</f>
        <v>262</v>
      </c>
      <c r="I45" s="138"/>
      <c r="J45" s="138"/>
      <c r="K45" s="138">
        <f>'実質公債費比率（分子）の構造'!N$49</f>
        <v>149</v>
      </c>
      <c r="L45" s="138"/>
      <c r="M45" s="138"/>
      <c r="N45" s="138">
        <f>'実質公債費比率（分子）の構造'!O$49</f>
        <v>205</v>
      </c>
      <c r="O45" s="138"/>
      <c r="P45" s="138"/>
    </row>
    <row r="46" spans="1:16" x14ac:dyDescent="0.15">
      <c r="A46" s="138" t="s">
        <v>55</v>
      </c>
      <c r="B46" s="138">
        <f>'実質公債費比率（分子）の構造'!K$48</f>
        <v>2532</v>
      </c>
      <c r="C46" s="138"/>
      <c r="D46" s="138"/>
      <c r="E46" s="138">
        <f>'実質公債費比率（分子）の構造'!L$48</f>
        <v>2643</v>
      </c>
      <c r="F46" s="138"/>
      <c r="G46" s="138"/>
      <c r="H46" s="138">
        <f>'実質公債費比率（分子）の構造'!M$48</f>
        <v>2785</v>
      </c>
      <c r="I46" s="138"/>
      <c r="J46" s="138"/>
      <c r="K46" s="138">
        <f>'実質公債費比率（分子）の構造'!N$48</f>
        <v>3002</v>
      </c>
      <c r="L46" s="138"/>
      <c r="M46" s="138"/>
      <c r="N46" s="138">
        <f>'実質公債費比率（分子）の構造'!O$48</f>
        <v>2768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16734</v>
      </c>
      <c r="C49" s="138"/>
      <c r="D49" s="138"/>
      <c r="E49" s="138">
        <f>'実質公債費比率（分子）の構造'!L$45</f>
        <v>20796</v>
      </c>
      <c r="F49" s="138"/>
      <c r="G49" s="138"/>
      <c r="H49" s="138">
        <f>'実質公債費比率（分子）の構造'!M$45</f>
        <v>16997</v>
      </c>
      <c r="I49" s="138"/>
      <c r="J49" s="138"/>
      <c r="K49" s="138">
        <f>'実質公債費比率（分子）の構造'!N$45</f>
        <v>16876</v>
      </c>
      <c r="L49" s="138"/>
      <c r="M49" s="138"/>
      <c r="N49" s="138">
        <f>'実質公債費比率（分子）の構造'!O$45</f>
        <v>16799</v>
      </c>
      <c r="O49" s="138"/>
      <c r="P49" s="138"/>
    </row>
    <row r="50" spans="1:16" x14ac:dyDescent="0.15">
      <c r="A50" s="138" t="s">
        <v>59</v>
      </c>
      <c r="B50" s="138" t="e">
        <f>NA()</f>
        <v>#N/A</v>
      </c>
      <c r="C50" s="138">
        <f>IF(ISNUMBER('実質公債費比率（分子）の構造'!K$53),'実質公債費比率（分子）の構造'!K$53,NA())</f>
        <v>8102</v>
      </c>
      <c r="D50" s="138" t="e">
        <f>NA()</f>
        <v>#N/A</v>
      </c>
      <c r="E50" s="138" t="e">
        <f>NA()</f>
        <v>#N/A</v>
      </c>
      <c r="F50" s="138">
        <f>IF(ISNUMBER('実質公債費比率（分子）の構造'!L$53),'実質公債費比率（分子）の構造'!L$53,NA())</f>
        <v>8183</v>
      </c>
      <c r="G50" s="138" t="e">
        <f>NA()</f>
        <v>#N/A</v>
      </c>
      <c r="H50" s="138" t="e">
        <f>NA()</f>
        <v>#N/A</v>
      </c>
      <c r="I50" s="138">
        <f>IF(ISNUMBER('実質公債費比率（分子）の構造'!M$53),'実質公債費比率（分子）の構造'!M$53,NA())</f>
        <v>7942</v>
      </c>
      <c r="J50" s="138" t="e">
        <f>NA()</f>
        <v>#N/A</v>
      </c>
      <c r="K50" s="138" t="e">
        <f>NA()</f>
        <v>#N/A</v>
      </c>
      <c r="L50" s="138">
        <f>IF(ISNUMBER('実質公債費比率（分子）の構造'!N$53),'実質公債費比率（分子）の構造'!N$53,NA())</f>
        <v>8636</v>
      </c>
      <c r="M50" s="138" t="e">
        <f>NA()</f>
        <v>#N/A</v>
      </c>
      <c r="N50" s="138" t="e">
        <f>NA()</f>
        <v>#N/A</v>
      </c>
      <c r="O50" s="138">
        <f>IF(ISNUMBER('実質公債費比率（分子）の構造'!O$53),'実質公債費比率（分子）の構造'!O$53,NA())</f>
        <v>8624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129469</v>
      </c>
      <c r="E56" s="137"/>
      <c r="F56" s="137"/>
      <c r="G56" s="137">
        <f>'将来負担比率（分子）の構造'!J$52</f>
        <v>129622</v>
      </c>
      <c r="H56" s="137"/>
      <c r="I56" s="137"/>
      <c r="J56" s="137">
        <f>'将来負担比率（分子）の構造'!K$52</f>
        <v>130337</v>
      </c>
      <c r="K56" s="137"/>
      <c r="L56" s="137"/>
      <c r="M56" s="137">
        <f>'将来負担比率（分子）の構造'!L$52</f>
        <v>127464</v>
      </c>
      <c r="N56" s="137"/>
      <c r="O56" s="137"/>
      <c r="P56" s="137">
        <f>'将来負担比率（分子）の構造'!M$52</f>
        <v>124078</v>
      </c>
    </row>
    <row r="57" spans="1:16" x14ac:dyDescent="0.15">
      <c r="A57" s="137" t="s">
        <v>36</v>
      </c>
      <c r="B57" s="137"/>
      <c r="C57" s="137"/>
      <c r="D57" s="137">
        <f>'将来負担比率（分子）の構造'!I$51</f>
        <v>7334</v>
      </c>
      <c r="E57" s="137"/>
      <c r="F57" s="137"/>
      <c r="G57" s="137">
        <f>'将来負担比率（分子）の構造'!J$51</f>
        <v>4528</v>
      </c>
      <c r="H57" s="137"/>
      <c r="I57" s="137"/>
      <c r="J57" s="137">
        <f>'将来負担比率（分子）の構造'!K$51</f>
        <v>3236</v>
      </c>
      <c r="K57" s="137"/>
      <c r="L57" s="137"/>
      <c r="M57" s="137">
        <f>'将来負担比率（分子）の構造'!L$51</f>
        <v>3662</v>
      </c>
      <c r="N57" s="137"/>
      <c r="O57" s="137"/>
      <c r="P57" s="137">
        <f>'将来負担比率（分子）の構造'!M$51</f>
        <v>3912</v>
      </c>
    </row>
    <row r="58" spans="1:16" x14ac:dyDescent="0.15">
      <c r="A58" s="137" t="s">
        <v>35</v>
      </c>
      <c r="B58" s="137"/>
      <c r="C58" s="137"/>
      <c r="D58" s="137">
        <f>'将来負担比率（分子）の構造'!I$50</f>
        <v>18981</v>
      </c>
      <c r="E58" s="137"/>
      <c r="F58" s="137"/>
      <c r="G58" s="137">
        <f>'将来負担比率（分子）の構造'!J$50</f>
        <v>12690</v>
      </c>
      <c r="H58" s="137"/>
      <c r="I58" s="137"/>
      <c r="J58" s="137">
        <f>'将来負担比率（分子）の構造'!K$50</f>
        <v>8805</v>
      </c>
      <c r="K58" s="137"/>
      <c r="L58" s="137"/>
      <c r="M58" s="137">
        <f>'将来負担比率（分子）の構造'!L$50</f>
        <v>10866</v>
      </c>
      <c r="N58" s="137"/>
      <c r="O58" s="137"/>
      <c r="P58" s="137">
        <f>'将来負担比率（分子）の構造'!M$50</f>
        <v>11583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16230</v>
      </c>
      <c r="C62" s="137"/>
      <c r="D62" s="137"/>
      <c r="E62" s="137">
        <f>'将来負担比率（分子）の構造'!J$45</f>
        <v>15918</v>
      </c>
      <c r="F62" s="137"/>
      <c r="G62" s="137"/>
      <c r="H62" s="137">
        <f>'将来負担比率（分子）の構造'!K$45</f>
        <v>14678</v>
      </c>
      <c r="I62" s="137"/>
      <c r="J62" s="137"/>
      <c r="K62" s="137">
        <f>'将来負担比率（分子）の構造'!L$45</f>
        <v>14427</v>
      </c>
      <c r="L62" s="137"/>
      <c r="M62" s="137"/>
      <c r="N62" s="137">
        <f>'将来負担比率（分子）の構造'!M$45</f>
        <v>13511</v>
      </c>
      <c r="O62" s="137"/>
      <c r="P62" s="137"/>
    </row>
    <row r="63" spans="1:16" x14ac:dyDescent="0.15">
      <c r="A63" s="137" t="s">
        <v>28</v>
      </c>
      <c r="B63" s="137">
        <f>'将来負担比率（分子）の構造'!I$44</f>
        <v>1461</v>
      </c>
      <c r="C63" s="137"/>
      <c r="D63" s="137"/>
      <c r="E63" s="137">
        <f>'将来負担比率（分子）の構造'!J$44</f>
        <v>1219</v>
      </c>
      <c r="F63" s="137"/>
      <c r="G63" s="137"/>
      <c r="H63" s="137">
        <f>'将来負担比率（分子）の構造'!K$44</f>
        <v>1897</v>
      </c>
      <c r="I63" s="137"/>
      <c r="J63" s="137"/>
      <c r="K63" s="137">
        <f>'将来負担比率（分子）の構造'!L$44</f>
        <v>1891</v>
      </c>
      <c r="L63" s="137"/>
      <c r="M63" s="137"/>
      <c r="N63" s="137">
        <f>'将来負担比率（分子）の構造'!M$44</f>
        <v>1883</v>
      </c>
      <c r="O63" s="137"/>
      <c r="P63" s="137"/>
    </row>
    <row r="64" spans="1:16" x14ac:dyDescent="0.15">
      <c r="A64" s="137" t="s">
        <v>27</v>
      </c>
      <c r="B64" s="137">
        <f>'将来負担比率（分子）の構造'!I$43</f>
        <v>29405</v>
      </c>
      <c r="C64" s="137"/>
      <c r="D64" s="137"/>
      <c r="E64" s="137">
        <f>'将来負担比率（分子）の構造'!J$43</f>
        <v>29903</v>
      </c>
      <c r="F64" s="137"/>
      <c r="G64" s="137"/>
      <c r="H64" s="137">
        <f>'将来負担比率（分子）の構造'!K$43</f>
        <v>30577</v>
      </c>
      <c r="I64" s="137"/>
      <c r="J64" s="137"/>
      <c r="K64" s="137">
        <f>'将来負担比率（分子）の構造'!L$43</f>
        <v>32109</v>
      </c>
      <c r="L64" s="137"/>
      <c r="M64" s="137"/>
      <c r="N64" s="137">
        <f>'将来負担比率（分子）の構造'!M$43</f>
        <v>32136</v>
      </c>
      <c r="O64" s="137"/>
      <c r="P64" s="137"/>
    </row>
    <row r="65" spans="1:16" x14ac:dyDescent="0.15">
      <c r="A65" s="137" t="s">
        <v>26</v>
      </c>
      <c r="B65" s="137">
        <f>'将来負担比率（分子）の構造'!I$42</f>
        <v>16980</v>
      </c>
      <c r="C65" s="137"/>
      <c r="D65" s="137"/>
      <c r="E65" s="137">
        <f>'将来負担比率（分子）の構造'!J$42</f>
        <v>7145</v>
      </c>
      <c r="F65" s="137"/>
      <c r="G65" s="137"/>
      <c r="H65" s="137">
        <f>'将来負担比率（分子）の構造'!K$42</f>
        <v>3731</v>
      </c>
      <c r="I65" s="137"/>
      <c r="J65" s="137"/>
      <c r="K65" s="137">
        <f>'将来負担比率（分子）の構造'!L$42</f>
        <v>3681</v>
      </c>
      <c r="L65" s="137"/>
      <c r="M65" s="137"/>
      <c r="N65" s="137">
        <f>'将来負担比率（分子）の構造'!M$42</f>
        <v>3744</v>
      </c>
      <c r="O65" s="137"/>
      <c r="P65" s="137"/>
    </row>
    <row r="66" spans="1:16" x14ac:dyDescent="0.15">
      <c r="A66" s="137" t="s">
        <v>25</v>
      </c>
      <c r="B66" s="137">
        <f>'将来負担比率（分子）の構造'!I$41</f>
        <v>171080</v>
      </c>
      <c r="C66" s="137"/>
      <c r="D66" s="137"/>
      <c r="E66" s="137">
        <f>'将来負担比率（分子）の構造'!J$41</f>
        <v>167042</v>
      </c>
      <c r="F66" s="137"/>
      <c r="G66" s="137"/>
      <c r="H66" s="137">
        <f>'将来負担比率（分子）の構造'!K$41</f>
        <v>164826</v>
      </c>
      <c r="I66" s="137"/>
      <c r="J66" s="137"/>
      <c r="K66" s="137">
        <f>'将来負担比率（分子）の構造'!L$41</f>
        <v>158849</v>
      </c>
      <c r="L66" s="137"/>
      <c r="M66" s="137"/>
      <c r="N66" s="137">
        <f>'将来負担比率（分子）の構造'!M$41</f>
        <v>151191</v>
      </c>
      <c r="O66" s="137"/>
      <c r="P66" s="137"/>
    </row>
    <row r="67" spans="1:16" x14ac:dyDescent="0.15">
      <c r="A67" s="137" t="s">
        <v>63</v>
      </c>
      <c r="B67" s="137" t="e">
        <f>NA()</f>
        <v>#N/A</v>
      </c>
      <c r="C67" s="137">
        <f>IF(ISNUMBER('将来負担比率（分子）の構造'!I$53), IF('将来負担比率（分子）の構造'!I$53 &lt; 0, 0, '将来負担比率（分子）の構造'!I$53), NA())</f>
        <v>79371</v>
      </c>
      <c r="D67" s="137" t="e">
        <f>NA()</f>
        <v>#N/A</v>
      </c>
      <c r="E67" s="137" t="e">
        <f>NA()</f>
        <v>#N/A</v>
      </c>
      <c r="F67" s="137">
        <f>IF(ISNUMBER('将来負担比率（分子）の構造'!J$53), IF('将来負担比率（分子）の構造'!J$53 &lt; 0, 0, '将来負担比率（分子）の構造'!J$53), NA())</f>
        <v>74388</v>
      </c>
      <c r="G67" s="137" t="e">
        <f>NA()</f>
        <v>#N/A</v>
      </c>
      <c r="H67" s="137" t="e">
        <f>NA()</f>
        <v>#N/A</v>
      </c>
      <c r="I67" s="137">
        <f>IF(ISNUMBER('将来負担比率（分子）の構造'!K$53), IF('将来負担比率（分子）の構造'!K$53 &lt; 0, 0, '将来負担比率（分子）の構造'!K$53), NA())</f>
        <v>73332</v>
      </c>
      <c r="J67" s="137" t="e">
        <f>NA()</f>
        <v>#N/A</v>
      </c>
      <c r="K67" s="137" t="e">
        <f>NA()</f>
        <v>#N/A</v>
      </c>
      <c r="L67" s="137">
        <f>IF(ISNUMBER('将来負担比率（分子）の構造'!L$53), IF('将来負担比率（分子）の構造'!L$53 &lt; 0, 0, '将来負担比率（分子）の構造'!L$53), NA())</f>
        <v>68966</v>
      </c>
      <c r="M67" s="137" t="e">
        <f>NA()</f>
        <v>#N/A</v>
      </c>
      <c r="N67" s="137" t="e">
        <f>NA()</f>
        <v>#N/A</v>
      </c>
      <c r="O67" s="137">
        <f>IF(ISNUMBER('将来負担比率（分子）の構造'!M$53), IF('将来負担比率（分子）の構造'!M$53 &lt; 0, 0, '将来負担比率（分子）の構造'!M$53), NA())</f>
        <v>62893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210</v>
      </c>
      <c r="C5" s="582"/>
      <c r="D5" s="582"/>
      <c r="E5" s="582"/>
      <c r="F5" s="582"/>
      <c r="G5" s="582"/>
      <c r="H5" s="582"/>
      <c r="I5" s="582"/>
      <c r="J5" s="582"/>
      <c r="K5" s="582"/>
      <c r="L5" s="582"/>
      <c r="M5" s="582"/>
      <c r="N5" s="582"/>
      <c r="O5" s="582"/>
      <c r="P5" s="582"/>
      <c r="Q5" s="583"/>
      <c r="R5" s="584">
        <v>34148051</v>
      </c>
      <c r="S5" s="585"/>
      <c r="T5" s="585"/>
      <c r="U5" s="585"/>
      <c r="V5" s="585"/>
      <c r="W5" s="585"/>
      <c r="X5" s="585"/>
      <c r="Y5" s="586"/>
      <c r="Z5" s="587">
        <v>28.8</v>
      </c>
      <c r="AA5" s="587"/>
      <c r="AB5" s="587"/>
      <c r="AC5" s="587"/>
      <c r="AD5" s="588">
        <v>34148051</v>
      </c>
      <c r="AE5" s="588"/>
      <c r="AF5" s="588"/>
      <c r="AG5" s="588"/>
      <c r="AH5" s="588"/>
      <c r="AI5" s="588"/>
      <c r="AJ5" s="588"/>
      <c r="AK5" s="588"/>
      <c r="AL5" s="589">
        <v>52.4</v>
      </c>
      <c r="AM5" s="590"/>
      <c r="AN5" s="590"/>
      <c r="AO5" s="591"/>
      <c r="AP5" s="581" t="s">
        <v>211</v>
      </c>
      <c r="AQ5" s="582"/>
      <c r="AR5" s="582"/>
      <c r="AS5" s="582"/>
      <c r="AT5" s="582"/>
      <c r="AU5" s="582"/>
      <c r="AV5" s="582"/>
      <c r="AW5" s="582"/>
      <c r="AX5" s="582"/>
      <c r="AY5" s="582"/>
      <c r="AZ5" s="582"/>
      <c r="BA5" s="582"/>
      <c r="BB5" s="582"/>
      <c r="BC5" s="582"/>
      <c r="BD5" s="582"/>
      <c r="BE5" s="582"/>
      <c r="BF5" s="583"/>
      <c r="BG5" s="595">
        <v>34096979</v>
      </c>
      <c r="BH5" s="596"/>
      <c r="BI5" s="596"/>
      <c r="BJ5" s="596"/>
      <c r="BK5" s="596"/>
      <c r="BL5" s="596"/>
      <c r="BM5" s="596"/>
      <c r="BN5" s="597"/>
      <c r="BO5" s="598">
        <v>99.9</v>
      </c>
      <c r="BP5" s="598"/>
      <c r="BQ5" s="598"/>
      <c r="BR5" s="598"/>
      <c r="BS5" s="599">
        <v>2363337</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850848</v>
      </c>
      <c r="S6" s="596"/>
      <c r="T6" s="596"/>
      <c r="U6" s="596"/>
      <c r="V6" s="596"/>
      <c r="W6" s="596"/>
      <c r="X6" s="596"/>
      <c r="Y6" s="597"/>
      <c r="Z6" s="598">
        <v>0.7</v>
      </c>
      <c r="AA6" s="598"/>
      <c r="AB6" s="598"/>
      <c r="AC6" s="598"/>
      <c r="AD6" s="599">
        <v>850848</v>
      </c>
      <c r="AE6" s="599"/>
      <c r="AF6" s="599"/>
      <c r="AG6" s="599"/>
      <c r="AH6" s="599"/>
      <c r="AI6" s="599"/>
      <c r="AJ6" s="599"/>
      <c r="AK6" s="599"/>
      <c r="AL6" s="600">
        <v>1.3</v>
      </c>
      <c r="AM6" s="601"/>
      <c r="AN6" s="601"/>
      <c r="AO6" s="602"/>
      <c r="AP6" s="592" t="s">
        <v>216</v>
      </c>
      <c r="AQ6" s="593"/>
      <c r="AR6" s="593"/>
      <c r="AS6" s="593"/>
      <c r="AT6" s="593"/>
      <c r="AU6" s="593"/>
      <c r="AV6" s="593"/>
      <c r="AW6" s="593"/>
      <c r="AX6" s="593"/>
      <c r="AY6" s="593"/>
      <c r="AZ6" s="593"/>
      <c r="BA6" s="593"/>
      <c r="BB6" s="593"/>
      <c r="BC6" s="593"/>
      <c r="BD6" s="593"/>
      <c r="BE6" s="593"/>
      <c r="BF6" s="594"/>
      <c r="BG6" s="595">
        <v>34096979</v>
      </c>
      <c r="BH6" s="596"/>
      <c r="BI6" s="596"/>
      <c r="BJ6" s="596"/>
      <c r="BK6" s="596"/>
      <c r="BL6" s="596"/>
      <c r="BM6" s="596"/>
      <c r="BN6" s="597"/>
      <c r="BO6" s="598">
        <v>99.9</v>
      </c>
      <c r="BP6" s="598"/>
      <c r="BQ6" s="598"/>
      <c r="BR6" s="598"/>
      <c r="BS6" s="599">
        <v>2363337</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623825</v>
      </c>
      <c r="CS6" s="596"/>
      <c r="CT6" s="596"/>
      <c r="CU6" s="596"/>
      <c r="CV6" s="596"/>
      <c r="CW6" s="596"/>
      <c r="CX6" s="596"/>
      <c r="CY6" s="597"/>
      <c r="CZ6" s="598">
        <v>0.5</v>
      </c>
      <c r="DA6" s="598"/>
      <c r="DB6" s="598"/>
      <c r="DC6" s="598"/>
      <c r="DD6" s="604" t="s">
        <v>218</v>
      </c>
      <c r="DE6" s="596"/>
      <c r="DF6" s="596"/>
      <c r="DG6" s="596"/>
      <c r="DH6" s="596"/>
      <c r="DI6" s="596"/>
      <c r="DJ6" s="596"/>
      <c r="DK6" s="596"/>
      <c r="DL6" s="596"/>
      <c r="DM6" s="596"/>
      <c r="DN6" s="596"/>
      <c r="DO6" s="596"/>
      <c r="DP6" s="597"/>
      <c r="DQ6" s="604">
        <v>622119</v>
      </c>
      <c r="DR6" s="596"/>
      <c r="DS6" s="596"/>
      <c r="DT6" s="596"/>
      <c r="DU6" s="596"/>
      <c r="DV6" s="596"/>
      <c r="DW6" s="596"/>
      <c r="DX6" s="596"/>
      <c r="DY6" s="596"/>
      <c r="DZ6" s="596"/>
      <c r="EA6" s="596"/>
      <c r="EB6" s="596"/>
      <c r="EC6" s="605"/>
    </row>
    <row r="7" spans="2:143" ht="11.25" customHeight="1" x14ac:dyDescent="0.15">
      <c r="B7" s="592" t="s">
        <v>219</v>
      </c>
      <c r="C7" s="593"/>
      <c r="D7" s="593"/>
      <c r="E7" s="593"/>
      <c r="F7" s="593"/>
      <c r="G7" s="593"/>
      <c r="H7" s="593"/>
      <c r="I7" s="593"/>
      <c r="J7" s="593"/>
      <c r="K7" s="593"/>
      <c r="L7" s="593"/>
      <c r="M7" s="593"/>
      <c r="N7" s="593"/>
      <c r="O7" s="593"/>
      <c r="P7" s="593"/>
      <c r="Q7" s="594"/>
      <c r="R7" s="595">
        <v>40782</v>
      </c>
      <c r="S7" s="596"/>
      <c r="T7" s="596"/>
      <c r="U7" s="596"/>
      <c r="V7" s="596"/>
      <c r="W7" s="596"/>
      <c r="X7" s="596"/>
      <c r="Y7" s="597"/>
      <c r="Z7" s="598">
        <v>0</v>
      </c>
      <c r="AA7" s="598"/>
      <c r="AB7" s="598"/>
      <c r="AC7" s="598"/>
      <c r="AD7" s="599">
        <v>40782</v>
      </c>
      <c r="AE7" s="599"/>
      <c r="AF7" s="599"/>
      <c r="AG7" s="599"/>
      <c r="AH7" s="599"/>
      <c r="AI7" s="599"/>
      <c r="AJ7" s="599"/>
      <c r="AK7" s="599"/>
      <c r="AL7" s="600">
        <v>0.1</v>
      </c>
      <c r="AM7" s="601"/>
      <c r="AN7" s="601"/>
      <c r="AO7" s="602"/>
      <c r="AP7" s="592" t="s">
        <v>220</v>
      </c>
      <c r="AQ7" s="593"/>
      <c r="AR7" s="593"/>
      <c r="AS7" s="593"/>
      <c r="AT7" s="593"/>
      <c r="AU7" s="593"/>
      <c r="AV7" s="593"/>
      <c r="AW7" s="593"/>
      <c r="AX7" s="593"/>
      <c r="AY7" s="593"/>
      <c r="AZ7" s="593"/>
      <c r="BA7" s="593"/>
      <c r="BB7" s="593"/>
      <c r="BC7" s="593"/>
      <c r="BD7" s="593"/>
      <c r="BE7" s="593"/>
      <c r="BF7" s="594"/>
      <c r="BG7" s="595">
        <v>15491808</v>
      </c>
      <c r="BH7" s="596"/>
      <c r="BI7" s="596"/>
      <c r="BJ7" s="596"/>
      <c r="BK7" s="596"/>
      <c r="BL7" s="596"/>
      <c r="BM7" s="596"/>
      <c r="BN7" s="597"/>
      <c r="BO7" s="598">
        <v>45.4</v>
      </c>
      <c r="BP7" s="598"/>
      <c r="BQ7" s="598"/>
      <c r="BR7" s="598"/>
      <c r="BS7" s="599">
        <v>437665</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9355541</v>
      </c>
      <c r="CS7" s="596"/>
      <c r="CT7" s="596"/>
      <c r="CU7" s="596"/>
      <c r="CV7" s="596"/>
      <c r="CW7" s="596"/>
      <c r="CX7" s="596"/>
      <c r="CY7" s="597"/>
      <c r="CZ7" s="598">
        <v>8.1</v>
      </c>
      <c r="DA7" s="598"/>
      <c r="DB7" s="598"/>
      <c r="DC7" s="598"/>
      <c r="DD7" s="604">
        <v>450795</v>
      </c>
      <c r="DE7" s="596"/>
      <c r="DF7" s="596"/>
      <c r="DG7" s="596"/>
      <c r="DH7" s="596"/>
      <c r="DI7" s="596"/>
      <c r="DJ7" s="596"/>
      <c r="DK7" s="596"/>
      <c r="DL7" s="596"/>
      <c r="DM7" s="596"/>
      <c r="DN7" s="596"/>
      <c r="DO7" s="596"/>
      <c r="DP7" s="597"/>
      <c r="DQ7" s="604">
        <v>6988726</v>
      </c>
      <c r="DR7" s="596"/>
      <c r="DS7" s="596"/>
      <c r="DT7" s="596"/>
      <c r="DU7" s="596"/>
      <c r="DV7" s="596"/>
      <c r="DW7" s="596"/>
      <c r="DX7" s="596"/>
      <c r="DY7" s="596"/>
      <c r="DZ7" s="596"/>
      <c r="EA7" s="596"/>
      <c r="EB7" s="596"/>
      <c r="EC7" s="605"/>
    </row>
    <row r="8" spans="2:143" ht="11.25" customHeight="1" x14ac:dyDescent="0.15">
      <c r="B8" s="592" t="s">
        <v>222</v>
      </c>
      <c r="C8" s="593"/>
      <c r="D8" s="593"/>
      <c r="E8" s="593"/>
      <c r="F8" s="593"/>
      <c r="G8" s="593"/>
      <c r="H8" s="593"/>
      <c r="I8" s="593"/>
      <c r="J8" s="593"/>
      <c r="K8" s="593"/>
      <c r="L8" s="593"/>
      <c r="M8" s="593"/>
      <c r="N8" s="593"/>
      <c r="O8" s="593"/>
      <c r="P8" s="593"/>
      <c r="Q8" s="594"/>
      <c r="R8" s="595">
        <v>51242</v>
      </c>
      <c r="S8" s="596"/>
      <c r="T8" s="596"/>
      <c r="U8" s="596"/>
      <c r="V8" s="596"/>
      <c r="W8" s="596"/>
      <c r="X8" s="596"/>
      <c r="Y8" s="597"/>
      <c r="Z8" s="598">
        <v>0</v>
      </c>
      <c r="AA8" s="598"/>
      <c r="AB8" s="598"/>
      <c r="AC8" s="598"/>
      <c r="AD8" s="599">
        <v>51242</v>
      </c>
      <c r="AE8" s="599"/>
      <c r="AF8" s="599"/>
      <c r="AG8" s="599"/>
      <c r="AH8" s="599"/>
      <c r="AI8" s="599"/>
      <c r="AJ8" s="599"/>
      <c r="AK8" s="599"/>
      <c r="AL8" s="600">
        <v>0.1</v>
      </c>
      <c r="AM8" s="601"/>
      <c r="AN8" s="601"/>
      <c r="AO8" s="602"/>
      <c r="AP8" s="592" t="s">
        <v>223</v>
      </c>
      <c r="AQ8" s="593"/>
      <c r="AR8" s="593"/>
      <c r="AS8" s="593"/>
      <c r="AT8" s="593"/>
      <c r="AU8" s="593"/>
      <c r="AV8" s="593"/>
      <c r="AW8" s="593"/>
      <c r="AX8" s="593"/>
      <c r="AY8" s="593"/>
      <c r="AZ8" s="593"/>
      <c r="BA8" s="593"/>
      <c r="BB8" s="593"/>
      <c r="BC8" s="593"/>
      <c r="BD8" s="593"/>
      <c r="BE8" s="593"/>
      <c r="BF8" s="594"/>
      <c r="BG8" s="595">
        <v>459834</v>
      </c>
      <c r="BH8" s="596"/>
      <c r="BI8" s="596"/>
      <c r="BJ8" s="596"/>
      <c r="BK8" s="596"/>
      <c r="BL8" s="596"/>
      <c r="BM8" s="596"/>
      <c r="BN8" s="597"/>
      <c r="BO8" s="598">
        <v>1.3</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53654342</v>
      </c>
      <c r="CS8" s="596"/>
      <c r="CT8" s="596"/>
      <c r="CU8" s="596"/>
      <c r="CV8" s="596"/>
      <c r="CW8" s="596"/>
      <c r="CX8" s="596"/>
      <c r="CY8" s="597"/>
      <c r="CZ8" s="598">
        <v>46.2</v>
      </c>
      <c r="DA8" s="598"/>
      <c r="DB8" s="598"/>
      <c r="DC8" s="598"/>
      <c r="DD8" s="604">
        <v>658118</v>
      </c>
      <c r="DE8" s="596"/>
      <c r="DF8" s="596"/>
      <c r="DG8" s="596"/>
      <c r="DH8" s="596"/>
      <c r="DI8" s="596"/>
      <c r="DJ8" s="596"/>
      <c r="DK8" s="596"/>
      <c r="DL8" s="596"/>
      <c r="DM8" s="596"/>
      <c r="DN8" s="596"/>
      <c r="DO8" s="596"/>
      <c r="DP8" s="597"/>
      <c r="DQ8" s="604">
        <v>22704734</v>
      </c>
      <c r="DR8" s="596"/>
      <c r="DS8" s="596"/>
      <c r="DT8" s="596"/>
      <c r="DU8" s="596"/>
      <c r="DV8" s="596"/>
      <c r="DW8" s="596"/>
      <c r="DX8" s="596"/>
      <c r="DY8" s="596"/>
      <c r="DZ8" s="596"/>
      <c r="EA8" s="596"/>
      <c r="EB8" s="596"/>
      <c r="EC8" s="605"/>
    </row>
    <row r="9" spans="2:143" ht="11.25" customHeight="1" x14ac:dyDescent="0.15">
      <c r="B9" s="592" t="s">
        <v>226</v>
      </c>
      <c r="C9" s="593"/>
      <c r="D9" s="593"/>
      <c r="E9" s="593"/>
      <c r="F9" s="593"/>
      <c r="G9" s="593"/>
      <c r="H9" s="593"/>
      <c r="I9" s="593"/>
      <c r="J9" s="593"/>
      <c r="K9" s="593"/>
      <c r="L9" s="593"/>
      <c r="M9" s="593"/>
      <c r="N9" s="593"/>
      <c r="O9" s="593"/>
      <c r="P9" s="593"/>
      <c r="Q9" s="594"/>
      <c r="R9" s="595">
        <v>25949</v>
      </c>
      <c r="S9" s="596"/>
      <c r="T9" s="596"/>
      <c r="U9" s="596"/>
      <c r="V9" s="596"/>
      <c r="W9" s="596"/>
      <c r="X9" s="596"/>
      <c r="Y9" s="597"/>
      <c r="Z9" s="598">
        <v>0</v>
      </c>
      <c r="AA9" s="598"/>
      <c r="AB9" s="598"/>
      <c r="AC9" s="598"/>
      <c r="AD9" s="599">
        <v>25949</v>
      </c>
      <c r="AE9" s="599"/>
      <c r="AF9" s="599"/>
      <c r="AG9" s="599"/>
      <c r="AH9" s="599"/>
      <c r="AI9" s="599"/>
      <c r="AJ9" s="599"/>
      <c r="AK9" s="599"/>
      <c r="AL9" s="600">
        <v>0</v>
      </c>
      <c r="AM9" s="601"/>
      <c r="AN9" s="601"/>
      <c r="AO9" s="602"/>
      <c r="AP9" s="592" t="s">
        <v>227</v>
      </c>
      <c r="AQ9" s="593"/>
      <c r="AR9" s="593"/>
      <c r="AS9" s="593"/>
      <c r="AT9" s="593"/>
      <c r="AU9" s="593"/>
      <c r="AV9" s="593"/>
      <c r="AW9" s="593"/>
      <c r="AX9" s="593"/>
      <c r="AY9" s="593"/>
      <c r="AZ9" s="593"/>
      <c r="BA9" s="593"/>
      <c r="BB9" s="593"/>
      <c r="BC9" s="593"/>
      <c r="BD9" s="593"/>
      <c r="BE9" s="593"/>
      <c r="BF9" s="594"/>
      <c r="BG9" s="595">
        <v>11622213</v>
      </c>
      <c r="BH9" s="596"/>
      <c r="BI9" s="596"/>
      <c r="BJ9" s="596"/>
      <c r="BK9" s="596"/>
      <c r="BL9" s="596"/>
      <c r="BM9" s="596"/>
      <c r="BN9" s="597"/>
      <c r="BO9" s="598">
        <v>34</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6332310</v>
      </c>
      <c r="CS9" s="596"/>
      <c r="CT9" s="596"/>
      <c r="CU9" s="596"/>
      <c r="CV9" s="596"/>
      <c r="CW9" s="596"/>
      <c r="CX9" s="596"/>
      <c r="CY9" s="597"/>
      <c r="CZ9" s="598">
        <v>5.5</v>
      </c>
      <c r="DA9" s="598"/>
      <c r="DB9" s="598"/>
      <c r="DC9" s="598"/>
      <c r="DD9" s="604">
        <v>103445</v>
      </c>
      <c r="DE9" s="596"/>
      <c r="DF9" s="596"/>
      <c r="DG9" s="596"/>
      <c r="DH9" s="596"/>
      <c r="DI9" s="596"/>
      <c r="DJ9" s="596"/>
      <c r="DK9" s="596"/>
      <c r="DL9" s="596"/>
      <c r="DM9" s="596"/>
      <c r="DN9" s="596"/>
      <c r="DO9" s="596"/>
      <c r="DP9" s="597"/>
      <c r="DQ9" s="604">
        <v>5347033</v>
      </c>
      <c r="DR9" s="596"/>
      <c r="DS9" s="596"/>
      <c r="DT9" s="596"/>
      <c r="DU9" s="596"/>
      <c r="DV9" s="596"/>
      <c r="DW9" s="596"/>
      <c r="DX9" s="596"/>
      <c r="DY9" s="596"/>
      <c r="DZ9" s="596"/>
      <c r="EA9" s="596"/>
      <c r="EB9" s="596"/>
      <c r="EC9" s="605"/>
    </row>
    <row r="10" spans="2:143" ht="11.25" customHeight="1" x14ac:dyDescent="0.15">
      <c r="B10" s="592" t="s">
        <v>229</v>
      </c>
      <c r="C10" s="593"/>
      <c r="D10" s="593"/>
      <c r="E10" s="593"/>
      <c r="F10" s="593"/>
      <c r="G10" s="593"/>
      <c r="H10" s="593"/>
      <c r="I10" s="593"/>
      <c r="J10" s="593"/>
      <c r="K10" s="593"/>
      <c r="L10" s="593"/>
      <c r="M10" s="593"/>
      <c r="N10" s="593"/>
      <c r="O10" s="593"/>
      <c r="P10" s="593"/>
      <c r="Q10" s="594"/>
      <c r="R10" s="595">
        <v>5042588</v>
      </c>
      <c r="S10" s="596"/>
      <c r="T10" s="596"/>
      <c r="U10" s="596"/>
      <c r="V10" s="596"/>
      <c r="W10" s="596"/>
      <c r="X10" s="596"/>
      <c r="Y10" s="597"/>
      <c r="Z10" s="598">
        <v>4.2</v>
      </c>
      <c r="AA10" s="598"/>
      <c r="AB10" s="598"/>
      <c r="AC10" s="598"/>
      <c r="AD10" s="599">
        <v>5042588</v>
      </c>
      <c r="AE10" s="599"/>
      <c r="AF10" s="599"/>
      <c r="AG10" s="599"/>
      <c r="AH10" s="599"/>
      <c r="AI10" s="599"/>
      <c r="AJ10" s="599"/>
      <c r="AK10" s="599"/>
      <c r="AL10" s="600">
        <v>7.7</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914666</v>
      </c>
      <c r="BH10" s="596"/>
      <c r="BI10" s="596"/>
      <c r="BJ10" s="596"/>
      <c r="BK10" s="596"/>
      <c r="BL10" s="596"/>
      <c r="BM10" s="596"/>
      <c r="BN10" s="597"/>
      <c r="BO10" s="598">
        <v>2.7</v>
      </c>
      <c r="BP10" s="598"/>
      <c r="BQ10" s="598"/>
      <c r="BR10" s="598"/>
      <c r="BS10" s="604" t="s">
        <v>224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v>80862</v>
      </c>
      <c r="CS10" s="596"/>
      <c r="CT10" s="596"/>
      <c r="CU10" s="596"/>
      <c r="CV10" s="596"/>
      <c r="CW10" s="596"/>
      <c r="CX10" s="596"/>
      <c r="CY10" s="597"/>
      <c r="CZ10" s="598">
        <v>0.1</v>
      </c>
      <c r="DA10" s="598"/>
      <c r="DB10" s="598"/>
      <c r="DC10" s="598"/>
      <c r="DD10" s="604">
        <v>6199</v>
      </c>
      <c r="DE10" s="596"/>
      <c r="DF10" s="596"/>
      <c r="DG10" s="596"/>
      <c r="DH10" s="596"/>
      <c r="DI10" s="596"/>
      <c r="DJ10" s="596"/>
      <c r="DK10" s="596"/>
      <c r="DL10" s="596"/>
      <c r="DM10" s="596"/>
      <c r="DN10" s="596"/>
      <c r="DO10" s="596"/>
      <c r="DP10" s="597"/>
      <c r="DQ10" s="604">
        <v>64478</v>
      </c>
      <c r="DR10" s="596"/>
      <c r="DS10" s="596"/>
      <c r="DT10" s="596"/>
      <c r="DU10" s="596"/>
      <c r="DV10" s="596"/>
      <c r="DW10" s="596"/>
      <c r="DX10" s="596"/>
      <c r="DY10" s="596"/>
      <c r="DZ10" s="596"/>
      <c r="EA10" s="596"/>
      <c r="EB10" s="596"/>
      <c r="EC10" s="605"/>
    </row>
    <row r="11" spans="2:143" ht="11.25" customHeight="1" x14ac:dyDescent="0.15">
      <c r="B11" s="592" t="s">
        <v>232</v>
      </c>
      <c r="C11" s="593"/>
      <c r="D11" s="593"/>
      <c r="E11" s="593"/>
      <c r="F11" s="593"/>
      <c r="G11" s="593"/>
      <c r="H11" s="593"/>
      <c r="I11" s="593"/>
      <c r="J11" s="593"/>
      <c r="K11" s="593"/>
      <c r="L11" s="593"/>
      <c r="M11" s="593"/>
      <c r="N11" s="593"/>
      <c r="O11" s="593"/>
      <c r="P11" s="593"/>
      <c r="Q11" s="594"/>
      <c r="R11" s="595">
        <v>22991</v>
      </c>
      <c r="S11" s="596"/>
      <c r="T11" s="596"/>
      <c r="U11" s="596"/>
      <c r="V11" s="596"/>
      <c r="W11" s="596"/>
      <c r="X11" s="596"/>
      <c r="Y11" s="597"/>
      <c r="Z11" s="598">
        <v>0</v>
      </c>
      <c r="AA11" s="598"/>
      <c r="AB11" s="598"/>
      <c r="AC11" s="598"/>
      <c r="AD11" s="599">
        <v>22991</v>
      </c>
      <c r="AE11" s="599"/>
      <c r="AF11" s="599"/>
      <c r="AG11" s="599"/>
      <c r="AH11" s="599"/>
      <c r="AI11" s="599"/>
      <c r="AJ11" s="599"/>
      <c r="AK11" s="599"/>
      <c r="AL11" s="600">
        <v>0</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2495095</v>
      </c>
      <c r="BH11" s="596"/>
      <c r="BI11" s="596"/>
      <c r="BJ11" s="596"/>
      <c r="BK11" s="596"/>
      <c r="BL11" s="596"/>
      <c r="BM11" s="596"/>
      <c r="BN11" s="597"/>
      <c r="BO11" s="598">
        <v>7.3</v>
      </c>
      <c r="BP11" s="598"/>
      <c r="BQ11" s="598"/>
      <c r="BR11" s="598"/>
      <c r="BS11" s="604">
        <v>437665</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1709410</v>
      </c>
      <c r="CS11" s="596"/>
      <c r="CT11" s="596"/>
      <c r="CU11" s="596"/>
      <c r="CV11" s="596"/>
      <c r="CW11" s="596"/>
      <c r="CX11" s="596"/>
      <c r="CY11" s="597"/>
      <c r="CZ11" s="598">
        <v>1.5</v>
      </c>
      <c r="DA11" s="598"/>
      <c r="DB11" s="598"/>
      <c r="DC11" s="598"/>
      <c r="DD11" s="604">
        <v>282999</v>
      </c>
      <c r="DE11" s="596"/>
      <c r="DF11" s="596"/>
      <c r="DG11" s="596"/>
      <c r="DH11" s="596"/>
      <c r="DI11" s="596"/>
      <c r="DJ11" s="596"/>
      <c r="DK11" s="596"/>
      <c r="DL11" s="596"/>
      <c r="DM11" s="596"/>
      <c r="DN11" s="596"/>
      <c r="DO11" s="596"/>
      <c r="DP11" s="597"/>
      <c r="DQ11" s="604">
        <v>1057163</v>
      </c>
      <c r="DR11" s="596"/>
      <c r="DS11" s="596"/>
      <c r="DT11" s="596"/>
      <c r="DU11" s="596"/>
      <c r="DV11" s="596"/>
      <c r="DW11" s="596"/>
      <c r="DX11" s="596"/>
      <c r="DY11" s="596"/>
      <c r="DZ11" s="596"/>
      <c r="EA11" s="596"/>
      <c r="EB11" s="596"/>
      <c r="EC11" s="605"/>
    </row>
    <row r="12" spans="2:143" ht="11.25" customHeight="1" x14ac:dyDescent="0.15">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15733762</v>
      </c>
      <c r="BH12" s="596"/>
      <c r="BI12" s="596"/>
      <c r="BJ12" s="596"/>
      <c r="BK12" s="596"/>
      <c r="BL12" s="596"/>
      <c r="BM12" s="596"/>
      <c r="BN12" s="597"/>
      <c r="BO12" s="598">
        <v>46.1</v>
      </c>
      <c r="BP12" s="598"/>
      <c r="BQ12" s="598"/>
      <c r="BR12" s="598"/>
      <c r="BS12" s="604">
        <v>1925672</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2372890</v>
      </c>
      <c r="CS12" s="596"/>
      <c r="CT12" s="596"/>
      <c r="CU12" s="596"/>
      <c r="CV12" s="596"/>
      <c r="CW12" s="596"/>
      <c r="CX12" s="596"/>
      <c r="CY12" s="597"/>
      <c r="CZ12" s="598">
        <v>2</v>
      </c>
      <c r="DA12" s="598"/>
      <c r="DB12" s="598"/>
      <c r="DC12" s="598"/>
      <c r="DD12" s="604">
        <v>236768</v>
      </c>
      <c r="DE12" s="596"/>
      <c r="DF12" s="596"/>
      <c r="DG12" s="596"/>
      <c r="DH12" s="596"/>
      <c r="DI12" s="596"/>
      <c r="DJ12" s="596"/>
      <c r="DK12" s="596"/>
      <c r="DL12" s="596"/>
      <c r="DM12" s="596"/>
      <c r="DN12" s="596"/>
      <c r="DO12" s="596"/>
      <c r="DP12" s="597"/>
      <c r="DQ12" s="604">
        <v>1518462</v>
      </c>
      <c r="DR12" s="596"/>
      <c r="DS12" s="596"/>
      <c r="DT12" s="596"/>
      <c r="DU12" s="596"/>
      <c r="DV12" s="596"/>
      <c r="DW12" s="596"/>
      <c r="DX12" s="596"/>
      <c r="DY12" s="596"/>
      <c r="DZ12" s="596"/>
      <c r="EA12" s="596"/>
      <c r="EB12" s="596"/>
      <c r="EC12" s="605"/>
    </row>
    <row r="13" spans="2:143" ht="11.25" customHeight="1" x14ac:dyDescent="0.15">
      <c r="B13" s="592" t="s">
        <v>238</v>
      </c>
      <c r="C13" s="593"/>
      <c r="D13" s="593"/>
      <c r="E13" s="593"/>
      <c r="F13" s="593"/>
      <c r="G13" s="593"/>
      <c r="H13" s="593"/>
      <c r="I13" s="593"/>
      <c r="J13" s="593"/>
      <c r="K13" s="593"/>
      <c r="L13" s="593"/>
      <c r="M13" s="593"/>
      <c r="N13" s="593"/>
      <c r="O13" s="593"/>
      <c r="P13" s="593"/>
      <c r="Q13" s="594"/>
      <c r="R13" s="595">
        <v>153975</v>
      </c>
      <c r="S13" s="596"/>
      <c r="T13" s="596"/>
      <c r="U13" s="596"/>
      <c r="V13" s="596"/>
      <c r="W13" s="596"/>
      <c r="X13" s="596"/>
      <c r="Y13" s="597"/>
      <c r="Z13" s="598">
        <v>0.1</v>
      </c>
      <c r="AA13" s="598"/>
      <c r="AB13" s="598"/>
      <c r="AC13" s="598"/>
      <c r="AD13" s="599">
        <v>153975</v>
      </c>
      <c r="AE13" s="599"/>
      <c r="AF13" s="599"/>
      <c r="AG13" s="599"/>
      <c r="AH13" s="599"/>
      <c r="AI13" s="599"/>
      <c r="AJ13" s="599"/>
      <c r="AK13" s="599"/>
      <c r="AL13" s="600">
        <v>0.2</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15579005</v>
      </c>
      <c r="BH13" s="596"/>
      <c r="BI13" s="596"/>
      <c r="BJ13" s="596"/>
      <c r="BK13" s="596"/>
      <c r="BL13" s="596"/>
      <c r="BM13" s="596"/>
      <c r="BN13" s="597"/>
      <c r="BO13" s="598">
        <v>45.6</v>
      </c>
      <c r="BP13" s="598"/>
      <c r="BQ13" s="598"/>
      <c r="BR13" s="598"/>
      <c r="BS13" s="604">
        <v>1925672</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10458438</v>
      </c>
      <c r="CS13" s="596"/>
      <c r="CT13" s="596"/>
      <c r="CU13" s="596"/>
      <c r="CV13" s="596"/>
      <c r="CW13" s="596"/>
      <c r="CX13" s="596"/>
      <c r="CY13" s="597"/>
      <c r="CZ13" s="598">
        <v>9</v>
      </c>
      <c r="DA13" s="598"/>
      <c r="DB13" s="598"/>
      <c r="DC13" s="598"/>
      <c r="DD13" s="604">
        <v>3495570</v>
      </c>
      <c r="DE13" s="596"/>
      <c r="DF13" s="596"/>
      <c r="DG13" s="596"/>
      <c r="DH13" s="596"/>
      <c r="DI13" s="596"/>
      <c r="DJ13" s="596"/>
      <c r="DK13" s="596"/>
      <c r="DL13" s="596"/>
      <c r="DM13" s="596"/>
      <c r="DN13" s="596"/>
      <c r="DO13" s="596"/>
      <c r="DP13" s="597"/>
      <c r="DQ13" s="604">
        <v>6591065</v>
      </c>
      <c r="DR13" s="596"/>
      <c r="DS13" s="596"/>
      <c r="DT13" s="596"/>
      <c r="DU13" s="596"/>
      <c r="DV13" s="596"/>
      <c r="DW13" s="596"/>
      <c r="DX13" s="596"/>
      <c r="DY13" s="596"/>
      <c r="DZ13" s="596"/>
      <c r="EA13" s="596"/>
      <c r="EB13" s="596"/>
      <c r="EC13" s="605"/>
    </row>
    <row r="14" spans="2:143" ht="11.25" customHeight="1" x14ac:dyDescent="0.15">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630487</v>
      </c>
      <c r="BH14" s="596"/>
      <c r="BI14" s="596"/>
      <c r="BJ14" s="596"/>
      <c r="BK14" s="596"/>
      <c r="BL14" s="596"/>
      <c r="BM14" s="596"/>
      <c r="BN14" s="597"/>
      <c r="BO14" s="598">
        <v>1.8</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3812764</v>
      </c>
      <c r="CS14" s="596"/>
      <c r="CT14" s="596"/>
      <c r="CU14" s="596"/>
      <c r="CV14" s="596"/>
      <c r="CW14" s="596"/>
      <c r="CX14" s="596"/>
      <c r="CY14" s="597"/>
      <c r="CZ14" s="598">
        <v>3.3</v>
      </c>
      <c r="DA14" s="598"/>
      <c r="DB14" s="598"/>
      <c r="DC14" s="598"/>
      <c r="DD14" s="604" t="s">
        <v>224</v>
      </c>
      <c r="DE14" s="596"/>
      <c r="DF14" s="596"/>
      <c r="DG14" s="596"/>
      <c r="DH14" s="596"/>
      <c r="DI14" s="596"/>
      <c r="DJ14" s="596"/>
      <c r="DK14" s="596"/>
      <c r="DL14" s="596"/>
      <c r="DM14" s="596"/>
      <c r="DN14" s="596"/>
      <c r="DO14" s="596"/>
      <c r="DP14" s="597"/>
      <c r="DQ14" s="604">
        <v>3752740</v>
      </c>
      <c r="DR14" s="596"/>
      <c r="DS14" s="596"/>
      <c r="DT14" s="596"/>
      <c r="DU14" s="596"/>
      <c r="DV14" s="596"/>
      <c r="DW14" s="596"/>
      <c r="DX14" s="596"/>
      <c r="DY14" s="596"/>
      <c r="DZ14" s="596"/>
      <c r="EA14" s="596"/>
      <c r="EB14" s="596"/>
      <c r="EC14" s="605"/>
    </row>
    <row r="15" spans="2:143" ht="11.25" customHeight="1" x14ac:dyDescent="0.15">
      <c r="B15" s="592" t="s">
        <v>244</v>
      </c>
      <c r="C15" s="593"/>
      <c r="D15" s="593"/>
      <c r="E15" s="593"/>
      <c r="F15" s="593"/>
      <c r="G15" s="593"/>
      <c r="H15" s="593"/>
      <c r="I15" s="593"/>
      <c r="J15" s="593"/>
      <c r="K15" s="593"/>
      <c r="L15" s="593"/>
      <c r="M15" s="593"/>
      <c r="N15" s="593"/>
      <c r="O15" s="593"/>
      <c r="P15" s="593"/>
      <c r="Q15" s="594"/>
      <c r="R15" s="595">
        <v>141267</v>
      </c>
      <c r="S15" s="596"/>
      <c r="T15" s="596"/>
      <c r="U15" s="596"/>
      <c r="V15" s="596"/>
      <c r="W15" s="596"/>
      <c r="X15" s="596"/>
      <c r="Y15" s="597"/>
      <c r="Z15" s="598">
        <v>0.1</v>
      </c>
      <c r="AA15" s="598"/>
      <c r="AB15" s="598"/>
      <c r="AC15" s="598"/>
      <c r="AD15" s="599">
        <v>141267</v>
      </c>
      <c r="AE15" s="599"/>
      <c r="AF15" s="599"/>
      <c r="AG15" s="599"/>
      <c r="AH15" s="599"/>
      <c r="AI15" s="599"/>
      <c r="AJ15" s="599"/>
      <c r="AK15" s="599"/>
      <c r="AL15" s="600">
        <v>0.2</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2240601</v>
      </c>
      <c r="BH15" s="596"/>
      <c r="BI15" s="596"/>
      <c r="BJ15" s="596"/>
      <c r="BK15" s="596"/>
      <c r="BL15" s="596"/>
      <c r="BM15" s="596"/>
      <c r="BN15" s="597"/>
      <c r="BO15" s="598">
        <v>6.6</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9881636</v>
      </c>
      <c r="CS15" s="596"/>
      <c r="CT15" s="596"/>
      <c r="CU15" s="596"/>
      <c r="CV15" s="596"/>
      <c r="CW15" s="596"/>
      <c r="CX15" s="596"/>
      <c r="CY15" s="597"/>
      <c r="CZ15" s="598">
        <v>8.5</v>
      </c>
      <c r="DA15" s="598"/>
      <c r="DB15" s="598"/>
      <c r="DC15" s="598"/>
      <c r="DD15" s="604">
        <v>980671</v>
      </c>
      <c r="DE15" s="596"/>
      <c r="DF15" s="596"/>
      <c r="DG15" s="596"/>
      <c r="DH15" s="596"/>
      <c r="DI15" s="596"/>
      <c r="DJ15" s="596"/>
      <c r="DK15" s="596"/>
      <c r="DL15" s="596"/>
      <c r="DM15" s="596"/>
      <c r="DN15" s="596"/>
      <c r="DO15" s="596"/>
      <c r="DP15" s="597"/>
      <c r="DQ15" s="604">
        <v>7433860</v>
      </c>
      <c r="DR15" s="596"/>
      <c r="DS15" s="596"/>
      <c r="DT15" s="596"/>
      <c r="DU15" s="596"/>
      <c r="DV15" s="596"/>
      <c r="DW15" s="596"/>
      <c r="DX15" s="596"/>
      <c r="DY15" s="596"/>
      <c r="DZ15" s="596"/>
      <c r="EA15" s="596"/>
      <c r="EB15" s="596"/>
      <c r="EC15" s="605"/>
    </row>
    <row r="16" spans="2:143" ht="11.25" customHeight="1" x14ac:dyDescent="0.15">
      <c r="B16" s="592" t="s">
        <v>247</v>
      </c>
      <c r="C16" s="593"/>
      <c r="D16" s="593"/>
      <c r="E16" s="593"/>
      <c r="F16" s="593"/>
      <c r="G16" s="593"/>
      <c r="H16" s="593"/>
      <c r="I16" s="593"/>
      <c r="J16" s="593"/>
      <c r="K16" s="593"/>
      <c r="L16" s="593"/>
      <c r="M16" s="593"/>
      <c r="N16" s="593"/>
      <c r="O16" s="593"/>
      <c r="P16" s="593"/>
      <c r="Q16" s="594"/>
      <c r="R16" s="595">
        <v>26801668</v>
      </c>
      <c r="S16" s="596"/>
      <c r="T16" s="596"/>
      <c r="U16" s="596"/>
      <c r="V16" s="596"/>
      <c r="W16" s="596"/>
      <c r="X16" s="596"/>
      <c r="Y16" s="597"/>
      <c r="Z16" s="598">
        <v>22.6</v>
      </c>
      <c r="AA16" s="598"/>
      <c r="AB16" s="598"/>
      <c r="AC16" s="598"/>
      <c r="AD16" s="599">
        <v>24502714</v>
      </c>
      <c r="AE16" s="599"/>
      <c r="AF16" s="599"/>
      <c r="AG16" s="599"/>
      <c r="AH16" s="599"/>
      <c r="AI16" s="599"/>
      <c r="AJ16" s="599"/>
      <c r="AK16" s="599"/>
      <c r="AL16" s="600">
        <v>37.6</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v>321</v>
      </c>
      <c r="BH16" s="596"/>
      <c r="BI16" s="596"/>
      <c r="BJ16" s="596"/>
      <c r="BK16" s="596"/>
      <c r="BL16" s="596"/>
      <c r="BM16" s="596"/>
      <c r="BN16" s="597"/>
      <c r="BO16" s="598">
        <v>0</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v>6271</v>
      </c>
      <c r="CS16" s="596"/>
      <c r="CT16" s="596"/>
      <c r="CU16" s="596"/>
      <c r="CV16" s="596"/>
      <c r="CW16" s="596"/>
      <c r="CX16" s="596"/>
      <c r="CY16" s="597"/>
      <c r="CZ16" s="598">
        <v>0</v>
      </c>
      <c r="DA16" s="598"/>
      <c r="DB16" s="598"/>
      <c r="DC16" s="598"/>
      <c r="DD16" s="604" t="s">
        <v>224</v>
      </c>
      <c r="DE16" s="596"/>
      <c r="DF16" s="596"/>
      <c r="DG16" s="596"/>
      <c r="DH16" s="596"/>
      <c r="DI16" s="596"/>
      <c r="DJ16" s="596"/>
      <c r="DK16" s="596"/>
      <c r="DL16" s="596"/>
      <c r="DM16" s="596"/>
      <c r="DN16" s="596"/>
      <c r="DO16" s="596"/>
      <c r="DP16" s="597"/>
      <c r="DQ16" s="604">
        <v>3164</v>
      </c>
      <c r="DR16" s="596"/>
      <c r="DS16" s="596"/>
      <c r="DT16" s="596"/>
      <c r="DU16" s="596"/>
      <c r="DV16" s="596"/>
      <c r="DW16" s="596"/>
      <c r="DX16" s="596"/>
      <c r="DY16" s="596"/>
      <c r="DZ16" s="596"/>
      <c r="EA16" s="596"/>
      <c r="EB16" s="596"/>
      <c r="EC16" s="605"/>
    </row>
    <row r="17" spans="2:133" ht="11.25" customHeight="1" x14ac:dyDescent="0.15">
      <c r="B17" s="592" t="s">
        <v>250</v>
      </c>
      <c r="C17" s="593"/>
      <c r="D17" s="593"/>
      <c r="E17" s="593"/>
      <c r="F17" s="593"/>
      <c r="G17" s="593"/>
      <c r="H17" s="593"/>
      <c r="I17" s="593"/>
      <c r="J17" s="593"/>
      <c r="K17" s="593"/>
      <c r="L17" s="593"/>
      <c r="M17" s="593"/>
      <c r="N17" s="593"/>
      <c r="O17" s="593"/>
      <c r="P17" s="593"/>
      <c r="Q17" s="594"/>
      <c r="R17" s="595">
        <v>24502714</v>
      </c>
      <c r="S17" s="596"/>
      <c r="T17" s="596"/>
      <c r="U17" s="596"/>
      <c r="V17" s="596"/>
      <c r="W17" s="596"/>
      <c r="X17" s="596"/>
      <c r="Y17" s="597"/>
      <c r="Z17" s="598">
        <v>20.6</v>
      </c>
      <c r="AA17" s="598"/>
      <c r="AB17" s="598"/>
      <c r="AC17" s="598"/>
      <c r="AD17" s="599">
        <v>24502714</v>
      </c>
      <c r="AE17" s="599"/>
      <c r="AF17" s="599"/>
      <c r="AG17" s="599"/>
      <c r="AH17" s="599"/>
      <c r="AI17" s="599"/>
      <c r="AJ17" s="599"/>
      <c r="AK17" s="599"/>
      <c r="AL17" s="600">
        <v>37.6</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17086066</v>
      </c>
      <c r="CS17" s="596"/>
      <c r="CT17" s="596"/>
      <c r="CU17" s="596"/>
      <c r="CV17" s="596"/>
      <c r="CW17" s="596"/>
      <c r="CX17" s="596"/>
      <c r="CY17" s="597"/>
      <c r="CZ17" s="598">
        <v>14.7</v>
      </c>
      <c r="DA17" s="598"/>
      <c r="DB17" s="598"/>
      <c r="DC17" s="598"/>
      <c r="DD17" s="604" t="s">
        <v>224</v>
      </c>
      <c r="DE17" s="596"/>
      <c r="DF17" s="596"/>
      <c r="DG17" s="596"/>
      <c r="DH17" s="596"/>
      <c r="DI17" s="596"/>
      <c r="DJ17" s="596"/>
      <c r="DK17" s="596"/>
      <c r="DL17" s="596"/>
      <c r="DM17" s="596"/>
      <c r="DN17" s="596"/>
      <c r="DO17" s="596"/>
      <c r="DP17" s="597"/>
      <c r="DQ17" s="604">
        <v>16468152</v>
      </c>
      <c r="DR17" s="596"/>
      <c r="DS17" s="596"/>
      <c r="DT17" s="596"/>
      <c r="DU17" s="596"/>
      <c r="DV17" s="596"/>
      <c r="DW17" s="596"/>
      <c r="DX17" s="596"/>
      <c r="DY17" s="596"/>
      <c r="DZ17" s="596"/>
      <c r="EA17" s="596"/>
      <c r="EB17" s="596"/>
      <c r="EC17" s="605"/>
    </row>
    <row r="18" spans="2:133" ht="11.25" customHeight="1" x14ac:dyDescent="0.15">
      <c r="B18" s="592" t="s">
        <v>253</v>
      </c>
      <c r="C18" s="593"/>
      <c r="D18" s="593"/>
      <c r="E18" s="593"/>
      <c r="F18" s="593"/>
      <c r="G18" s="593"/>
      <c r="H18" s="593"/>
      <c r="I18" s="593"/>
      <c r="J18" s="593"/>
      <c r="K18" s="593"/>
      <c r="L18" s="593"/>
      <c r="M18" s="593"/>
      <c r="N18" s="593"/>
      <c r="O18" s="593"/>
      <c r="P18" s="593"/>
      <c r="Q18" s="594"/>
      <c r="R18" s="595">
        <v>2295442</v>
      </c>
      <c r="S18" s="596"/>
      <c r="T18" s="596"/>
      <c r="U18" s="596"/>
      <c r="V18" s="596"/>
      <c r="W18" s="596"/>
      <c r="X18" s="596"/>
      <c r="Y18" s="597"/>
      <c r="Z18" s="598">
        <v>1.9</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v>740270</v>
      </c>
      <c r="CS18" s="596"/>
      <c r="CT18" s="596"/>
      <c r="CU18" s="596"/>
      <c r="CV18" s="596"/>
      <c r="CW18" s="596"/>
      <c r="CX18" s="596"/>
      <c r="CY18" s="597"/>
      <c r="CZ18" s="598">
        <v>0.6</v>
      </c>
      <c r="DA18" s="598"/>
      <c r="DB18" s="598"/>
      <c r="DC18" s="598"/>
      <c r="DD18" s="604" t="s">
        <v>224</v>
      </c>
      <c r="DE18" s="596"/>
      <c r="DF18" s="596"/>
      <c r="DG18" s="596"/>
      <c r="DH18" s="596"/>
      <c r="DI18" s="596"/>
      <c r="DJ18" s="596"/>
      <c r="DK18" s="596"/>
      <c r="DL18" s="596"/>
      <c r="DM18" s="596"/>
      <c r="DN18" s="596"/>
      <c r="DO18" s="596"/>
      <c r="DP18" s="597"/>
      <c r="DQ18" s="604">
        <v>740270</v>
      </c>
      <c r="DR18" s="596"/>
      <c r="DS18" s="596"/>
      <c r="DT18" s="596"/>
      <c r="DU18" s="596"/>
      <c r="DV18" s="596"/>
      <c r="DW18" s="596"/>
      <c r="DX18" s="596"/>
      <c r="DY18" s="596"/>
      <c r="DZ18" s="596"/>
      <c r="EA18" s="596"/>
      <c r="EB18" s="596"/>
      <c r="EC18" s="605"/>
    </row>
    <row r="19" spans="2:133" ht="11.25" customHeight="1" x14ac:dyDescent="0.15">
      <c r="B19" s="592" t="s">
        <v>256</v>
      </c>
      <c r="C19" s="593"/>
      <c r="D19" s="593"/>
      <c r="E19" s="593"/>
      <c r="F19" s="593"/>
      <c r="G19" s="593"/>
      <c r="H19" s="593"/>
      <c r="I19" s="593"/>
      <c r="J19" s="593"/>
      <c r="K19" s="593"/>
      <c r="L19" s="593"/>
      <c r="M19" s="593"/>
      <c r="N19" s="593"/>
      <c r="O19" s="593"/>
      <c r="P19" s="593"/>
      <c r="Q19" s="594"/>
      <c r="R19" s="595">
        <v>3512</v>
      </c>
      <c r="S19" s="596"/>
      <c r="T19" s="596"/>
      <c r="U19" s="596"/>
      <c r="V19" s="596"/>
      <c r="W19" s="596"/>
      <c r="X19" s="596"/>
      <c r="Y19" s="597"/>
      <c r="Z19" s="598">
        <v>0</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v>51072</v>
      </c>
      <c r="BH19" s="596"/>
      <c r="BI19" s="596"/>
      <c r="BJ19" s="596"/>
      <c r="BK19" s="596"/>
      <c r="BL19" s="596"/>
      <c r="BM19" s="596"/>
      <c r="BN19" s="597"/>
      <c r="BO19" s="598">
        <v>0.1</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x14ac:dyDescent="0.15">
      <c r="B20" s="592" t="s">
        <v>259</v>
      </c>
      <c r="C20" s="593"/>
      <c r="D20" s="593"/>
      <c r="E20" s="593"/>
      <c r="F20" s="593"/>
      <c r="G20" s="593"/>
      <c r="H20" s="593"/>
      <c r="I20" s="593"/>
      <c r="J20" s="593"/>
      <c r="K20" s="593"/>
      <c r="L20" s="593"/>
      <c r="M20" s="593"/>
      <c r="N20" s="593"/>
      <c r="O20" s="593"/>
      <c r="P20" s="593"/>
      <c r="Q20" s="594"/>
      <c r="R20" s="595">
        <v>67279361</v>
      </c>
      <c r="S20" s="596"/>
      <c r="T20" s="596"/>
      <c r="U20" s="596"/>
      <c r="V20" s="596"/>
      <c r="W20" s="596"/>
      <c r="X20" s="596"/>
      <c r="Y20" s="597"/>
      <c r="Z20" s="598">
        <v>56.7</v>
      </c>
      <c r="AA20" s="598"/>
      <c r="AB20" s="598"/>
      <c r="AC20" s="598"/>
      <c r="AD20" s="599">
        <v>64980407</v>
      </c>
      <c r="AE20" s="599"/>
      <c r="AF20" s="599"/>
      <c r="AG20" s="599"/>
      <c r="AH20" s="599"/>
      <c r="AI20" s="599"/>
      <c r="AJ20" s="599"/>
      <c r="AK20" s="599"/>
      <c r="AL20" s="600">
        <v>99.7</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v>51072</v>
      </c>
      <c r="BH20" s="596"/>
      <c r="BI20" s="596"/>
      <c r="BJ20" s="596"/>
      <c r="BK20" s="596"/>
      <c r="BL20" s="596"/>
      <c r="BM20" s="596"/>
      <c r="BN20" s="597"/>
      <c r="BO20" s="598">
        <v>0.1</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116114625</v>
      </c>
      <c r="CS20" s="596"/>
      <c r="CT20" s="596"/>
      <c r="CU20" s="596"/>
      <c r="CV20" s="596"/>
      <c r="CW20" s="596"/>
      <c r="CX20" s="596"/>
      <c r="CY20" s="597"/>
      <c r="CZ20" s="598">
        <v>100</v>
      </c>
      <c r="DA20" s="598"/>
      <c r="DB20" s="598"/>
      <c r="DC20" s="598"/>
      <c r="DD20" s="604">
        <v>6214565</v>
      </c>
      <c r="DE20" s="596"/>
      <c r="DF20" s="596"/>
      <c r="DG20" s="596"/>
      <c r="DH20" s="596"/>
      <c r="DI20" s="596"/>
      <c r="DJ20" s="596"/>
      <c r="DK20" s="596"/>
      <c r="DL20" s="596"/>
      <c r="DM20" s="596"/>
      <c r="DN20" s="596"/>
      <c r="DO20" s="596"/>
      <c r="DP20" s="597"/>
      <c r="DQ20" s="604">
        <v>73291966</v>
      </c>
      <c r="DR20" s="596"/>
      <c r="DS20" s="596"/>
      <c r="DT20" s="596"/>
      <c r="DU20" s="596"/>
      <c r="DV20" s="596"/>
      <c r="DW20" s="596"/>
      <c r="DX20" s="596"/>
      <c r="DY20" s="596"/>
      <c r="DZ20" s="596"/>
      <c r="EA20" s="596"/>
      <c r="EB20" s="596"/>
      <c r="EC20" s="605"/>
    </row>
    <row r="21" spans="2:133" ht="11.25" customHeight="1" x14ac:dyDescent="0.15">
      <c r="B21" s="592" t="s">
        <v>262</v>
      </c>
      <c r="C21" s="593"/>
      <c r="D21" s="593"/>
      <c r="E21" s="593"/>
      <c r="F21" s="593"/>
      <c r="G21" s="593"/>
      <c r="H21" s="593"/>
      <c r="I21" s="593"/>
      <c r="J21" s="593"/>
      <c r="K21" s="593"/>
      <c r="L21" s="593"/>
      <c r="M21" s="593"/>
      <c r="N21" s="593"/>
      <c r="O21" s="593"/>
      <c r="P21" s="593"/>
      <c r="Q21" s="594"/>
      <c r="R21" s="595">
        <v>39247</v>
      </c>
      <c r="S21" s="596"/>
      <c r="T21" s="596"/>
      <c r="U21" s="596"/>
      <c r="V21" s="596"/>
      <c r="W21" s="596"/>
      <c r="X21" s="596"/>
      <c r="Y21" s="597"/>
      <c r="Z21" s="598">
        <v>0</v>
      </c>
      <c r="AA21" s="598"/>
      <c r="AB21" s="598"/>
      <c r="AC21" s="598"/>
      <c r="AD21" s="599">
        <v>39247</v>
      </c>
      <c r="AE21" s="599"/>
      <c r="AF21" s="599"/>
      <c r="AG21" s="599"/>
      <c r="AH21" s="599"/>
      <c r="AI21" s="599"/>
      <c r="AJ21" s="599"/>
      <c r="AK21" s="599"/>
      <c r="AL21" s="600">
        <v>0.1</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v>51072</v>
      </c>
      <c r="BH21" s="596"/>
      <c r="BI21" s="596"/>
      <c r="BJ21" s="596"/>
      <c r="BK21" s="596"/>
      <c r="BL21" s="596"/>
      <c r="BM21" s="596"/>
      <c r="BN21" s="597"/>
      <c r="BO21" s="598">
        <v>0.1</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264</v>
      </c>
      <c r="C22" s="593"/>
      <c r="D22" s="593"/>
      <c r="E22" s="593"/>
      <c r="F22" s="593"/>
      <c r="G22" s="593"/>
      <c r="H22" s="593"/>
      <c r="I22" s="593"/>
      <c r="J22" s="593"/>
      <c r="K22" s="593"/>
      <c r="L22" s="593"/>
      <c r="M22" s="593"/>
      <c r="N22" s="593"/>
      <c r="O22" s="593"/>
      <c r="P22" s="593"/>
      <c r="Q22" s="594"/>
      <c r="R22" s="595">
        <v>1136889</v>
      </c>
      <c r="S22" s="596"/>
      <c r="T22" s="596"/>
      <c r="U22" s="596"/>
      <c r="V22" s="596"/>
      <c r="W22" s="596"/>
      <c r="X22" s="596"/>
      <c r="Y22" s="597"/>
      <c r="Z22" s="598">
        <v>1</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267</v>
      </c>
      <c r="C23" s="593"/>
      <c r="D23" s="593"/>
      <c r="E23" s="593"/>
      <c r="F23" s="593"/>
      <c r="G23" s="593"/>
      <c r="H23" s="593"/>
      <c r="I23" s="593"/>
      <c r="J23" s="593"/>
      <c r="K23" s="593"/>
      <c r="L23" s="593"/>
      <c r="M23" s="593"/>
      <c r="N23" s="593"/>
      <c r="O23" s="593"/>
      <c r="P23" s="593"/>
      <c r="Q23" s="594"/>
      <c r="R23" s="595">
        <v>1234230</v>
      </c>
      <c r="S23" s="596"/>
      <c r="T23" s="596"/>
      <c r="U23" s="596"/>
      <c r="V23" s="596"/>
      <c r="W23" s="596"/>
      <c r="X23" s="596"/>
      <c r="Y23" s="597"/>
      <c r="Z23" s="598">
        <v>1</v>
      </c>
      <c r="AA23" s="598"/>
      <c r="AB23" s="598"/>
      <c r="AC23" s="598"/>
      <c r="AD23" s="599">
        <v>55421</v>
      </c>
      <c r="AE23" s="599"/>
      <c r="AF23" s="599"/>
      <c r="AG23" s="599"/>
      <c r="AH23" s="599"/>
      <c r="AI23" s="599"/>
      <c r="AJ23" s="599"/>
      <c r="AK23" s="599"/>
      <c r="AL23" s="600">
        <v>0.1</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x14ac:dyDescent="0.15">
      <c r="B24" s="592" t="s">
        <v>274</v>
      </c>
      <c r="C24" s="593"/>
      <c r="D24" s="593"/>
      <c r="E24" s="593"/>
      <c r="F24" s="593"/>
      <c r="G24" s="593"/>
      <c r="H24" s="593"/>
      <c r="I24" s="593"/>
      <c r="J24" s="593"/>
      <c r="K24" s="593"/>
      <c r="L24" s="593"/>
      <c r="M24" s="593"/>
      <c r="N24" s="593"/>
      <c r="O24" s="593"/>
      <c r="P24" s="593"/>
      <c r="Q24" s="594"/>
      <c r="R24" s="595">
        <v>622902</v>
      </c>
      <c r="S24" s="596"/>
      <c r="T24" s="596"/>
      <c r="U24" s="596"/>
      <c r="V24" s="596"/>
      <c r="W24" s="596"/>
      <c r="X24" s="596"/>
      <c r="Y24" s="597"/>
      <c r="Z24" s="598">
        <v>0.5</v>
      </c>
      <c r="AA24" s="598"/>
      <c r="AB24" s="598"/>
      <c r="AC24" s="598"/>
      <c r="AD24" s="599">
        <v>2</v>
      </c>
      <c r="AE24" s="599"/>
      <c r="AF24" s="599"/>
      <c r="AG24" s="599"/>
      <c r="AH24" s="599"/>
      <c r="AI24" s="599"/>
      <c r="AJ24" s="599"/>
      <c r="AK24" s="599"/>
      <c r="AL24" s="600">
        <v>0</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69736029</v>
      </c>
      <c r="CS24" s="585"/>
      <c r="CT24" s="585"/>
      <c r="CU24" s="585"/>
      <c r="CV24" s="585"/>
      <c r="CW24" s="585"/>
      <c r="CX24" s="585"/>
      <c r="CY24" s="586"/>
      <c r="CZ24" s="622">
        <v>60.1</v>
      </c>
      <c r="DA24" s="623"/>
      <c r="DB24" s="623"/>
      <c r="DC24" s="624"/>
      <c r="DD24" s="621">
        <v>40257393</v>
      </c>
      <c r="DE24" s="585"/>
      <c r="DF24" s="585"/>
      <c r="DG24" s="585"/>
      <c r="DH24" s="585"/>
      <c r="DI24" s="585"/>
      <c r="DJ24" s="585"/>
      <c r="DK24" s="586"/>
      <c r="DL24" s="621">
        <v>39548922</v>
      </c>
      <c r="DM24" s="585"/>
      <c r="DN24" s="585"/>
      <c r="DO24" s="585"/>
      <c r="DP24" s="585"/>
      <c r="DQ24" s="585"/>
      <c r="DR24" s="585"/>
      <c r="DS24" s="585"/>
      <c r="DT24" s="585"/>
      <c r="DU24" s="585"/>
      <c r="DV24" s="586"/>
      <c r="DW24" s="589">
        <v>56.8</v>
      </c>
      <c r="DX24" s="590"/>
      <c r="DY24" s="590"/>
      <c r="DZ24" s="590"/>
      <c r="EA24" s="590"/>
      <c r="EB24" s="590"/>
      <c r="EC24" s="591"/>
    </row>
    <row r="25" spans="2:133" ht="11.25" customHeight="1" x14ac:dyDescent="0.15">
      <c r="B25" s="592" t="s">
        <v>277</v>
      </c>
      <c r="C25" s="593"/>
      <c r="D25" s="593"/>
      <c r="E25" s="593"/>
      <c r="F25" s="593"/>
      <c r="G25" s="593"/>
      <c r="H25" s="593"/>
      <c r="I25" s="593"/>
      <c r="J25" s="593"/>
      <c r="K25" s="593"/>
      <c r="L25" s="593"/>
      <c r="M25" s="593"/>
      <c r="N25" s="593"/>
      <c r="O25" s="593"/>
      <c r="P25" s="593"/>
      <c r="Q25" s="594"/>
      <c r="R25" s="595">
        <v>25894399</v>
      </c>
      <c r="S25" s="596"/>
      <c r="T25" s="596"/>
      <c r="U25" s="596"/>
      <c r="V25" s="596"/>
      <c r="W25" s="596"/>
      <c r="X25" s="596"/>
      <c r="Y25" s="597"/>
      <c r="Z25" s="598">
        <v>21.8</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11768521</v>
      </c>
      <c r="CS25" s="627"/>
      <c r="CT25" s="627"/>
      <c r="CU25" s="627"/>
      <c r="CV25" s="627"/>
      <c r="CW25" s="627"/>
      <c r="CX25" s="627"/>
      <c r="CY25" s="628"/>
      <c r="CZ25" s="629">
        <v>10.1</v>
      </c>
      <c r="DA25" s="630"/>
      <c r="DB25" s="630"/>
      <c r="DC25" s="631"/>
      <c r="DD25" s="604">
        <v>11004065</v>
      </c>
      <c r="DE25" s="627"/>
      <c r="DF25" s="627"/>
      <c r="DG25" s="627"/>
      <c r="DH25" s="627"/>
      <c r="DI25" s="627"/>
      <c r="DJ25" s="627"/>
      <c r="DK25" s="628"/>
      <c r="DL25" s="604">
        <v>10554886</v>
      </c>
      <c r="DM25" s="627"/>
      <c r="DN25" s="627"/>
      <c r="DO25" s="627"/>
      <c r="DP25" s="627"/>
      <c r="DQ25" s="627"/>
      <c r="DR25" s="627"/>
      <c r="DS25" s="627"/>
      <c r="DT25" s="627"/>
      <c r="DU25" s="627"/>
      <c r="DV25" s="628"/>
      <c r="DW25" s="600">
        <v>15.2</v>
      </c>
      <c r="DX25" s="625"/>
      <c r="DY25" s="625"/>
      <c r="DZ25" s="625"/>
      <c r="EA25" s="625"/>
      <c r="EB25" s="625"/>
      <c r="EC25" s="626"/>
    </row>
    <row r="26" spans="2:133" ht="11.25" customHeight="1" x14ac:dyDescent="0.15">
      <c r="B26" s="632" t="s">
        <v>280</v>
      </c>
      <c r="C26" s="633"/>
      <c r="D26" s="633"/>
      <c r="E26" s="633"/>
      <c r="F26" s="633"/>
      <c r="G26" s="633"/>
      <c r="H26" s="633"/>
      <c r="I26" s="633"/>
      <c r="J26" s="633"/>
      <c r="K26" s="633"/>
      <c r="L26" s="633"/>
      <c r="M26" s="633"/>
      <c r="N26" s="633"/>
      <c r="O26" s="633"/>
      <c r="P26" s="633"/>
      <c r="Q26" s="634"/>
      <c r="R26" s="595">
        <v>3884</v>
      </c>
      <c r="S26" s="596"/>
      <c r="T26" s="596"/>
      <c r="U26" s="596"/>
      <c r="V26" s="596"/>
      <c r="W26" s="596"/>
      <c r="X26" s="596"/>
      <c r="Y26" s="597"/>
      <c r="Z26" s="598">
        <v>0</v>
      </c>
      <c r="AA26" s="598"/>
      <c r="AB26" s="598"/>
      <c r="AC26" s="598"/>
      <c r="AD26" s="599">
        <v>3884</v>
      </c>
      <c r="AE26" s="599"/>
      <c r="AF26" s="599"/>
      <c r="AG26" s="599"/>
      <c r="AH26" s="599"/>
      <c r="AI26" s="599"/>
      <c r="AJ26" s="599"/>
      <c r="AK26" s="599"/>
      <c r="AL26" s="600">
        <v>0</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8147252</v>
      </c>
      <c r="CS26" s="596"/>
      <c r="CT26" s="596"/>
      <c r="CU26" s="596"/>
      <c r="CV26" s="596"/>
      <c r="CW26" s="596"/>
      <c r="CX26" s="596"/>
      <c r="CY26" s="597"/>
      <c r="CZ26" s="629">
        <v>7</v>
      </c>
      <c r="DA26" s="630"/>
      <c r="DB26" s="630"/>
      <c r="DC26" s="631"/>
      <c r="DD26" s="604">
        <v>7526072</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5"/>
      <c r="DY26" s="625"/>
      <c r="DZ26" s="625"/>
      <c r="EA26" s="625"/>
      <c r="EB26" s="625"/>
      <c r="EC26" s="626"/>
    </row>
    <row r="27" spans="2:133" ht="11.25" customHeight="1" x14ac:dyDescent="0.15">
      <c r="B27" s="592" t="s">
        <v>283</v>
      </c>
      <c r="C27" s="593"/>
      <c r="D27" s="593"/>
      <c r="E27" s="593"/>
      <c r="F27" s="593"/>
      <c r="G27" s="593"/>
      <c r="H27" s="593"/>
      <c r="I27" s="593"/>
      <c r="J27" s="593"/>
      <c r="K27" s="593"/>
      <c r="L27" s="593"/>
      <c r="M27" s="593"/>
      <c r="N27" s="593"/>
      <c r="O27" s="593"/>
      <c r="P27" s="593"/>
      <c r="Q27" s="594"/>
      <c r="R27" s="595">
        <v>7324842</v>
      </c>
      <c r="S27" s="596"/>
      <c r="T27" s="596"/>
      <c r="U27" s="596"/>
      <c r="V27" s="596"/>
      <c r="W27" s="596"/>
      <c r="X27" s="596"/>
      <c r="Y27" s="597"/>
      <c r="Z27" s="598">
        <v>6.2</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34148051</v>
      </c>
      <c r="BH27" s="596"/>
      <c r="BI27" s="596"/>
      <c r="BJ27" s="596"/>
      <c r="BK27" s="596"/>
      <c r="BL27" s="596"/>
      <c r="BM27" s="596"/>
      <c r="BN27" s="597"/>
      <c r="BO27" s="598">
        <v>100</v>
      </c>
      <c r="BP27" s="598"/>
      <c r="BQ27" s="598"/>
      <c r="BR27" s="598"/>
      <c r="BS27" s="604">
        <v>2363337</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40881442</v>
      </c>
      <c r="CS27" s="627"/>
      <c r="CT27" s="627"/>
      <c r="CU27" s="627"/>
      <c r="CV27" s="627"/>
      <c r="CW27" s="627"/>
      <c r="CX27" s="627"/>
      <c r="CY27" s="628"/>
      <c r="CZ27" s="629">
        <v>35.200000000000003</v>
      </c>
      <c r="DA27" s="630"/>
      <c r="DB27" s="630"/>
      <c r="DC27" s="631"/>
      <c r="DD27" s="604">
        <v>12785176</v>
      </c>
      <c r="DE27" s="627"/>
      <c r="DF27" s="627"/>
      <c r="DG27" s="627"/>
      <c r="DH27" s="627"/>
      <c r="DI27" s="627"/>
      <c r="DJ27" s="627"/>
      <c r="DK27" s="628"/>
      <c r="DL27" s="604">
        <v>12548384</v>
      </c>
      <c r="DM27" s="627"/>
      <c r="DN27" s="627"/>
      <c r="DO27" s="627"/>
      <c r="DP27" s="627"/>
      <c r="DQ27" s="627"/>
      <c r="DR27" s="627"/>
      <c r="DS27" s="627"/>
      <c r="DT27" s="627"/>
      <c r="DU27" s="627"/>
      <c r="DV27" s="628"/>
      <c r="DW27" s="600">
        <v>18</v>
      </c>
      <c r="DX27" s="625"/>
      <c r="DY27" s="625"/>
      <c r="DZ27" s="625"/>
      <c r="EA27" s="625"/>
      <c r="EB27" s="625"/>
      <c r="EC27" s="626"/>
    </row>
    <row r="28" spans="2:133" ht="11.25" customHeight="1" x14ac:dyDescent="0.15">
      <c r="B28" s="592" t="s">
        <v>286</v>
      </c>
      <c r="C28" s="593"/>
      <c r="D28" s="593"/>
      <c r="E28" s="593"/>
      <c r="F28" s="593"/>
      <c r="G28" s="593"/>
      <c r="H28" s="593"/>
      <c r="I28" s="593"/>
      <c r="J28" s="593"/>
      <c r="K28" s="593"/>
      <c r="L28" s="593"/>
      <c r="M28" s="593"/>
      <c r="N28" s="593"/>
      <c r="O28" s="593"/>
      <c r="P28" s="593"/>
      <c r="Q28" s="594"/>
      <c r="R28" s="595">
        <v>176777</v>
      </c>
      <c r="S28" s="596"/>
      <c r="T28" s="596"/>
      <c r="U28" s="596"/>
      <c r="V28" s="596"/>
      <c r="W28" s="596"/>
      <c r="X28" s="596"/>
      <c r="Y28" s="597"/>
      <c r="Z28" s="598">
        <v>0.1</v>
      </c>
      <c r="AA28" s="598"/>
      <c r="AB28" s="598"/>
      <c r="AC28" s="598"/>
      <c r="AD28" s="599">
        <v>11824</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17086066</v>
      </c>
      <c r="CS28" s="596"/>
      <c r="CT28" s="596"/>
      <c r="CU28" s="596"/>
      <c r="CV28" s="596"/>
      <c r="CW28" s="596"/>
      <c r="CX28" s="596"/>
      <c r="CY28" s="597"/>
      <c r="CZ28" s="629">
        <v>14.7</v>
      </c>
      <c r="DA28" s="630"/>
      <c r="DB28" s="630"/>
      <c r="DC28" s="631"/>
      <c r="DD28" s="604">
        <v>16468152</v>
      </c>
      <c r="DE28" s="596"/>
      <c r="DF28" s="596"/>
      <c r="DG28" s="596"/>
      <c r="DH28" s="596"/>
      <c r="DI28" s="596"/>
      <c r="DJ28" s="596"/>
      <c r="DK28" s="597"/>
      <c r="DL28" s="604">
        <v>16445652</v>
      </c>
      <c r="DM28" s="596"/>
      <c r="DN28" s="596"/>
      <c r="DO28" s="596"/>
      <c r="DP28" s="596"/>
      <c r="DQ28" s="596"/>
      <c r="DR28" s="596"/>
      <c r="DS28" s="596"/>
      <c r="DT28" s="596"/>
      <c r="DU28" s="596"/>
      <c r="DV28" s="597"/>
      <c r="DW28" s="600">
        <v>23.6</v>
      </c>
      <c r="DX28" s="625"/>
      <c r="DY28" s="625"/>
      <c r="DZ28" s="625"/>
      <c r="EA28" s="625"/>
      <c r="EB28" s="625"/>
      <c r="EC28" s="626"/>
    </row>
    <row r="29" spans="2:133" ht="11.25" customHeight="1" x14ac:dyDescent="0.15">
      <c r="B29" s="592" t="s">
        <v>288</v>
      </c>
      <c r="C29" s="593"/>
      <c r="D29" s="593"/>
      <c r="E29" s="593"/>
      <c r="F29" s="593"/>
      <c r="G29" s="593"/>
      <c r="H29" s="593"/>
      <c r="I29" s="593"/>
      <c r="J29" s="593"/>
      <c r="K29" s="593"/>
      <c r="L29" s="593"/>
      <c r="M29" s="593"/>
      <c r="N29" s="593"/>
      <c r="O29" s="593"/>
      <c r="P29" s="593"/>
      <c r="Q29" s="594"/>
      <c r="R29" s="595">
        <v>685823</v>
      </c>
      <c r="S29" s="596"/>
      <c r="T29" s="596"/>
      <c r="U29" s="596"/>
      <c r="V29" s="596"/>
      <c r="W29" s="596"/>
      <c r="X29" s="596"/>
      <c r="Y29" s="597"/>
      <c r="Z29" s="598">
        <v>0.6</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58</v>
      </c>
      <c r="CG29" s="610"/>
      <c r="CH29" s="610"/>
      <c r="CI29" s="610"/>
      <c r="CJ29" s="610"/>
      <c r="CK29" s="610"/>
      <c r="CL29" s="610"/>
      <c r="CM29" s="610"/>
      <c r="CN29" s="610"/>
      <c r="CO29" s="610"/>
      <c r="CP29" s="610"/>
      <c r="CQ29" s="611"/>
      <c r="CR29" s="595">
        <v>17085890</v>
      </c>
      <c r="CS29" s="627"/>
      <c r="CT29" s="627"/>
      <c r="CU29" s="627"/>
      <c r="CV29" s="627"/>
      <c r="CW29" s="627"/>
      <c r="CX29" s="627"/>
      <c r="CY29" s="628"/>
      <c r="CZ29" s="629">
        <v>14.7</v>
      </c>
      <c r="DA29" s="630"/>
      <c r="DB29" s="630"/>
      <c r="DC29" s="631"/>
      <c r="DD29" s="604">
        <v>16467976</v>
      </c>
      <c r="DE29" s="627"/>
      <c r="DF29" s="627"/>
      <c r="DG29" s="627"/>
      <c r="DH29" s="627"/>
      <c r="DI29" s="627"/>
      <c r="DJ29" s="627"/>
      <c r="DK29" s="628"/>
      <c r="DL29" s="604">
        <v>16445476</v>
      </c>
      <c r="DM29" s="627"/>
      <c r="DN29" s="627"/>
      <c r="DO29" s="627"/>
      <c r="DP29" s="627"/>
      <c r="DQ29" s="627"/>
      <c r="DR29" s="627"/>
      <c r="DS29" s="627"/>
      <c r="DT29" s="627"/>
      <c r="DU29" s="627"/>
      <c r="DV29" s="628"/>
      <c r="DW29" s="600">
        <v>23.6</v>
      </c>
      <c r="DX29" s="625"/>
      <c r="DY29" s="625"/>
      <c r="DZ29" s="625"/>
      <c r="EA29" s="625"/>
      <c r="EB29" s="625"/>
      <c r="EC29" s="626"/>
    </row>
    <row r="30" spans="2:133" ht="11.25" customHeight="1" x14ac:dyDescent="0.15">
      <c r="B30" s="592" t="s">
        <v>292</v>
      </c>
      <c r="C30" s="593"/>
      <c r="D30" s="593"/>
      <c r="E30" s="593"/>
      <c r="F30" s="593"/>
      <c r="G30" s="593"/>
      <c r="H30" s="593"/>
      <c r="I30" s="593"/>
      <c r="J30" s="593"/>
      <c r="K30" s="593"/>
      <c r="L30" s="593"/>
      <c r="M30" s="593"/>
      <c r="N30" s="593"/>
      <c r="O30" s="593"/>
      <c r="P30" s="593"/>
      <c r="Q30" s="594"/>
      <c r="R30" s="595">
        <v>1786319</v>
      </c>
      <c r="S30" s="596"/>
      <c r="T30" s="596"/>
      <c r="U30" s="596"/>
      <c r="V30" s="596"/>
      <c r="W30" s="596"/>
      <c r="X30" s="596"/>
      <c r="Y30" s="597"/>
      <c r="Z30" s="598">
        <v>1.5</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98.8</v>
      </c>
      <c r="BH30" s="654"/>
      <c r="BI30" s="654"/>
      <c r="BJ30" s="654"/>
      <c r="BK30" s="654"/>
      <c r="BL30" s="654"/>
      <c r="BM30" s="590">
        <v>93.4</v>
      </c>
      <c r="BN30" s="654"/>
      <c r="BO30" s="654"/>
      <c r="BP30" s="654"/>
      <c r="BQ30" s="655"/>
      <c r="BR30" s="653">
        <v>98.8</v>
      </c>
      <c r="BS30" s="654"/>
      <c r="BT30" s="654"/>
      <c r="BU30" s="654"/>
      <c r="BV30" s="654"/>
      <c r="BW30" s="654"/>
      <c r="BX30" s="590">
        <v>92.9</v>
      </c>
      <c r="BY30" s="654"/>
      <c r="BZ30" s="654"/>
      <c r="CA30" s="654"/>
      <c r="CB30" s="655"/>
      <c r="CD30" s="658"/>
      <c r="CE30" s="659"/>
      <c r="CF30" s="609" t="s">
        <v>295</v>
      </c>
      <c r="CG30" s="610"/>
      <c r="CH30" s="610"/>
      <c r="CI30" s="610"/>
      <c r="CJ30" s="610"/>
      <c r="CK30" s="610"/>
      <c r="CL30" s="610"/>
      <c r="CM30" s="610"/>
      <c r="CN30" s="610"/>
      <c r="CO30" s="610"/>
      <c r="CP30" s="610"/>
      <c r="CQ30" s="611"/>
      <c r="CR30" s="595">
        <v>15436117</v>
      </c>
      <c r="CS30" s="596"/>
      <c r="CT30" s="596"/>
      <c r="CU30" s="596"/>
      <c r="CV30" s="596"/>
      <c r="CW30" s="596"/>
      <c r="CX30" s="596"/>
      <c r="CY30" s="597"/>
      <c r="CZ30" s="629">
        <v>13.3</v>
      </c>
      <c r="DA30" s="630"/>
      <c r="DB30" s="630"/>
      <c r="DC30" s="631"/>
      <c r="DD30" s="604">
        <v>14821027</v>
      </c>
      <c r="DE30" s="596"/>
      <c r="DF30" s="596"/>
      <c r="DG30" s="596"/>
      <c r="DH30" s="596"/>
      <c r="DI30" s="596"/>
      <c r="DJ30" s="596"/>
      <c r="DK30" s="597"/>
      <c r="DL30" s="604">
        <v>14798527</v>
      </c>
      <c r="DM30" s="596"/>
      <c r="DN30" s="596"/>
      <c r="DO30" s="596"/>
      <c r="DP30" s="596"/>
      <c r="DQ30" s="596"/>
      <c r="DR30" s="596"/>
      <c r="DS30" s="596"/>
      <c r="DT30" s="596"/>
      <c r="DU30" s="596"/>
      <c r="DV30" s="597"/>
      <c r="DW30" s="600">
        <v>21.3</v>
      </c>
      <c r="DX30" s="625"/>
      <c r="DY30" s="625"/>
      <c r="DZ30" s="625"/>
      <c r="EA30" s="625"/>
      <c r="EB30" s="625"/>
      <c r="EC30" s="626"/>
    </row>
    <row r="31" spans="2:133" ht="11.25" customHeight="1" x14ac:dyDescent="0.15">
      <c r="B31" s="592" t="s">
        <v>296</v>
      </c>
      <c r="C31" s="593"/>
      <c r="D31" s="593"/>
      <c r="E31" s="593"/>
      <c r="F31" s="593"/>
      <c r="G31" s="593"/>
      <c r="H31" s="593"/>
      <c r="I31" s="593"/>
      <c r="J31" s="593"/>
      <c r="K31" s="593"/>
      <c r="L31" s="593"/>
      <c r="M31" s="593"/>
      <c r="N31" s="593"/>
      <c r="O31" s="593"/>
      <c r="P31" s="593"/>
      <c r="Q31" s="594"/>
      <c r="R31" s="595">
        <v>1705528</v>
      </c>
      <c r="S31" s="596"/>
      <c r="T31" s="596"/>
      <c r="U31" s="596"/>
      <c r="V31" s="596"/>
      <c r="W31" s="596"/>
      <c r="X31" s="596"/>
      <c r="Y31" s="597"/>
      <c r="Z31" s="598">
        <v>1.4</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99.1</v>
      </c>
      <c r="BH31" s="627"/>
      <c r="BI31" s="627"/>
      <c r="BJ31" s="627"/>
      <c r="BK31" s="627"/>
      <c r="BL31" s="627"/>
      <c r="BM31" s="601">
        <v>95.3</v>
      </c>
      <c r="BN31" s="651"/>
      <c r="BO31" s="651"/>
      <c r="BP31" s="651"/>
      <c r="BQ31" s="652"/>
      <c r="BR31" s="650">
        <v>99</v>
      </c>
      <c r="BS31" s="627"/>
      <c r="BT31" s="627"/>
      <c r="BU31" s="627"/>
      <c r="BV31" s="627"/>
      <c r="BW31" s="627"/>
      <c r="BX31" s="601">
        <v>94.9</v>
      </c>
      <c r="BY31" s="651"/>
      <c r="BZ31" s="651"/>
      <c r="CA31" s="651"/>
      <c r="CB31" s="652"/>
      <c r="CD31" s="658"/>
      <c r="CE31" s="659"/>
      <c r="CF31" s="609" t="s">
        <v>299</v>
      </c>
      <c r="CG31" s="610"/>
      <c r="CH31" s="610"/>
      <c r="CI31" s="610"/>
      <c r="CJ31" s="610"/>
      <c r="CK31" s="610"/>
      <c r="CL31" s="610"/>
      <c r="CM31" s="610"/>
      <c r="CN31" s="610"/>
      <c r="CO31" s="610"/>
      <c r="CP31" s="610"/>
      <c r="CQ31" s="611"/>
      <c r="CR31" s="595">
        <v>1649773</v>
      </c>
      <c r="CS31" s="627"/>
      <c r="CT31" s="627"/>
      <c r="CU31" s="627"/>
      <c r="CV31" s="627"/>
      <c r="CW31" s="627"/>
      <c r="CX31" s="627"/>
      <c r="CY31" s="628"/>
      <c r="CZ31" s="629">
        <v>1.4</v>
      </c>
      <c r="DA31" s="630"/>
      <c r="DB31" s="630"/>
      <c r="DC31" s="631"/>
      <c r="DD31" s="604">
        <v>1646949</v>
      </c>
      <c r="DE31" s="627"/>
      <c r="DF31" s="627"/>
      <c r="DG31" s="627"/>
      <c r="DH31" s="627"/>
      <c r="DI31" s="627"/>
      <c r="DJ31" s="627"/>
      <c r="DK31" s="628"/>
      <c r="DL31" s="604">
        <v>1646949</v>
      </c>
      <c r="DM31" s="627"/>
      <c r="DN31" s="627"/>
      <c r="DO31" s="627"/>
      <c r="DP31" s="627"/>
      <c r="DQ31" s="627"/>
      <c r="DR31" s="627"/>
      <c r="DS31" s="627"/>
      <c r="DT31" s="627"/>
      <c r="DU31" s="627"/>
      <c r="DV31" s="628"/>
      <c r="DW31" s="600">
        <v>2.4</v>
      </c>
      <c r="DX31" s="625"/>
      <c r="DY31" s="625"/>
      <c r="DZ31" s="625"/>
      <c r="EA31" s="625"/>
      <c r="EB31" s="625"/>
      <c r="EC31" s="626"/>
    </row>
    <row r="32" spans="2:133" ht="11.25" customHeight="1" x14ac:dyDescent="0.15">
      <c r="B32" s="592" t="s">
        <v>300</v>
      </c>
      <c r="C32" s="593"/>
      <c r="D32" s="593"/>
      <c r="E32" s="593"/>
      <c r="F32" s="593"/>
      <c r="G32" s="593"/>
      <c r="H32" s="593"/>
      <c r="I32" s="593"/>
      <c r="J32" s="593"/>
      <c r="K32" s="593"/>
      <c r="L32" s="593"/>
      <c r="M32" s="593"/>
      <c r="N32" s="593"/>
      <c r="O32" s="593"/>
      <c r="P32" s="593"/>
      <c r="Q32" s="594"/>
      <c r="R32" s="595">
        <v>3072391</v>
      </c>
      <c r="S32" s="596"/>
      <c r="T32" s="596"/>
      <c r="U32" s="596"/>
      <c r="V32" s="596"/>
      <c r="W32" s="596"/>
      <c r="X32" s="596"/>
      <c r="Y32" s="597"/>
      <c r="Z32" s="598">
        <v>2.6</v>
      </c>
      <c r="AA32" s="598"/>
      <c r="AB32" s="598"/>
      <c r="AC32" s="598"/>
      <c r="AD32" s="599">
        <v>99378</v>
      </c>
      <c r="AE32" s="599"/>
      <c r="AF32" s="599"/>
      <c r="AG32" s="599"/>
      <c r="AH32" s="599"/>
      <c r="AI32" s="599"/>
      <c r="AJ32" s="599"/>
      <c r="AK32" s="599"/>
      <c r="AL32" s="600">
        <v>0.2</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98.5</v>
      </c>
      <c r="BH32" s="663"/>
      <c r="BI32" s="663"/>
      <c r="BJ32" s="663"/>
      <c r="BK32" s="663"/>
      <c r="BL32" s="663"/>
      <c r="BM32" s="664">
        <v>90.7</v>
      </c>
      <c r="BN32" s="663"/>
      <c r="BO32" s="663"/>
      <c r="BP32" s="663"/>
      <c r="BQ32" s="665"/>
      <c r="BR32" s="662">
        <v>98.4</v>
      </c>
      <c r="BS32" s="663"/>
      <c r="BT32" s="663"/>
      <c r="BU32" s="663"/>
      <c r="BV32" s="663"/>
      <c r="BW32" s="663"/>
      <c r="BX32" s="664">
        <v>90</v>
      </c>
      <c r="BY32" s="663"/>
      <c r="BZ32" s="663"/>
      <c r="CA32" s="663"/>
      <c r="CB32" s="665"/>
      <c r="CD32" s="660"/>
      <c r="CE32" s="661"/>
      <c r="CF32" s="609" t="s">
        <v>302</v>
      </c>
      <c r="CG32" s="610"/>
      <c r="CH32" s="610"/>
      <c r="CI32" s="610"/>
      <c r="CJ32" s="610"/>
      <c r="CK32" s="610"/>
      <c r="CL32" s="610"/>
      <c r="CM32" s="610"/>
      <c r="CN32" s="610"/>
      <c r="CO32" s="610"/>
      <c r="CP32" s="610"/>
      <c r="CQ32" s="611"/>
      <c r="CR32" s="595">
        <v>176</v>
      </c>
      <c r="CS32" s="596"/>
      <c r="CT32" s="596"/>
      <c r="CU32" s="596"/>
      <c r="CV32" s="596"/>
      <c r="CW32" s="596"/>
      <c r="CX32" s="596"/>
      <c r="CY32" s="597"/>
      <c r="CZ32" s="629">
        <v>0</v>
      </c>
      <c r="DA32" s="630"/>
      <c r="DB32" s="630"/>
      <c r="DC32" s="631"/>
      <c r="DD32" s="604">
        <v>176</v>
      </c>
      <c r="DE32" s="596"/>
      <c r="DF32" s="596"/>
      <c r="DG32" s="596"/>
      <c r="DH32" s="596"/>
      <c r="DI32" s="596"/>
      <c r="DJ32" s="596"/>
      <c r="DK32" s="597"/>
      <c r="DL32" s="604">
        <v>176</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303</v>
      </c>
      <c r="C33" s="593"/>
      <c r="D33" s="593"/>
      <c r="E33" s="593"/>
      <c r="F33" s="593"/>
      <c r="G33" s="593"/>
      <c r="H33" s="593"/>
      <c r="I33" s="593"/>
      <c r="J33" s="593"/>
      <c r="K33" s="593"/>
      <c r="L33" s="593"/>
      <c r="M33" s="593"/>
      <c r="N33" s="593"/>
      <c r="O33" s="593"/>
      <c r="P33" s="593"/>
      <c r="Q33" s="594"/>
      <c r="R33" s="595">
        <v>7778288</v>
      </c>
      <c r="S33" s="596"/>
      <c r="T33" s="596"/>
      <c r="U33" s="596"/>
      <c r="V33" s="596"/>
      <c r="W33" s="596"/>
      <c r="X33" s="596"/>
      <c r="Y33" s="597"/>
      <c r="Z33" s="598">
        <v>6.6</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40157760</v>
      </c>
      <c r="CS33" s="627"/>
      <c r="CT33" s="627"/>
      <c r="CU33" s="627"/>
      <c r="CV33" s="627"/>
      <c r="CW33" s="627"/>
      <c r="CX33" s="627"/>
      <c r="CY33" s="628"/>
      <c r="CZ33" s="629">
        <v>34.6</v>
      </c>
      <c r="DA33" s="630"/>
      <c r="DB33" s="630"/>
      <c r="DC33" s="631"/>
      <c r="DD33" s="604">
        <v>32087310</v>
      </c>
      <c r="DE33" s="627"/>
      <c r="DF33" s="627"/>
      <c r="DG33" s="627"/>
      <c r="DH33" s="627"/>
      <c r="DI33" s="627"/>
      <c r="DJ33" s="627"/>
      <c r="DK33" s="628"/>
      <c r="DL33" s="604">
        <v>25503478</v>
      </c>
      <c r="DM33" s="627"/>
      <c r="DN33" s="627"/>
      <c r="DO33" s="627"/>
      <c r="DP33" s="627"/>
      <c r="DQ33" s="627"/>
      <c r="DR33" s="627"/>
      <c r="DS33" s="627"/>
      <c r="DT33" s="627"/>
      <c r="DU33" s="627"/>
      <c r="DV33" s="628"/>
      <c r="DW33" s="600">
        <v>36.6</v>
      </c>
      <c r="DX33" s="625"/>
      <c r="DY33" s="625"/>
      <c r="DZ33" s="625"/>
      <c r="EA33" s="625"/>
      <c r="EB33" s="625"/>
      <c r="EC33" s="626"/>
    </row>
    <row r="34" spans="2:133" ht="11.25" customHeight="1" x14ac:dyDescent="0.15">
      <c r="B34" s="592" t="s">
        <v>305</v>
      </c>
      <c r="C34" s="593"/>
      <c r="D34" s="593"/>
      <c r="E34" s="593"/>
      <c r="F34" s="593"/>
      <c r="G34" s="593"/>
      <c r="H34" s="593"/>
      <c r="I34" s="593"/>
      <c r="J34" s="593"/>
      <c r="K34" s="593"/>
      <c r="L34" s="593"/>
      <c r="M34" s="593"/>
      <c r="N34" s="593"/>
      <c r="O34" s="593"/>
      <c r="P34" s="593"/>
      <c r="Q34" s="594"/>
      <c r="R34" s="595">
        <v>153300</v>
      </c>
      <c r="S34" s="596"/>
      <c r="T34" s="596"/>
      <c r="U34" s="596"/>
      <c r="V34" s="596"/>
      <c r="W34" s="596"/>
      <c r="X34" s="596"/>
      <c r="Y34" s="597"/>
      <c r="Z34" s="598">
        <v>0.1</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13534854</v>
      </c>
      <c r="CS34" s="596"/>
      <c r="CT34" s="596"/>
      <c r="CU34" s="596"/>
      <c r="CV34" s="596"/>
      <c r="CW34" s="596"/>
      <c r="CX34" s="596"/>
      <c r="CY34" s="597"/>
      <c r="CZ34" s="629">
        <v>11.7</v>
      </c>
      <c r="DA34" s="630"/>
      <c r="DB34" s="630"/>
      <c r="DC34" s="631"/>
      <c r="DD34" s="604">
        <v>10109583</v>
      </c>
      <c r="DE34" s="596"/>
      <c r="DF34" s="596"/>
      <c r="DG34" s="596"/>
      <c r="DH34" s="596"/>
      <c r="DI34" s="596"/>
      <c r="DJ34" s="596"/>
      <c r="DK34" s="597"/>
      <c r="DL34" s="604">
        <v>8576633</v>
      </c>
      <c r="DM34" s="596"/>
      <c r="DN34" s="596"/>
      <c r="DO34" s="596"/>
      <c r="DP34" s="596"/>
      <c r="DQ34" s="596"/>
      <c r="DR34" s="596"/>
      <c r="DS34" s="596"/>
      <c r="DT34" s="596"/>
      <c r="DU34" s="596"/>
      <c r="DV34" s="597"/>
      <c r="DW34" s="600">
        <v>12.3</v>
      </c>
      <c r="DX34" s="625"/>
      <c r="DY34" s="625"/>
      <c r="DZ34" s="625"/>
      <c r="EA34" s="625"/>
      <c r="EB34" s="625"/>
      <c r="EC34" s="626"/>
    </row>
    <row r="35" spans="2:133" ht="11.25" customHeight="1" x14ac:dyDescent="0.15">
      <c r="B35" s="592" t="s">
        <v>309</v>
      </c>
      <c r="C35" s="593"/>
      <c r="D35" s="593"/>
      <c r="E35" s="593"/>
      <c r="F35" s="593"/>
      <c r="G35" s="593"/>
      <c r="H35" s="593"/>
      <c r="I35" s="593"/>
      <c r="J35" s="593"/>
      <c r="K35" s="593"/>
      <c r="L35" s="593"/>
      <c r="M35" s="593"/>
      <c r="N35" s="593"/>
      <c r="O35" s="593"/>
      <c r="P35" s="593"/>
      <c r="Q35" s="594"/>
      <c r="R35" s="595">
        <v>4276188</v>
      </c>
      <c r="S35" s="596"/>
      <c r="T35" s="596"/>
      <c r="U35" s="596"/>
      <c r="V35" s="596"/>
      <c r="W35" s="596"/>
      <c r="X35" s="596"/>
      <c r="Y35" s="597"/>
      <c r="Z35" s="598">
        <v>3.6</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14623022</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51737</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3194873</v>
      </c>
      <c r="CS35" s="627"/>
      <c r="CT35" s="627"/>
      <c r="CU35" s="627"/>
      <c r="CV35" s="627"/>
      <c r="CW35" s="627"/>
      <c r="CX35" s="627"/>
      <c r="CY35" s="628"/>
      <c r="CZ35" s="629">
        <v>2.8</v>
      </c>
      <c r="DA35" s="630"/>
      <c r="DB35" s="630"/>
      <c r="DC35" s="631"/>
      <c r="DD35" s="604">
        <v>2697974</v>
      </c>
      <c r="DE35" s="627"/>
      <c r="DF35" s="627"/>
      <c r="DG35" s="627"/>
      <c r="DH35" s="627"/>
      <c r="DI35" s="627"/>
      <c r="DJ35" s="627"/>
      <c r="DK35" s="628"/>
      <c r="DL35" s="604">
        <v>2353575</v>
      </c>
      <c r="DM35" s="627"/>
      <c r="DN35" s="627"/>
      <c r="DO35" s="627"/>
      <c r="DP35" s="627"/>
      <c r="DQ35" s="627"/>
      <c r="DR35" s="627"/>
      <c r="DS35" s="627"/>
      <c r="DT35" s="627"/>
      <c r="DU35" s="627"/>
      <c r="DV35" s="628"/>
      <c r="DW35" s="600">
        <v>3.4</v>
      </c>
      <c r="DX35" s="625"/>
      <c r="DY35" s="625"/>
      <c r="DZ35" s="625"/>
      <c r="EA35" s="625"/>
      <c r="EB35" s="625"/>
      <c r="EC35" s="626"/>
    </row>
    <row r="36" spans="2:133" ht="11.25" customHeight="1" x14ac:dyDescent="0.15">
      <c r="B36" s="638" t="s">
        <v>313</v>
      </c>
      <c r="C36" s="639"/>
      <c r="D36" s="639"/>
      <c r="E36" s="639"/>
      <c r="F36" s="639"/>
      <c r="G36" s="639"/>
      <c r="H36" s="639"/>
      <c r="I36" s="639"/>
      <c r="J36" s="639"/>
      <c r="K36" s="639"/>
      <c r="L36" s="639"/>
      <c r="M36" s="639"/>
      <c r="N36" s="639"/>
      <c r="O36" s="639"/>
      <c r="P36" s="639"/>
      <c r="Q36" s="640"/>
      <c r="R36" s="667">
        <v>118740880</v>
      </c>
      <c r="S36" s="668"/>
      <c r="T36" s="668"/>
      <c r="U36" s="668"/>
      <c r="V36" s="668"/>
      <c r="W36" s="668"/>
      <c r="X36" s="668"/>
      <c r="Y36" s="669"/>
      <c r="Z36" s="670">
        <v>100</v>
      </c>
      <c r="AA36" s="670"/>
      <c r="AB36" s="670"/>
      <c r="AC36" s="670"/>
      <c r="AD36" s="671">
        <v>65190163</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1940272</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-566536</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9487523</v>
      </c>
      <c r="CS36" s="596"/>
      <c r="CT36" s="596"/>
      <c r="CU36" s="596"/>
      <c r="CV36" s="596"/>
      <c r="CW36" s="596"/>
      <c r="CX36" s="596"/>
      <c r="CY36" s="597"/>
      <c r="CZ36" s="629">
        <v>8.1999999999999993</v>
      </c>
      <c r="DA36" s="630"/>
      <c r="DB36" s="630"/>
      <c r="DC36" s="631"/>
      <c r="DD36" s="604">
        <v>8582478</v>
      </c>
      <c r="DE36" s="596"/>
      <c r="DF36" s="596"/>
      <c r="DG36" s="596"/>
      <c r="DH36" s="596"/>
      <c r="DI36" s="596"/>
      <c r="DJ36" s="596"/>
      <c r="DK36" s="597"/>
      <c r="DL36" s="604">
        <v>4787184</v>
      </c>
      <c r="DM36" s="596"/>
      <c r="DN36" s="596"/>
      <c r="DO36" s="596"/>
      <c r="DP36" s="596"/>
      <c r="DQ36" s="596"/>
      <c r="DR36" s="596"/>
      <c r="DS36" s="596"/>
      <c r="DT36" s="596"/>
      <c r="DU36" s="596"/>
      <c r="DV36" s="597"/>
      <c r="DW36" s="600">
        <v>6.9</v>
      </c>
      <c r="DX36" s="625"/>
      <c r="DY36" s="625"/>
      <c r="DZ36" s="625"/>
      <c r="EA36" s="625"/>
      <c r="EB36" s="625"/>
      <c r="EC36" s="626"/>
    </row>
    <row r="37" spans="2:133" ht="11.25" customHeight="1" x14ac:dyDescent="0.15">
      <c r="AQ37" s="674" t="s">
        <v>317</v>
      </c>
      <c r="AR37" s="675"/>
      <c r="AS37" s="675"/>
      <c r="AT37" s="675"/>
      <c r="AU37" s="675"/>
      <c r="AV37" s="675"/>
      <c r="AW37" s="675"/>
      <c r="AX37" s="675"/>
      <c r="AY37" s="676"/>
      <c r="AZ37" s="595">
        <v>1333727</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42829</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4273219</v>
      </c>
      <c r="CS37" s="627"/>
      <c r="CT37" s="627"/>
      <c r="CU37" s="627"/>
      <c r="CV37" s="627"/>
      <c r="CW37" s="627"/>
      <c r="CX37" s="627"/>
      <c r="CY37" s="628"/>
      <c r="CZ37" s="629">
        <v>3.7</v>
      </c>
      <c r="DA37" s="630"/>
      <c r="DB37" s="630"/>
      <c r="DC37" s="631"/>
      <c r="DD37" s="604">
        <v>4159312</v>
      </c>
      <c r="DE37" s="627"/>
      <c r="DF37" s="627"/>
      <c r="DG37" s="627"/>
      <c r="DH37" s="627"/>
      <c r="DI37" s="627"/>
      <c r="DJ37" s="627"/>
      <c r="DK37" s="628"/>
      <c r="DL37" s="604">
        <v>4103412</v>
      </c>
      <c r="DM37" s="627"/>
      <c r="DN37" s="627"/>
      <c r="DO37" s="627"/>
      <c r="DP37" s="627"/>
      <c r="DQ37" s="627"/>
      <c r="DR37" s="627"/>
      <c r="DS37" s="627"/>
      <c r="DT37" s="627"/>
      <c r="DU37" s="627"/>
      <c r="DV37" s="628"/>
      <c r="DW37" s="600">
        <v>5.9</v>
      </c>
      <c r="DX37" s="625"/>
      <c r="DY37" s="625"/>
      <c r="DZ37" s="625"/>
      <c r="EA37" s="625"/>
      <c r="EB37" s="625"/>
      <c r="EC37" s="626"/>
    </row>
    <row r="38" spans="2:133" ht="11.25" customHeight="1" x14ac:dyDescent="0.15">
      <c r="AQ38" s="674" t="s">
        <v>320</v>
      </c>
      <c r="AR38" s="675"/>
      <c r="AS38" s="675"/>
      <c r="AT38" s="675"/>
      <c r="AU38" s="675"/>
      <c r="AV38" s="675"/>
      <c r="AW38" s="675"/>
      <c r="AX38" s="675"/>
      <c r="AY38" s="676"/>
      <c r="AZ38" s="595">
        <v>740270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69385</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12539223</v>
      </c>
      <c r="CS38" s="596"/>
      <c r="CT38" s="596"/>
      <c r="CU38" s="596"/>
      <c r="CV38" s="596"/>
      <c r="CW38" s="596"/>
      <c r="CX38" s="596"/>
      <c r="CY38" s="597"/>
      <c r="CZ38" s="629">
        <v>10.8</v>
      </c>
      <c r="DA38" s="630"/>
      <c r="DB38" s="630"/>
      <c r="DC38" s="631"/>
      <c r="DD38" s="604">
        <v>10586873</v>
      </c>
      <c r="DE38" s="596"/>
      <c r="DF38" s="596"/>
      <c r="DG38" s="596"/>
      <c r="DH38" s="596"/>
      <c r="DI38" s="596"/>
      <c r="DJ38" s="596"/>
      <c r="DK38" s="597"/>
      <c r="DL38" s="604">
        <v>9783158</v>
      </c>
      <c r="DM38" s="596"/>
      <c r="DN38" s="596"/>
      <c r="DO38" s="596"/>
      <c r="DP38" s="596"/>
      <c r="DQ38" s="596"/>
      <c r="DR38" s="596"/>
      <c r="DS38" s="596"/>
      <c r="DT38" s="596"/>
      <c r="DU38" s="596"/>
      <c r="DV38" s="597"/>
      <c r="DW38" s="600">
        <v>14.1</v>
      </c>
      <c r="DX38" s="625"/>
      <c r="DY38" s="625"/>
      <c r="DZ38" s="625"/>
      <c r="EA38" s="625"/>
      <c r="EB38" s="625"/>
      <c r="EC38" s="626"/>
    </row>
    <row r="39" spans="2:133" ht="11.25" customHeight="1" x14ac:dyDescent="0.15">
      <c r="AQ39" s="674" t="s">
        <v>323</v>
      </c>
      <c r="AR39" s="675"/>
      <c r="AS39" s="675"/>
      <c r="AT39" s="675"/>
      <c r="AU39" s="675"/>
      <c r="AV39" s="675"/>
      <c r="AW39" s="675"/>
      <c r="AX39" s="675"/>
      <c r="AY39" s="676"/>
      <c r="AZ39" s="595">
        <v>232775</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81</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733212</v>
      </c>
      <c r="CS39" s="627"/>
      <c r="CT39" s="627"/>
      <c r="CU39" s="627"/>
      <c r="CV39" s="627"/>
      <c r="CW39" s="627"/>
      <c r="CX39" s="627"/>
      <c r="CY39" s="628"/>
      <c r="CZ39" s="629">
        <v>0.6</v>
      </c>
      <c r="DA39" s="630"/>
      <c r="DB39" s="630"/>
      <c r="DC39" s="631"/>
      <c r="DD39" s="604">
        <v>39793</v>
      </c>
      <c r="DE39" s="627"/>
      <c r="DF39" s="627"/>
      <c r="DG39" s="627"/>
      <c r="DH39" s="627"/>
      <c r="DI39" s="627"/>
      <c r="DJ39" s="627"/>
      <c r="DK39" s="628"/>
      <c r="DL39" s="604" t="s">
        <v>327</v>
      </c>
      <c r="DM39" s="627"/>
      <c r="DN39" s="627"/>
      <c r="DO39" s="627"/>
      <c r="DP39" s="627"/>
      <c r="DQ39" s="627"/>
      <c r="DR39" s="627"/>
      <c r="DS39" s="627"/>
      <c r="DT39" s="627"/>
      <c r="DU39" s="627"/>
      <c r="DV39" s="628"/>
      <c r="DW39" s="600" t="s">
        <v>327</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2765775</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125</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668075</v>
      </c>
      <c r="CS40" s="596"/>
      <c r="CT40" s="596"/>
      <c r="CU40" s="596"/>
      <c r="CV40" s="596"/>
      <c r="CW40" s="596"/>
      <c r="CX40" s="596"/>
      <c r="CY40" s="597"/>
      <c r="CZ40" s="629">
        <v>0.6</v>
      </c>
      <c r="DA40" s="630"/>
      <c r="DB40" s="630"/>
      <c r="DC40" s="631"/>
      <c r="DD40" s="604">
        <v>70609</v>
      </c>
      <c r="DE40" s="596"/>
      <c r="DF40" s="596"/>
      <c r="DG40" s="596"/>
      <c r="DH40" s="596"/>
      <c r="DI40" s="596"/>
      <c r="DJ40" s="596"/>
      <c r="DK40" s="597"/>
      <c r="DL40" s="604">
        <v>2928</v>
      </c>
      <c r="DM40" s="596"/>
      <c r="DN40" s="596"/>
      <c r="DO40" s="596"/>
      <c r="DP40" s="596"/>
      <c r="DQ40" s="596"/>
      <c r="DR40" s="596"/>
      <c r="DS40" s="596"/>
      <c r="DT40" s="596"/>
      <c r="DU40" s="596"/>
      <c r="DV40" s="597"/>
      <c r="DW40" s="600">
        <v>0</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7610203</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304</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6220836</v>
      </c>
      <c r="CS42" s="596"/>
      <c r="CT42" s="596"/>
      <c r="CU42" s="596"/>
      <c r="CV42" s="596"/>
      <c r="CW42" s="596"/>
      <c r="CX42" s="596"/>
      <c r="CY42" s="597"/>
      <c r="CZ42" s="629">
        <v>5.4</v>
      </c>
      <c r="DA42" s="678"/>
      <c r="DB42" s="678"/>
      <c r="DC42" s="679"/>
      <c r="DD42" s="604">
        <v>947263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413041</v>
      </c>
      <c r="CS43" s="627"/>
      <c r="CT43" s="627"/>
      <c r="CU43" s="627"/>
      <c r="CV43" s="627"/>
      <c r="CW43" s="627"/>
      <c r="CX43" s="627"/>
      <c r="CY43" s="628"/>
      <c r="CZ43" s="629">
        <v>0.4</v>
      </c>
      <c r="DA43" s="630"/>
      <c r="DB43" s="630"/>
      <c r="DC43" s="631"/>
      <c r="DD43" s="604">
        <v>413041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339</v>
      </c>
      <c r="CD44" s="701" t="s">
        <v>291</v>
      </c>
      <c r="CE44" s="702"/>
      <c r="CF44" s="592" t="s">
        <v>340</v>
      </c>
      <c r="CG44" s="593"/>
      <c r="CH44" s="593"/>
      <c r="CI44" s="593"/>
      <c r="CJ44" s="593"/>
      <c r="CK44" s="593"/>
      <c r="CL44" s="593"/>
      <c r="CM44" s="593"/>
      <c r="CN44" s="593"/>
      <c r="CO44" s="593"/>
      <c r="CP44" s="593"/>
      <c r="CQ44" s="594"/>
      <c r="CR44" s="595">
        <v>6214565</v>
      </c>
      <c r="CS44" s="596"/>
      <c r="CT44" s="596"/>
      <c r="CU44" s="596"/>
      <c r="CV44" s="596"/>
      <c r="CW44" s="596"/>
      <c r="CX44" s="596"/>
      <c r="CY44" s="597"/>
      <c r="CZ44" s="629">
        <v>5.4</v>
      </c>
      <c r="DA44" s="678"/>
      <c r="DB44" s="678"/>
      <c r="DC44" s="679"/>
      <c r="DD44" s="604">
        <v>944099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341</v>
      </c>
      <c r="CG45" s="593"/>
      <c r="CH45" s="593"/>
      <c r="CI45" s="593"/>
      <c r="CJ45" s="593"/>
      <c r="CK45" s="593"/>
      <c r="CL45" s="593"/>
      <c r="CM45" s="593"/>
      <c r="CN45" s="593"/>
      <c r="CO45" s="593"/>
      <c r="CP45" s="593"/>
      <c r="CQ45" s="594"/>
      <c r="CR45" s="595">
        <v>3838813</v>
      </c>
      <c r="CS45" s="627"/>
      <c r="CT45" s="627"/>
      <c r="CU45" s="627"/>
      <c r="CV45" s="627"/>
      <c r="CW45" s="627"/>
      <c r="CX45" s="627"/>
      <c r="CY45" s="628"/>
      <c r="CZ45" s="629">
        <v>3.3</v>
      </c>
      <c r="DA45" s="630"/>
      <c r="DB45" s="630"/>
      <c r="DC45" s="631"/>
      <c r="DD45" s="604">
        <v>123648</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342</v>
      </c>
      <c r="CG46" s="593"/>
      <c r="CH46" s="593"/>
      <c r="CI46" s="593"/>
      <c r="CJ46" s="593"/>
      <c r="CK46" s="593"/>
      <c r="CL46" s="593"/>
      <c r="CM46" s="593"/>
      <c r="CN46" s="593"/>
      <c r="CO46" s="593"/>
      <c r="CP46" s="593"/>
      <c r="CQ46" s="594"/>
      <c r="CR46" s="595">
        <v>2011802</v>
      </c>
      <c r="CS46" s="596"/>
      <c r="CT46" s="596"/>
      <c r="CU46" s="596"/>
      <c r="CV46" s="596"/>
      <c r="CW46" s="596"/>
      <c r="CX46" s="596"/>
      <c r="CY46" s="597"/>
      <c r="CZ46" s="629">
        <v>1.7</v>
      </c>
      <c r="DA46" s="678"/>
      <c r="DB46" s="678"/>
      <c r="DC46" s="679"/>
      <c r="DD46" s="604">
        <v>792801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343</v>
      </c>
      <c r="CG47" s="593"/>
      <c r="CH47" s="593"/>
      <c r="CI47" s="593"/>
      <c r="CJ47" s="593"/>
      <c r="CK47" s="593"/>
      <c r="CL47" s="593"/>
      <c r="CM47" s="593"/>
      <c r="CN47" s="593"/>
      <c r="CO47" s="593"/>
      <c r="CP47" s="593"/>
      <c r="CQ47" s="594"/>
      <c r="CR47" s="595">
        <v>6271</v>
      </c>
      <c r="CS47" s="627"/>
      <c r="CT47" s="627"/>
      <c r="CU47" s="627"/>
      <c r="CV47" s="627"/>
      <c r="CW47" s="627"/>
      <c r="CX47" s="627"/>
      <c r="CY47" s="628"/>
      <c r="CZ47" s="629">
        <v>0</v>
      </c>
      <c r="DA47" s="630"/>
      <c r="DB47" s="630"/>
      <c r="DC47" s="631"/>
      <c r="DD47" s="604">
        <v>3164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78"/>
      <c r="DB48" s="678"/>
      <c r="DC48" s="679"/>
      <c r="DD48" s="604" t="s">
        <v>224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345</v>
      </c>
      <c r="CE49" s="639"/>
      <c r="CF49" s="639"/>
      <c r="CG49" s="639"/>
      <c r="CH49" s="639"/>
      <c r="CI49" s="639"/>
      <c r="CJ49" s="639"/>
      <c r="CK49" s="639"/>
      <c r="CL49" s="639"/>
      <c r="CM49" s="639"/>
      <c r="CN49" s="639"/>
      <c r="CO49" s="639"/>
      <c r="CP49" s="639"/>
      <c r="CQ49" s="640"/>
      <c r="CR49" s="667">
        <v>116114625</v>
      </c>
      <c r="CS49" s="663"/>
      <c r="CT49" s="663"/>
      <c r="CU49" s="663"/>
      <c r="CV49" s="663"/>
      <c r="CW49" s="663"/>
      <c r="CX49" s="663"/>
      <c r="CY49" s="690"/>
      <c r="CZ49" s="691">
        <v>100</v>
      </c>
      <c r="DA49" s="692"/>
      <c r="DB49" s="692"/>
      <c r="DC49" s="693"/>
      <c r="DD49" s="694">
        <v>73291966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368</v>
      </c>
      <c r="C7" s="722"/>
      <c r="D7" s="722"/>
      <c r="E7" s="722"/>
      <c r="F7" s="722"/>
      <c r="G7" s="722"/>
      <c r="H7" s="722"/>
      <c r="I7" s="722"/>
      <c r="J7" s="722"/>
      <c r="K7" s="722"/>
      <c r="L7" s="722"/>
      <c r="M7" s="722"/>
      <c r="N7" s="722"/>
      <c r="O7" s="722"/>
      <c r="P7" s="723"/>
      <c r="Q7" s="724">
        <v>119148</v>
      </c>
      <c r="R7" s="725"/>
      <c r="S7" s="725"/>
      <c r="T7" s="725"/>
      <c r="U7" s="725"/>
      <c r="V7" s="725">
        <v>116658</v>
      </c>
      <c r="W7" s="725"/>
      <c r="X7" s="725"/>
      <c r="Y7" s="725"/>
      <c r="Z7" s="725"/>
      <c r="AA7" s="725">
        <v>2490</v>
      </c>
      <c r="AB7" s="725"/>
      <c r="AC7" s="725"/>
      <c r="AD7" s="725"/>
      <c r="AE7" s="726"/>
      <c r="AF7" s="727">
        <v>2305</v>
      </c>
      <c r="AG7" s="728"/>
      <c r="AH7" s="728"/>
      <c r="AI7" s="728"/>
      <c r="AJ7" s="729"/>
      <c r="AK7" s="764">
        <v>1940</v>
      </c>
      <c r="AL7" s="765"/>
      <c r="AM7" s="765"/>
      <c r="AN7" s="765"/>
      <c r="AO7" s="765"/>
      <c r="AP7" s="765">
        <v>151191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588</v>
      </c>
      <c r="BS7" s="768" t="s">
        <v>579</v>
      </c>
      <c r="BT7" s="769"/>
      <c r="BU7" s="769"/>
      <c r="BV7" s="769"/>
      <c r="BW7" s="769"/>
      <c r="BX7" s="769"/>
      <c r="BY7" s="769"/>
      <c r="BZ7" s="769"/>
      <c r="CA7" s="769"/>
      <c r="CB7" s="769"/>
      <c r="CC7" s="769"/>
      <c r="CD7" s="769"/>
      <c r="CE7" s="769"/>
      <c r="CF7" s="769"/>
      <c r="CG7" s="770"/>
      <c r="CH7" s="761">
        <v>-3</v>
      </c>
      <c r="CI7" s="762"/>
      <c r="CJ7" s="762"/>
      <c r="CK7" s="762"/>
      <c r="CL7" s="763"/>
      <c r="CM7" s="761">
        <v>69</v>
      </c>
      <c r="CN7" s="762"/>
      <c r="CO7" s="762"/>
      <c r="CP7" s="762"/>
      <c r="CQ7" s="763"/>
      <c r="CR7" s="761">
        <v>5</v>
      </c>
      <c r="CS7" s="762"/>
      <c r="CT7" s="762"/>
      <c r="CU7" s="762"/>
      <c r="CV7" s="763"/>
      <c r="CW7" s="761">
        <v>0</v>
      </c>
      <c r="CX7" s="762"/>
      <c r="CY7" s="762"/>
      <c r="CZ7" s="762"/>
      <c r="DA7" s="763"/>
      <c r="DB7" s="761">
        <v>139</v>
      </c>
      <c r="DC7" s="762"/>
      <c r="DD7" s="762"/>
      <c r="DE7" s="762"/>
      <c r="DF7" s="763"/>
      <c r="DG7" s="761">
        <v>3543</v>
      </c>
      <c r="DH7" s="762"/>
      <c r="DI7" s="762"/>
      <c r="DJ7" s="762"/>
      <c r="DK7" s="763"/>
      <c r="DL7" s="761">
        <v>0</v>
      </c>
      <c r="DM7" s="762"/>
      <c r="DN7" s="762"/>
      <c r="DO7" s="762"/>
      <c r="DP7" s="763"/>
      <c r="DQ7" s="761">
        <v>0</v>
      </c>
      <c r="DR7" s="762"/>
      <c r="DS7" s="762"/>
      <c r="DT7" s="762"/>
      <c r="DU7" s="763"/>
      <c r="DV7" s="742"/>
      <c r="DW7" s="743"/>
      <c r="DX7" s="743"/>
      <c r="DY7" s="743"/>
      <c r="DZ7" s="744"/>
      <c r="EA7" s="207"/>
    </row>
    <row r="8" spans="1:131" s="208" customFormat="1" ht="26.25" customHeight="1" x14ac:dyDescent="0.15">
      <c r="A8" s="214">
        <v>2</v>
      </c>
      <c r="B8" s="745" t="s">
        <v>369</v>
      </c>
      <c r="C8" s="746"/>
      <c r="D8" s="746"/>
      <c r="E8" s="746"/>
      <c r="F8" s="746"/>
      <c r="G8" s="746"/>
      <c r="H8" s="746"/>
      <c r="I8" s="746"/>
      <c r="J8" s="746"/>
      <c r="K8" s="746"/>
      <c r="L8" s="746"/>
      <c r="M8" s="746"/>
      <c r="N8" s="746"/>
      <c r="O8" s="746"/>
      <c r="P8" s="747"/>
      <c r="Q8" s="748">
        <v>333</v>
      </c>
      <c r="R8" s="749"/>
      <c r="S8" s="749"/>
      <c r="T8" s="749"/>
      <c r="U8" s="749"/>
      <c r="V8" s="749">
        <v>197</v>
      </c>
      <c r="W8" s="749"/>
      <c r="X8" s="749"/>
      <c r="Y8" s="749"/>
      <c r="Z8" s="749"/>
      <c r="AA8" s="749">
        <v>136</v>
      </c>
      <c r="AB8" s="749"/>
      <c r="AC8" s="749"/>
      <c r="AD8" s="749"/>
      <c r="AE8" s="750"/>
      <c r="AF8" s="751">
        <v>-53</v>
      </c>
      <c r="AG8" s="752"/>
      <c r="AH8" s="752"/>
      <c r="AI8" s="752"/>
      <c r="AJ8" s="753"/>
      <c r="AK8" s="754">
        <v>3</v>
      </c>
      <c r="AL8" s="755"/>
      <c r="AM8" s="755"/>
      <c r="AN8" s="755"/>
      <c r="AO8" s="755"/>
      <c r="AP8" s="755" t="s">
        <v>589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580</v>
      </c>
      <c r="BT8" s="759"/>
      <c r="BU8" s="759"/>
      <c r="BV8" s="759"/>
      <c r="BW8" s="759"/>
      <c r="BX8" s="759"/>
      <c r="BY8" s="759"/>
      <c r="BZ8" s="759"/>
      <c r="CA8" s="759"/>
      <c r="CB8" s="759"/>
      <c r="CC8" s="759"/>
      <c r="CD8" s="759"/>
      <c r="CE8" s="759"/>
      <c r="CF8" s="759"/>
      <c r="CG8" s="760"/>
      <c r="CH8" s="771">
        <v>5</v>
      </c>
      <c r="CI8" s="772"/>
      <c r="CJ8" s="772"/>
      <c r="CK8" s="772"/>
      <c r="CL8" s="773"/>
      <c r="CM8" s="771">
        <v>52</v>
      </c>
      <c r="CN8" s="772"/>
      <c r="CO8" s="772"/>
      <c r="CP8" s="772"/>
      <c r="CQ8" s="773"/>
      <c r="CR8" s="771">
        <v>5</v>
      </c>
      <c r="CS8" s="772"/>
      <c r="CT8" s="772"/>
      <c r="CU8" s="772"/>
      <c r="CV8" s="773"/>
      <c r="CW8" s="771">
        <v>0</v>
      </c>
      <c r="CX8" s="772"/>
      <c r="CY8" s="772"/>
      <c r="CZ8" s="772"/>
      <c r="DA8" s="773"/>
      <c r="DB8" s="771" t="s">
        <v>500</v>
      </c>
      <c r="DC8" s="772"/>
      <c r="DD8" s="772"/>
      <c r="DE8" s="772"/>
      <c r="DF8" s="773"/>
      <c r="DG8" s="771" t="s">
        <v>500</v>
      </c>
      <c r="DH8" s="772"/>
      <c r="DI8" s="772"/>
      <c r="DJ8" s="772"/>
      <c r="DK8" s="773"/>
      <c r="DL8" s="771" t="s">
        <v>500</v>
      </c>
      <c r="DM8" s="772"/>
      <c r="DN8" s="772"/>
      <c r="DO8" s="772"/>
      <c r="DP8" s="773"/>
      <c r="DQ8" s="771" t="s">
        <v>500</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581</v>
      </c>
      <c r="BT9" s="759"/>
      <c r="BU9" s="759"/>
      <c r="BV9" s="759"/>
      <c r="BW9" s="759"/>
      <c r="BX9" s="759"/>
      <c r="BY9" s="759"/>
      <c r="BZ9" s="759"/>
      <c r="CA9" s="759"/>
      <c r="CB9" s="759"/>
      <c r="CC9" s="759"/>
      <c r="CD9" s="759"/>
      <c r="CE9" s="759"/>
      <c r="CF9" s="759"/>
      <c r="CG9" s="760"/>
      <c r="CH9" s="771">
        <v>4</v>
      </c>
      <c r="CI9" s="772"/>
      <c r="CJ9" s="772"/>
      <c r="CK9" s="772"/>
      <c r="CL9" s="773"/>
      <c r="CM9" s="771">
        <v>45</v>
      </c>
      <c r="CN9" s="772"/>
      <c r="CO9" s="772"/>
      <c r="CP9" s="772"/>
      <c r="CQ9" s="773"/>
      <c r="CR9" s="771">
        <v>3</v>
      </c>
      <c r="CS9" s="772"/>
      <c r="CT9" s="772"/>
      <c r="CU9" s="772"/>
      <c r="CV9" s="773"/>
      <c r="CW9" s="771">
        <v>21</v>
      </c>
      <c r="CX9" s="772"/>
      <c r="CY9" s="772"/>
      <c r="CZ9" s="772"/>
      <c r="DA9" s="773"/>
      <c r="DB9" s="771" t="s">
        <v>500</v>
      </c>
      <c r="DC9" s="772"/>
      <c r="DD9" s="772"/>
      <c r="DE9" s="772"/>
      <c r="DF9" s="773"/>
      <c r="DG9" s="771" t="s">
        <v>500</v>
      </c>
      <c r="DH9" s="772"/>
      <c r="DI9" s="772"/>
      <c r="DJ9" s="772"/>
      <c r="DK9" s="773"/>
      <c r="DL9" s="771" t="s">
        <v>500</v>
      </c>
      <c r="DM9" s="772"/>
      <c r="DN9" s="772"/>
      <c r="DO9" s="772"/>
      <c r="DP9" s="773"/>
      <c r="DQ9" s="771" t="s">
        <v>500</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582</v>
      </c>
      <c r="BT10" s="759"/>
      <c r="BU10" s="759"/>
      <c r="BV10" s="759"/>
      <c r="BW10" s="759"/>
      <c r="BX10" s="759"/>
      <c r="BY10" s="759"/>
      <c r="BZ10" s="759"/>
      <c r="CA10" s="759"/>
      <c r="CB10" s="759"/>
      <c r="CC10" s="759"/>
      <c r="CD10" s="759"/>
      <c r="CE10" s="759"/>
      <c r="CF10" s="759"/>
      <c r="CG10" s="760"/>
      <c r="CH10" s="771">
        <v>-7</v>
      </c>
      <c r="CI10" s="772"/>
      <c r="CJ10" s="772"/>
      <c r="CK10" s="772"/>
      <c r="CL10" s="773"/>
      <c r="CM10" s="771">
        <v>146</v>
      </c>
      <c r="CN10" s="772"/>
      <c r="CO10" s="772"/>
      <c r="CP10" s="772"/>
      <c r="CQ10" s="773"/>
      <c r="CR10" s="771">
        <v>100</v>
      </c>
      <c r="CS10" s="772"/>
      <c r="CT10" s="772"/>
      <c r="CU10" s="772"/>
      <c r="CV10" s="773"/>
      <c r="CW10" s="771">
        <v>80</v>
      </c>
      <c r="CX10" s="772"/>
      <c r="CY10" s="772"/>
      <c r="CZ10" s="772"/>
      <c r="DA10" s="773"/>
      <c r="DB10" s="771" t="s">
        <v>500</v>
      </c>
      <c r="DC10" s="772"/>
      <c r="DD10" s="772"/>
      <c r="DE10" s="772"/>
      <c r="DF10" s="773"/>
      <c r="DG10" s="771" t="s">
        <v>500</v>
      </c>
      <c r="DH10" s="772"/>
      <c r="DI10" s="772"/>
      <c r="DJ10" s="772"/>
      <c r="DK10" s="773"/>
      <c r="DL10" s="771" t="s">
        <v>500</v>
      </c>
      <c r="DM10" s="772"/>
      <c r="DN10" s="772"/>
      <c r="DO10" s="772"/>
      <c r="DP10" s="773"/>
      <c r="DQ10" s="771" t="s">
        <v>500</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583</v>
      </c>
      <c r="BT11" s="759"/>
      <c r="BU11" s="759"/>
      <c r="BV11" s="759"/>
      <c r="BW11" s="759"/>
      <c r="BX11" s="759"/>
      <c r="BY11" s="759"/>
      <c r="BZ11" s="759"/>
      <c r="CA11" s="759"/>
      <c r="CB11" s="759"/>
      <c r="CC11" s="759"/>
      <c r="CD11" s="759"/>
      <c r="CE11" s="759"/>
      <c r="CF11" s="759"/>
      <c r="CG11" s="760"/>
      <c r="CH11" s="771">
        <v>-167</v>
      </c>
      <c r="CI11" s="772"/>
      <c r="CJ11" s="772"/>
      <c r="CK11" s="772"/>
      <c r="CL11" s="773"/>
      <c r="CM11" s="771">
        <v>-2433</v>
      </c>
      <c r="CN11" s="772"/>
      <c r="CO11" s="772"/>
      <c r="CP11" s="772"/>
      <c r="CQ11" s="773"/>
      <c r="CR11" s="771">
        <v>835</v>
      </c>
      <c r="CS11" s="772"/>
      <c r="CT11" s="772"/>
      <c r="CU11" s="772"/>
      <c r="CV11" s="773"/>
      <c r="CW11" s="771">
        <v>0</v>
      </c>
      <c r="CX11" s="772"/>
      <c r="CY11" s="772"/>
      <c r="CZ11" s="772"/>
      <c r="DA11" s="773"/>
      <c r="DB11" s="771">
        <v>2382</v>
      </c>
      <c r="DC11" s="772"/>
      <c r="DD11" s="772"/>
      <c r="DE11" s="772"/>
      <c r="DF11" s="773"/>
      <c r="DG11" s="771" t="s">
        <v>500</v>
      </c>
      <c r="DH11" s="772"/>
      <c r="DI11" s="772"/>
      <c r="DJ11" s="772"/>
      <c r="DK11" s="773"/>
      <c r="DL11" s="771" t="s">
        <v>500</v>
      </c>
      <c r="DM11" s="772"/>
      <c r="DN11" s="772"/>
      <c r="DO11" s="772"/>
      <c r="DP11" s="773"/>
      <c r="DQ11" s="771" t="s">
        <v>500</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584</v>
      </c>
      <c r="BT12" s="759"/>
      <c r="BU12" s="759"/>
      <c r="BV12" s="759"/>
      <c r="BW12" s="759"/>
      <c r="BX12" s="759"/>
      <c r="BY12" s="759"/>
      <c r="BZ12" s="759"/>
      <c r="CA12" s="759"/>
      <c r="CB12" s="759"/>
      <c r="CC12" s="759"/>
      <c r="CD12" s="759"/>
      <c r="CE12" s="759"/>
      <c r="CF12" s="759"/>
      <c r="CG12" s="760"/>
      <c r="CH12" s="771">
        <v>147</v>
      </c>
      <c r="CI12" s="772"/>
      <c r="CJ12" s="772"/>
      <c r="CK12" s="772"/>
      <c r="CL12" s="773"/>
      <c r="CM12" s="771">
        <v>1566</v>
      </c>
      <c r="CN12" s="772"/>
      <c r="CO12" s="772"/>
      <c r="CP12" s="772"/>
      <c r="CQ12" s="773"/>
      <c r="CR12" s="771">
        <v>200</v>
      </c>
      <c r="CS12" s="772"/>
      <c r="CT12" s="772"/>
      <c r="CU12" s="772"/>
      <c r="CV12" s="773"/>
      <c r="CW12" s="771">
        <v>0</v>
      </c>
      <c r="CX12" s="772"/>
      <c r="CY12" s="772"/>
      <c r="CZ12" s="772"/>
      <c r="DA12" s="773"/>
      <c r="DB12" s="771" t="s">
        <v>500</v>
      </c>
      <c r="DC12" s="772"/>
      <c r="DD12" s="772"/>
      <c r="DE12" s="772"/>
      <c r="DF12" s="773"/>
      <c r="DG12" s="771" t="s">
        <v>500</v>
      </c>
      <c r="DH12" s="772"/>
      <c r="DI12" s="772"/>
      <c r="DJ12" s="772"/>
      <c r="DK12" s="773"/>
      <c r="DL12" s="771" t="s">
        <v>500</v>
      </c>
      <c r="DM12" s="772"/>
      <c r="DN12" s="772"/>
      <c r="DO12" s="772"/>
      <c r="DP12" s="773"/>
      <c r="DQ12" s="771" t="s">
        <v>500</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585</v>
      </c>
      <c r="BT13" s="759"/>
      <c r="BU13" s="759"/>
      <c r="BV13" s="759"/>
      <c r="BW13" s="759"/>
      <c r="BX13" s="759"/>
      <c r="BY13" s="759"/>
      <c r="BZ13" s="759"/>
      <c r="CA13" s="759"/>
      <c r="CB13" s="759"/>
      <c r="CC13" s="759"/>
      <c r="CD13" s="759"/>
      <c r="CE13" s="759"/>
      <c r="CF13" s="759"/>
      <c r="CG13" s="760"/>
      <c r="CH13" s="771">
        <v>17</v>
      </c>
      <c r="CI13" s="772"/>
      <c r="CJ13" s="772"/>
      <c r="CK13" s="772"/>
      <c r="CL13" s="773"/>
      <c r="CM13" s="771">
        <v>84</v>
      </c>
      <c r="CN13" s="772"/>
      <c r="CO13" s="772"/>
      <c r="CP13" s="772"/>
      <c r="CQ13" s="773"/>
      <c r="CR13" s="771">
        <v>30</v>
      </c>
      <c r="CS13" s="772"/>
      <c r="CT13" s="772"/>
      <c r="CU13" s="772"/>
      <c r="CV13" s="773"/>
      <c r="CW13" s="771">
        <v>0</v>
      </c>
      <c r="CX13" s="772"/>
      <c r="CY13" s="772"/>
      <c r="CZ13" s="772"/>
      <c r="DA13" s="773"/>
      <c r="DB13" s="771" t="s">
        <v>500</v>
      </c>
      <c r="DC13" s="772"/>
      <c r="DD13" s="772"/>
      <c r="DE13" s="772"/>
      <c r="DF13" s="773"/>
      <c r="DG13" s="771" t="s">
        <v>500</v>
      </c>
      <c r="DH13" s="772"/>
      <c r="DI13" s="772"/>
      <c r="DJ13" s="772"/>
      <c r="DK13" s="773"/>
      <c r="DL13" s="771" t="s">
        <v>500</v>
      </c>
      <c r="DM13" s="772"/>
      <c r="DN13" s="772"/>
      <c r="DO13" s="772"/>
      <c r="DP13" s="773"/>
      <c r="DQ13" s="771" t="s">
        <v>500</v>
      </c>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t="s">
        <v>586</v>
      </c>
      <c r="BT14" s="759"/>
      <c r="BU14" s="759"/>
      <c r="BV14" s="759"/>
      <c r="BW14" s="759"/>
      <c r="BX14" s="759"/>
      <c r="BY14" s="759"/>
      <c r="BZ14" s="759"/>
      <c r="CA14" s="759"/>
      <c r="CB14" s="759"/>
      <c r="CC14" s="759"/>
      <c r="CD14" s="759"/>
      <c r="CE14" s="759"/>
      <c r="CF14" s="759"/>
      <c r="CG14" s="760"/>
      <c r="CH14" s="771">
        <v>-1</v>
      </c>
      <c r="CI14" s="772"/>
      <c r="CJ14" s="772"/>
      <c r="CK14" s="772"/>
      <c r="CL14" s="773"/>
      <c r="CM14" s="771">
        <v>2291</v>
      </c>
      <c r="CN14" s="772"/>
      <c r="CO14" s="772"/>
      <c r="CP14" s="772"/>
      <c r="CQ14" s="773"/>
      <c r="CR14" s="771">
        <v>1000</v>
      </c>
      <c r="CS14" s="772"/>
      <c r="CT14" s="772"/>
      <c r="CU14" s="772"/>
      <c r="CV14" s="773"/>
      <c r="CW14" s="771">
        <v>0</v>
      </c>
      <c r="CX14" s="772"/>
      <c r="CY14" s="772"/>
      <c r="CZ14" s="772"/>
      <c r="DA14" s="773"/>
      <c r="DB14" s="771" t="s">
        <v>500</v>
      </c>
      <c r="DC14" s="772"/>
      <c r="DD14" s="772"/>
      <c r="DE14" s="772"/>
      <c r="DF14" s="773"/>
      <c r="DG14" s="771" t="s">
        <v>500</v>
      </c>
      <c r="DH14" s="772"/>
      <c r="DI14" s="772"/>
      <c r="DJ14" s="772"/>
      <c r="DK14" s="773"/>
      <c r="DL14" s="771" t="s">
        <v>500</v>
      </c>
      <c r="DM14" s="772"/>
      <c r="DN14" s="772"/>
      <c r="DO14" s="772"/>
      <c r="DP14" s="773"/>
      <c r="DQ14" s="771" t="s">
        <v>500</v>
      </c>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t="s">
        <v>587</v>
      </c>
      <c r="BT15" s="759"/>
      <c r="BU15" s="759"/>
      <c r="BV15" s="759"/>
      <c r="BW15" s="759"/>
      <c r="BX15" s="759"/>
      <c r="BY15" s="759"/>
      <c r="BZ15" s="759"/>
      <c r="CA15" s="759"/>
      <c r="CB15" s="759"/>
      <c r="CC15" s="759"/>
      <c r="CD15" s="759"/>
      <c r="CE15" s="759"/>
      <c r="CF15" s="759"/>
      <c r="CG15" s="760"/>
      <c r="CH15" s="771">
        <v>17</v>
      </c>
      <c r="CI15" s="772"/>
      <c r="CJ15" s="772"/>
      <c r="CK15" s="772"/>
      <c r="CL15" s="773"/>
      <c r="CM15" s="771">
        <v>5716</v>
      </c>
      <c r="CN15" s="772"/>
      <c r="CO15" s="772"/>
      <c r="CP15" s="772"/>
      <c r="CQ15" s="773"/>
      <c r="CR15" s="771">
        <v>6396</v>
      </c>
      <c r="CS15" s="772"/>
      <c r="CT15" s="772"/>
      <c r="CU15" s="772"/>
      <c r="CV15" s="773"/>
      <c r="CW15" s="771">
        <v>418</v>
      </c>
      <c r="CX15" s="772"/>
      <c r="CY15" s="772"/>
      <c r="CZ15" s="772"/>
      <c r="DA15" s="773"/>
      <c r="DB15" s="771" t="s">
        <v>500</v>
      </c>
      <c r="DC15" s="772"/>
      <c r="DD15" s="772"/>
      <c r="DE15" s="772"/>
      <c r="DF15" s="773"/>
      <c r="DG15" s="771" t="s">
        <v>500</v>
      </c>
      <c r="DH15" s="772"/>
      <c r="DI15" s="772"/>
      <c r="DJ15" s="772"/>
      <c r="DK15" s="773"/>
      <c r="DL15" s="771" t="s">
        <v>500</v>
      </c>
      <c r="DM15" s="772"/>
      <c r="DN15" s="772"/>
      <c r="DO15" s="772"/>
      <c r="DP15" s="773"/>
      <c r="DQ15" s="771" t="s">
        <v>500</v>
      </c>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371</v>
      </c>
      <c r="B23" s="780" t="s">
        <v>372</v>
      </c>
      <c r="C23" s="781"/>
      <c r="D23" s="781"/>
      <c r="E23" s="781"/>
      <c r="F23" s="781"/>
      <c r="G23" s="781"/>
      <c r="H23" s="781"/>
      <c r="I23" s="781"/>
      <c r="J23" s="781"/>
      <c r="K23" s="781"/>
      <c r="L23" s="781"/>
      <c r="M23" s="781"/>
      <c r="N23" s="781"/>
      <c r="O23" s="781"/>
      <c r="P23" s="782"/>
      <c r="Q23" s="783">
        <v>118741</v>
      </c>
      <c r="R23" s="784"/>
      <c r="S23" s="784"/>
      <c r="T23" s="784"/>
      <c r="U23" s="784"/>
      <c r="V23" s="784">
        <v>116115</v>
      </c>
      <c r="W23" s="784"/>
      <c r="X23" s="784"/>
      <c r="Y23" s="784"/>
      <c r="Z23" s="784"/>
      <c r="AA23" s="784">
        <f>+AA7+AA8</f>
        <v>2626</v>
      </c>
      <c r="AB23" s="784"/>
      <c r="AC23" s="784"/>
      <c r="AD23" s="784"/>
      <c r="AE23" s="785"/>
      <c r="AF23" s="786">
        <v>2252</v>
      </c>
      <c r="AG23" s="784"/>
      <c r="AH23" s="784"/>
      <c r="AI23" s="784"/>
      <c r="AJ23" s="787"/>
      <c r="AK23" s="788"/>
      <c r="AL23" s="789"/>
      <c r="AM23" s="789"/>
      <c r="AN23" s="789"/>
      <c r="AO23" s="789"/>
      <c r="AP23" s="784">
        <f>+AP7</f>
        <v>151191</v>
      </c>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351</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383</v>
      </c>
      <c r="C28" s="722"/>
      <c r="D28" s="722"/>
      <c r="E28" s="722"/>
      <c r="F28" s="722"/>
      <c r="G28" s="722"/>
      <c r="H28" s="722"/>
      <c r="I28" s="722"/>
      <c r="J28" s="722"/>
      <c r="K28" s="722"/>
      <c r="L28" s="722"/>
      <c r="M28" s="722"/>
      <c r="N28" s="722"/>
      <c r="O28" s="722"/>
      <c r="P28" s="723"/>
      <c r="Q28" s="812">
        <v>17044</v>
      </c>
      <c r="R28" s="813"/>
      <c r="S28" s="813"/>
      <c r="T28" s="813"/>
      <c r="U28" s="813"/>
      <c r="V28" s="813">
        <v>16658</v>
      </c>
      <c r="W28" s="813"/>
      <c r="X28" s="813"/>
      <c r="Y28" s="813"/>
      <c r="Z28" s="813"/>
      <c r="AA28" s="813">
        <v>386</v>
      </c>
      <c r="AB28" s="813"/>
      <c r="AC28" s="813"/>
      <c r="AD28" s="813"/>
      <c r="AE28" s="814"/>
      <c r="AF28" s="815">
        <v>386</v>
      </c>
      <c r="AG28" s="813"/>
      <c r="AH28" s="813"/>
      <c r="AI28" s="813"/>
      <c r="AJ28" s="816"/>
      <c r="AK28" s="817">
        <v>35</v>
      </c>
      <c r="AL28" s="808"/>
      <c r="AM28" s="808"/>
      <c r="AN28" s="808"/>
      <c r="AO28" s="808"/>
      <c r="AP28" s="808" t="s">
        <v>500</v>
      </c>
      <c r="AQ28" s="808"/>
      <c r="AR28" s="808"/>
      <c r="AS28" s="808"/>
      <c r="AT28" s="808"/>
      <c r="AU28" s="808" t="s">
        <v>500</v>
      </c>
      <c r="AV28" s="808"/>
      <c r="AW28" s="808"/>
      <c r="AX28" s="808"/>
      <c r="AY28" s="808"/>
      <c r="AZ28" s="809" t="s">
        <v>500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384</v>
      </c>
      <c r="C29" s="746"/>
      <c r="D29" s="746"/>
      <c r="E29" s="746"/>
      <c r="F29" s="746"/>
      <c r="G29" s="746"/>
      <c r="H29" s="746"/>
      <c r="I29" s="746"/>
      <c r="J29" s="746"/>
      <c r="K29" s="746"/>
      <c r="L29" s="746"/>
      <c r="M29" s="746"/>
      <c r="N29" s="746"/>
      <c r="O29" s="746"/>
      <c r="P29" s="747"/>
      <c r="Q29" s="748">
        <v>35552</v>
      </c>
      <c r="R29" s="749"/>
      <c r="S29" s="749"/>
      <c r="T29" s="749"/>
      <c r="U29" s="749"/>
      <c r="V29" s="749">
        <v>35500</v>
      </c>
      <c r="W29" s="749"/>
      <c r="X29" s="749"/>
      <c r="Y29" s="749"/>
      <c r="Z29" s="749"/>
      <c r="AA29" s="749">
        <v>52</v>
      </c>
      <c r="AB29" s="749"/>
      <c r="AC29" s="749"/>
      <c r="AD29" s="749"/>
      <c r="AE29" s="750"/>
      <c r="AF29" s="751">
        <v>52</v>
      </c>
      <c r="AG29" s="752"/>
      <c r="AH29" s="752"/>
      <c r="AI29" s="752"/>
      <c r="AJ29" s="753"/>
      <c r="AK29" s="820">
        <v>2766</v>
      </c>
      <c r="AL29" s="821"/>
      <c r="AM29" s="821"/>
      <c r="AN29" s="821"/>
      <c r="AO29" s="821"/>
      <c r="AP29" s="821" t="s">
        <v>500</v>
      </c>
      <c r="AQ29" s="821"/>
      <c r="AR29" s="821"/>
      <c r="AS29" s="821"/>
      <c r="AT29" s="821"/>
      <c r="AU29" s="821" t="s">
        <v>500</v>
      </c>
      <c r="AV29" s="821"/>
      <c r="AW29" s="821"/>
      <c r="AX29" s="821"/>
      <c r="AY29" s="821"/>
      <c r="AZ29" s="822" t="s">
        <v>500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385</v>
      </c>
      <c r="C30" s="746"/>
      <c r="D30" s="746"/>
      <c r="E30" s="746"/>
      <c r="F30" s="746"/>
      <c r="G30" s="746"/>
      <c r="H30" s="746"/>
      <c r="I30" s="746"/>
      <c r="J30" s="746"/>
      <c r="K30" s="746"/>
      <c r="L30" s="746"/>
      <c r="M30" s="746"/>
      <c r="N30" s="746"/>
      <c r="O30" s="746"/>
      <c r="P30" s="747"/>
      <c r="Q30" s="748">
        <v>27234</v>
      </c>
      <c r="R30" s="749"/>
      <c r="S30" s="749"/>
      <c r="T30" s="749"/>
      <c r="U30" s="749"/>
      <c r="V30" s="749">
        <v>26507</v>
      </c>
      <c r="W30" s="749"/>
      <c r="X30" s="749"/>
      <c r="Y30" s="749"/>
      <c r="Z30" s="749"/>
      <c r="AA30" s="749">
        <v>727</v>
      </c>
      <c r="AB30" s="749"/>
      <c r="AC30" s="749"/>
      <c r="AD30" s="749"/>
      <c r="AE30" s="750"/>
      <c r="AF30" s="751">
        <v>727</v>
      </c>
      <c r="AG30" s="752"/>
      <c r="AH30" s="752"/>
      <c r="AI30" s="752"/>
      <c r="AJ30" s="753"/>
      <c r="AK30" s="820">
        <v>3780</v>
      </c>
      <c r="AL30" s="821"/>
      <c r="AM30" s="821"/>
      <c r="AN30" s="821"/>
      <c r="AO30" s="821"/>
      <c r="AP30" s="821" t="s">
        <v>500</v>
      </c>
      <c r="AQ30" s="821"/>
      <c r="AR30" s="821"/>
      <c r="AS30" s="821"/>
      <c r="AT30" s="821"/>
      <c r="AU30" s="821" t="s">
        <v>500</v>
      </c>
      <c r="AV30" s="821"/>
      <c r="AW30" s="821"/>
      <c r="AX30" s="821"/>
      <c r="AY30" s="821"/>
      <c r="AZ30" s="822" t="s">
        <v>500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3032</v>
      </c>
      <c r="R31" s="749"/>
      <c r="S31" s="749"/>
      <c r="T31" s="749"/>
      <c r="U31" s="749"/>
      <c r="V31" s="749">
        <v>2926</v>
      </c>
      <c r="W31" s="749"/>
      <c r="X31" s="749"/>
      <c r="Y31" s="749"/>
      <c r="Z31" s="749"/>
      <c r="AA31" s="749">
        <v>106</v>
      </c>
      <c r="AB31" s="749"/>
      <c r="AC31" s="749"/>
      <c r="AD31" s="749"/>
      <c r="AE31" s="750"/>
      <c r="AF31" s="751">
        <v>106</v>
      </c>
      <c r="AG31" s="752"/>
      <c r="AH31" s="752"/>
      <c r="AI31" s="752"/>
      <c r="AJ31" s="753"/>
      <c r="AK31" s="820">
        <v>854</v>
      </c>
      <c r="AL31" s="821"/>
      <c r="AM31" s="821"/>
      <c r="AN31" s="821"/>
      <c r="AO31" s="821"/>
      <c r="AP31" s="821" t="s">
        <v>500</v>
      </c>
      <c r="AQ31" s="821"/>
      <c r="AR31" s="821"/>
      <c r="AS31" s="821"/>
      <c r="AT31" s="821"/>
      <c r="AU31" s="821" t="s">
        <v>500</v>
      </c>
      <c r="AV31" s="821"/>
      <c r="AW31" s="821"/>
      <c r="AX31" s="821"/>
      <c r="AY31" s="821"/>
      <c r="AZ31" s="822" t="s">
        <v>500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371</v>
      </c>
      <c r="R32" s="749"/>
      <c r="S32" s="749"/>
      <c r="T32" s="749"/>
      <c r="U32" s="749"/>
      <c r="V32" s="749">
        <v>356</v>
      </c>
      <c r="W32" s="749"/>
      <c r="X32" s="749"/>
      <c r="Y32" s="749"/>
      <c r="Z32" s="749"/>
      <c r="AA32" s="749">
        <v>14</v>
      </c>
      <c r="AB32" s="749"/>
      <c r="AC32" s="749"/>
      <c r="AD32" s="749"/>
      <c r="AE32" s="750"/>
      <c r="AF32" s="751">
        <v>14</v>
      </c>
      <c r="AG32" s="752"/>
      <c r="AH32" s="752"/>
      <c r="AI32" s="752"/>
      <c r="AJ32" s="753"/>
      <c r="AK32" s="820">
        <v>227</v>
      </c>
      <c r="AL32" s="821"/>
      <c r="AM32" s="821"/>
      <c r="AN32" s="821"/>
      <c r="AO32" s="821"/>
      <c r="AP32" s="821">
        <v>520</v>
      </c>
      <c r="AQ32" s="821"/>
      <c r="AR32" s="821"/>
      <c r="AS32" s="821"/>
      <c r="AT32" s="821"/>
      <c r="AU32" s="821" t="s">
        <v>500</v>
      </c>
      <c r="AV32" s="821"/>
      <c r="AW32" s="821"/>
      <c r="AX32" s="821"/>
      <c r="AY32" s="821"/>
      <c r="AZ32" s="822" t="s">
        <v>500</v>
      </c>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11351</v>
      </c>
      <c r="R33" s="749"/>
      <c r="S33" s="749"/>
      <c r="T33" s="749"/>
      <c r="U33" s="749"/>
      <c r="V33" s="749">
        <v>11777</v>
      </c>
      <c r="W33" s="749"/>
      <c r="X33" s="749"/>
      <c r="Y33" s="749"/>
      <c r="Z33" s="749"/>
      <c r="AA33" s="749">
        <v>-426</v>
      </c>
      <c r="AB33" s="749"/>
      <c r="AC33" s="749"/>
      <c r="AD33" s="749"/>
      <c r="AE33" s="750"/>
      <c r="AF33" s="751">
        <v>-799</v>
      </c>
      <c r="AG33" s="752"/>
      <c r="AH33" s="752"/>
      <c r="AI33" s="752"/>
      <c r="AJ33" s="753"/>
      <c r="AK33" s="820">
        <v>1038</v>
      </c>
      <c r="AL33" s="821"/>
      <c r="AM33" s="821"/>
      <c r="AN33" s="821"/>
      <c r="AO33" s="821"/>
      <c r="AP33" s="821">
        <v>2418</v>
      </c>
      <c r="AQ33" s="821"/>
      <c r="AR33" s="821"/>
      <c r="AS33" s="821"/>
      <c r="AT33" s="821"/>
      <c r="AU33" s="821">
        <v>2004</v>
      </c>
      <c r="AV33" s="821"/>
      <c r="AW33" s="821"/>
      <c r="AX33" s="821"/>
      <c r="AY33" s="821"/>
      <c r="AZ33" s="822">
        <v>7.8</v>
      </c>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390</v>
      </c>
      <c r="C34" s="746"/>
      <c r="D34" s="746"/>
      <c r="E34" s="746"/>
      <c r="F34" s="746"/>
      <c r="G34" s="746"/>
      <c r="H34" s="746"/>
      <c r="I34" s="746"/>
      <c r="J34" s="746"/>
      <c r="K34" s="746"/>
      <c r="L34" s="746"/>
      <c r="M34" s="746"/>
      <c r="N34" s="746"/>
      <c r="O34" s="746"/>
      <c r="P34" s="747"/>
      <c r="Q34" s="748">
        <v>5922</v>
      </c>
      <c r="R34" s="749"/>
      <c r="S34" s="749"/>
      <c r="T34" s="749"/>
      <c r="U34" s="749"/>
      <c r="V34" s="749">
        <v>5182</v>
      </c>
      <c r="W34" s="749"/>
      <c r="X34" s="749"/>
      <c r="Y34" s="749"/>
      <c r="Z34" s="749"/>
      <c r="AA34" s="749">
        <v>740</v>
      </c>
      <c r="AB34" s="749"/>
      <c r="AC34" s="749"/>
      <c r="AD34" s="749"/>
      <c r="AE34" s="750"/>
      <c r="AF34" s="751">
        <v>7913</v>
      </c>
      <c r="AG34" s="752"/>
      <c r="AH34" s="752"/>
      <c r="AI34" s="752"/>
      <c r="AJ34" s="753"/>
      <c r="AK34" s="820">
        <v>10</v>
      </c>
      <c r="AL34" s="821"/>
      <c r="AM34" s="821"/>
      <c r="AN34" s="821"/>
      <c r="AO34" s="821"/>
      <c r="AP34" s="821">
        <v>15325</v>
      </c>
      <c r="AQ34" s="821"/>
      <c r="AR34" s="821"/>
      <c r="AS34" s="821"/>
      <c r="AT34" s="821"/>
      <c r="AU34" s="821">
        <v>0</v>
      </c>
      <c r="AV34" s="821"/>
      <c r="AW34" s="821"/>
      <c r="AX34" s="821"/>
      <c r="AY34" s="821"/>
      <c r="AZ34" s="822" t="s">
        <v>500</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391</v>
      </c>
      <c r="C35" s="746"/>
      <c r="D35" s="746"/>
      <c r="E35" s="746"/>
      <c r="F35" s="746"/>
      <c r="G35" s="746"/>
      <c r="H35" s="746"/>
      <c r="I35" s="746"/>
      <c r="J35" s="746"/>
      <c r="K35" s="746"/>
      <c r="L35" s="746"/>
      <c r="M35" s="746"/>
      <c r="N35" s="746"/>
      <c r="O35" s="746"/>
      <c r="P35" s="747"/>
      <c r="Q35" s="748">
        <v>2404</v>
      </c>
      <c r="R35" s="749"/>
      <c r="S35" s="749"/>
      <c r="T35" s="749"/>
      <c r="U35" s="749"/>
      <c r="V35" s="749">
        <v>2297</v>
      </c>
      <c r="W35" s="749"/>
      <c r="X35" s="749"/>
      <c r="Y35" s="749"/>
      <c r="Z35" s="749"/>
      <c r="AA35" s="749">
        <v>107</v>
      </c>
      <c r="AB35" s="749"/>
      <c r="AC35" s="749"/>
      <c r="AD35" s="749"/>
      <c r="AE35" s="750"/>
      <c r="AF35" s="751">
        <v>-73</v>
      </c>
      <c r="AG35" s="752"/>
      <c r="AH35" s="752"/>
      <c r="AI35" s="752"/>
      <c r="AJ35" s="753"/>
      <c r="AK35" s="820">
        <v>221</v>
      </c>
      <c r="AL35" s="821"/>
      <c r="AM35" s="821"/>
      <c r="AN35" s="821"/>
      <c r="AO35" s="821"/>
      <c r="AP35" s="821">
        <v>907</v>
      </c>
      <c r="AQ35" s="821"/>
      <c r="AR35" s="821"/>
      <c r="AS35" s="821"/>
      <c r="AT35" s="821"/>
      <c r="AU35" s="821">
        <v>903</v>
      </c>
      <c r="AV35" s="821"/>
      <c r="AW35" s="821"/>
      <c r="AX35" s="821"/>
      <c r="AY35" s="821"/>
      <c r="AZ35" s="822">
        <v>3.8</v>
      </c>
      <c r="BA35" s="822"/>
      <c r="BB35" s="822"/>
      <c r="BC35" s="822"/>
      <c r="BD35" s="822"/>
      <c r="BE35" s="818" t="s">
        <v>389</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392</v>
      </c>
      <c r="C36" s="746"/>
      <c r="D36" s="746"/>
      <c r="E36" s="746"/>
      <c r="F36" s="746"/>
      <c r="G36" s="746"/>
      <c r="H36" s="746"/>
      <c r="I36" s="746"/>
      <c r="J36" s="746"/>
      <c r="K36" s="746"/>
      <c r="L36" s="746"/>
      <c r="M36" s="746"/>
      <c r="N36" s="746"/>
      <c r="O36" s="746"/>
      <c r="P36" s="747"/>
      <c r="Q36" s="748">
        <v>10295</v>
      </c>
      <c r="R36" s="749"/>
      <c r="S36" s="749"/>
      <c r="T36" s="749"/>
      <c r="U36" s="749"/>
      <c r="V36" s="749">
        <v>10160</v>
      </c>
      <c r="W36" s="749"/>
      <c r="X36" s="749"/>
      <c r="Y36" s="749"/>
      <c r="Z36" s="749"/>
      <c r="AA36" s="749">
        <v>135</v>
      </c>
      <c r="AB36" s="749"/>
      <c r="AC36" s="749"/>
      <c r="AD36" s="749"/>
      <c r="AE36" s="750"/>
      <c r="AF36" s="751">
        <v>135</v>
      </c>
      <c r="AG36" s="752"/>
      <c r="AH36" s="752"/>
      <c r="AI36" s="752"/>
      <c r="AJ36" s="753"/>
      <c r="AK36" s="820">
        <v>1755</v>
      </c>
      <c r="AL36" s="821"/>
      <c r="AM36" s="821"/>
      <c r="AN36" s="821"/>
      <c r="AO36" s="821"/>
      <c r="AP36" s="821">
        <v>79741</v>
      </c>
      <c r="AQ36" s="821"/>
      <c r="AR36" s="821"/>
      <c r="AS36" s="821"/>
      <c r="AT36" s="821"/>
      <c r="AU36" s="821">
        <v>24241</v>
      </c>
      <c r="AV36" s="821"/>
      <c r="AW36" s="821"/>
      <c r="AX36" s="821"/>
      <c r="AY36" s="821"/>
      <c r="AZ36" s="822" t="s">
        <v>500</v>
      </c>
      <c r="BA36" s="822"/>
      <c r="BB36" s="822"/>
      <c r="BC36" s="822"/>
      <c r="BD36" s="822"/>
      <c r="BE36" s="818" t="s">
        <v>393</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394</v>
      </c>
      <c r="C37" s="746"/>
      <c r="D37" s="746"/>
      <c r="E37" s="746"/>
      <c r="F37" s="746"/>
      <c r="G37" s="746"/>
      <c r="H37" s="746"/>
      <c r="I37" s="746"/>
      <c r="J37" s="746"/>
      <c r="K37" s="746"/>
      <c r="L37" s="746"/>
      <c r="M37" s="746"/>
      <c r="N37" s="746"/>
      <c r="O37" s="746"/>
      <c r="P37" s="747"/>
      <c r="Q37" s="748">
        <v>790</v>
      </c>
      <c r="R37" s="749"/>
      <c r="S37" s="749"/>
      <c r="T37" s="749"/>
      <c r="U37" s="749"/>
      <c r="V37" s="749">
        <v>785</v>
      </c>
      <c r="W37" s="749"/>
      <c r="X37" s="749"/>
      <c r="Y37" s="749"/>
      <c r="Z37" s="749"/>
      <c r="AA37" s="749">
        <v>5</v>
      </c>
      <c r="AB37" s="749"/>
      <c r="AC37" s="749"/>
      <c r="AD37" s="749"/>
      <c r="AE37" s="750"/>
      <c r="AF37" s="751">
        <v>5</v>
      </c>
      <c r="AG37" s="752"/>
      <c r="AH37" s="752"/>
      <c r="AI37" s="752"/>
      <c r="AJ37" s="753"/>
      <c r="AK37" s="820">
        <v>233</v>
      </c>
      <c r="AL37" s="821"/>
      <c r="AM37" s="821"/>
      <c r="AN37" s="821"/>
      <c r="AO37" s="821"/>
      <c r="AP37" s="821">
        <v>3460</v>
      </c>
      <c r="AQ37" s="821"/>
      <c r="AR37" s="821"/>
      <c r="AS37" s="821"/>
      <c r="AT37" s="821"/>
      <c r="AU37" s="821">
        <v>1774</v>
      </c>
      <c r="AV37" s="821"/>
      <c r="AW37" s="821"/>
      <c r="AX37" s="821"/>
      <c r="AY37" s="821"/>
      <c r="AZ37" s="822" t="s">
        <v>500</v>
      </c>
      <c r="BA37" s="822"/>
      <c r="BB37" s="822"/>
      <c r="BC37" s="822"/>
      <c r="BD37" s="822"/>
      <c r="BE37" s="818" t="s">
        <v>393</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t="s">
        <v>395</v>
      </c>
      <c r="C38" s="746"/>
      <c r="D38" s="746"/>
      <c r="E38" s="746"/>
      <c r="F38" s="746"/>
      <c r="G38" s="746"/>
      <c r="H38" s="746"/>
      <c r="I38" s="746"/>
      <c r="J38" s="746"/>
      <c r="K38" s="746"/>
      <c r="L38" s="746"/>
      <c r="M38" s="746"/>
      <c r="N38" s="746"/>
      <c r="O38" s="746"/>
      <c r="P38" s="747"/>
      <c r="Q38" s="748">
        <v>365</v>
      </c>
      <c r="R38" s="749"/>
      <c r="S38" s="749"/>
      <c r="T38" s="749"/>
      <c r="U38" s="749"/>
      <c r="V38" s="749">
        <v>352</v>
      </c>
      <c r="W38" s="749"/>
      <c r="X38" s="749"/>
      <c r="Y38" s="749"/>
      <c r="Z38" s="749"/>
      <c r="AA38" s="749">
        <v>13</v>
      </c>
      <c r="AB38" s="749"/>
      <c r="AC38" s="749"/>
      <c r="AD38" s="749"/>
      <c r="AE38" s="750"/>
      <c r="AF38" s="751">
        <v>13</v>
      </c>
      <c r="AG38" s="752"/>
      <c r="AH38" s="752"/>
      <c r="AI38" s="752"/>
      <c r="AJ38" s="753"/>
      <c r="AK38" s="820">
        <v>185</v>
      </c>
      <c r="AL38" s="821"/>
      <c r="AM38" s="821"/>
      <c r="AN38" s="821"/>
      <c r="AO38" s="821"/>
      <c r="AP38" s="821">
        <v>2863</v>
      </c>
      <c r="AQ38" s="821"/>
      <c r="AR38" s="821"/>
      <c r="AS38" s="821"/>
      <c r="AT38" s="821"/>
      <c r="AU38" s="821">
        <v>2863</v>
      </c>
      <c r="AV38" s="821"/>
      <c r="AW38" s="821"/>
      <c r="AX38" s="821"/>
      <c r="AY38" s="821"/>
      <c r="AZ38" s="822" t="s">
        <v>500</v>
      </c>
      <c r="BA38" s="822"/>
      <c r="BB38" s="822"/>
      <c r="BC38" s="822"/>
      <c r="BD38" s="822"/>
      <c r="BE38" s="818" t="s">
        <v>393</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t="s">
        <v>396</v>
      </c>
      <c r="C39" s="746"/>
      <c r="D39" s="746"/>
      <c r="E39" s="746"/>
      <c r="F39" s="746"/>
      <c r="G39" s="746"/>
      <c r="H39" s="746"/>
      <c r="I39" s="746"/>
      <c r="J39" s="746"/>
      <c r="K39" s="746"/>
      <c r="L39" s="746"/>
      <c r="M39" s="746"/>
      <c r="N39" s="746"/>
      <c r="O39" s="746"/>
      <c r="P39" s="747"/>
      <c r="Q39" s="748">
        <v>622</v>
      </c>
      <c r="R39" s="749"/>
      <c r="S39" s="749"/>
      <c r="T39" s="749"/>
      <c r="U39" s="749"/>
      <c r="V39" s="749">
        <v>172</v>
      </c>
      <c r="W39" s="749"/>
      <c r="X39" s="749"/>
      <c r="Y39" s="749"/>
      <c r="Z39" s="749"/>
      <c r="AA39" s="749">
        <v>450</v>
      </c>
      <c r="AB39" s="749"/>
      <c r="AC39" s="749"/>
      <c r="AD39" s="749"/>
      <c r="AE39" s="750"/>
      <c r="AF39" s="751" t="s">
        <v>397</v>
      </c>
      <c r="AG39" s="752"/>
      <c r="AH39" s="752"/>
      <c r="AI39" s="752"/>
      <c r="AJ39" s="753"/>
      <c r="AK39" s="820">
        <v>0</v>
      </c>
      <c r="AL39" s="821"/>
      <c r="AM39" s="821"/>
      <c r="AN39" s="821"/>
      <c r="AO39" s="821"/>
      <c r="AP39" s="821">
        <v>1992</v>
      </c>
      <c r="AQ39" s="821"/>
      <c r="AR39" s="821"/>
      <c r="AS39" s="821"/>
      <c r="AT39" s="821"/>
      <c r="AU39" s="821" t="s">
        <v>500</v>
      </c>
      <c r="AV39" s="821"/>
      <c r="AW39" s="821"/>
      <c r="AX39" s="821"/>
      <c r="AY39" s="821"/>
      <c r="AZ39" s="822" t="s">
        <v>500</v>
      </c>
      <c r="BA39" s="822"/>
      <c r="BB39" s="822"/>
      <c r="BC39" s="822"/>
      <c r="BD39" s="822"/>
      <c r="BE39" s="818" t="s">
        <v>393</v>
      </c>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371</v>
      </c>
      <c r="B63" s="780" t="s">
        <v>399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8479</v>
      </c>
      <c r="AG63" s="832"/>
      <c r="AH63" s="832"/>
      <c r="AI63" s="832"/>
      <c r="AJ63" s="833"/>
      <c r="AK63" s="834"/>
      <c r="AL63" s="829"/>
      <c r="AM63" s="829"/>
      <c r="AN63" s="829"/>
      <c r="AO63" s="829"/>
      <c r="AP63" s="832">
        <f>+AP32+AP33+AP34+AP35+AP36+AP37+AP38+AP39</f>
        <v>107226</v>
      </c>
      <c r="AQ63" s="832"/>
      <c r="AR63" s="832"/>
      <c r="AS63" s="832"/>
      <c r="AT63" s="832"/>
      <c r="AU63" s="832">
        <f>+AU33+AU34+AU35+AU36+AU37+AU38</f>
        <v>31785</v>
      </c>
      <c r="AV63" s="832"/>
      <c r="AW63" s="832"/>
      <c r="AX63" s="832"/>
      <c r="AY63" s="832"/>
      <c r="AZ63" s="836"/>
      <c r="BA63" s="836"/>
      <c r="BB63" s="836"/>
      <c r="BC63" s="836"/>
      <c r="BD63" s="836"/>
      <c r="BE63" s="837"/>
      <c r="BF63" s="837"/>
      <c r="BG63" s="837"/>
      <c r="BH63" s="837"/>
      <c r="BI63" s="838"/>
      <c r="BJ63" s="839" t="s">
        <v>400</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402</v>
      </c>
      <c r="B66" s="731"/>
      <c r="C66" s="731"/>
      <c r="D66" s="731"/>
      <c r="E66" s="731"/>
      <c r="F66" s="731"/>
      <c r="G66" s="731"/>
      <c r="H66" s="731"/>
      <c r="I66" s="731"/>
      <c r="J66" s="731"/>
      <c r="K66" s="731"/>
      <c r="L66" s="731"/>
      <c r="M66" s="731"/>
      <c r="N66" s="731"/>
      <c r="O66" s="731"/>
      <c r="P66" s="732"/>
      <c r="Q66" s="707" t="s">
        <v>403</v>
      </c>
      <c r="R66" s="708"/>
      <c r="S66" s="708"/>
      <c r="T66" s="708"/>
      <c r="U66" s="709"/>
      <c r="V66" s="707" t="s">
        <v>404</v>
      </c>
      <c r="W66" s="708"/>
      <c r="X66" s="708"/>
      <c r="Y66" s="708"/>
      <c r="Z66" s="709"/>
      <c r="AA66" s="707" t="s">
        <v>405</v>
      </c>
      <c r="AB66" s="708"/>
      <c r="AC66" s="708"/>
      <c r="AD66" s="708"/>
      <c r="AE66" s="709"/>
      <c r="AF66" s="842" t="s">
        <v>406</v>
      </c>
      <c r="AG66" s="803"/>
      <c r="AH66" s="803"/>
      <c r="AI66" s="803"/>
      <c r="AJ66" s="843"/>
      <c r="AK66" s="707" t="s">
        <v>407</v>
      </c>
      <c r="AL66" s="731"/>
      <c r="AM66" s="731"/>
      <c r="AN66" s="731"/>
      <c r="AO66" s="732"/>
      <c r="AP66" s="707" t="s">
        <v>408</v>
      </c>
      <c r="AQ66" s="708"/>
      <c r="AR66" s="708"/>
      <c r="AS66" s="708"/>
      <c r="AT66" s="709"/>
      <c r="AU66" s="707" t="s">
        <v>409</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570</v>
      </c>
      <c r="C68" s="860"/>
      <c r="D68" s="860"/>
      <c r="E68" s="860"/>
      <c r="F68" s="860"/>
      <c r="G68" s="860"/>
      <c r="H68" s="860"/>
      <c r="I68" s="860"/>
      <c r="J68" s="860"/>
      <c r="K68" s="860"/>
      <c r="L68" s="860"/>
      <c r="M68" s="860"/>
      <c r="N68" s="860"/>
      <c r="O68" s="860"/>
      <c r="P68" s="861"/>
      <c r="Q68" s="862">
        <v>5635</v>
      </c>
      <c r="R68" s="856"/>
      <c r="S68" s="856"/>
      <c r="T68" s="856"/>
      <c r="U68" s="856"/>
      <c r="V68" s="856">
        <v>5371</v>
      </c>
      <c r="W68" s="856"/>
      <c r="X68" s="856"/>
      <c r="Y68" s="856"/>
      <c r="Z68" s="856"/>
      <c r="AA68" s="856">
        <v>264</v>
      </c>
      <c r="AB68" s="856"/>
      <c r="AC68" s="856"/>
      <c r="AD68" s="856"/>
      <c r="AE68" s="856"/>
      <c r="AF68" s="856">
        <v>264</v>
      </c>
      <c r="AG68" s="856"/>
      <c r="AH68" s="856"/>
      <c r="AI68" s="856"/>
      <c r="AJ68" s="856"/>
      <c r="AK68" s="856">
        <v>0</v>
      </c>
      <c r="AL68" s="856"/>
      <c r="AM68" s="856"/>
      <c r="AN68" s="856"/>
      <c r="AO68" s="856"/>
      <c r="AP68" s="856">
        <v>2245</v>
      </c>
      <c r="AQ68" s="856"/>
      <c r="AR68" s="856"/>
      <c r="AS68" s="856"/>
      <c r="AT68" s="856"/>
      <c r="AU68" s="856">
        <v>1808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571</v>
      </c>
      <c r="C69" s="864"/>
      <c r="D69" s="864"/>
      <c r="E69" s="864"/>
      <c r="F69" s="864"/>
      <c r="G69" s="864"/>
      <c r="H69" s="864"/>
      <c r="I69" s="864"/>
      <c r="J69" s="864"/>
      <c r="K69" s="864"/>
      <c r="L69" s="864"/>
      <c r="M69" s="864"/>
      <c r="N69" s="864"/>
      <c r="O69" s="864"/>
      <c r="P69" s="865"/>
      <c r="Q69" s="866">
        <v>2219</v>
      </c>
      <c r="R69" s="821"/>
      <c r="S69" s="821"/>
      <c r="T69" s="821"/>
      <c r="U69" s="821"/>
      <c r="V69" s="821">
        <v>1596</v>
      </c>
      <c r="W69" s="821"/>
      <c r="X69" s="821"/>
      <c r="Y69" s="821"/>
      <c r="Z69" s="821"/>
      <c r="AA69" s="821">
        <v>623</v>
      </c>
      <c r="AB69" s="821"/>
      <c r="AC69" s="821"/>
      <c r="AD69" s="821"/>
      <c r="AE69" s="821"/>
      <c r="AF69" s="821">
        <v>3001</v>
      </c>
      <c r="AG69" s="821"/>
      <c r="AH69" s="821"/>
      <c r="AI69" s="821"/>
      <c r="AJ69" s="821"/>
      <c r="AK69" s="821">
        <v>0</v>
      </c>
      <c r="AL69" s="821"/>
      <c r="AM69" s="821"/>
      <c r="AN69" s="821"/>
      <c r="AO69" s="821"/>
      <c r="AP69" s="821">
        <v>3972</v>
      </c>
      <c r="AQ69" s="821"/>
      <c r="AR69" s="821"/>
      <c r="AS69" s="821"/>
      <c r="AT69" s="821"/>
      <c r="AU69" s="821">
        <v>0</v>
      </c>
      <c r="AV69" s="821"/>
      <c r="AW69" s="821"/>
      <c r="AX69" s="821"/>
      <c r="AY69" s="821"/>
      <c r="AZ69" s="867" t="s">
        <v>578</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572</v>
      </c>
      <c r="C70" s="864"/>
      <c r="D70" s="864"/>
      <c r="E70" s="864"/>
      <c r="F70" s="864"/>
      <c r="G70" s="864"/>
      <c r="H70" s="864"/>
      <c r="I70" s="864"/>
      <c r="J70" s="864"/>
      <c r="K70" s="864"/>
      <c r="L70" s="864"/>
      <c r="M70" s="864"/>
      <c r="N70" s="864"/>
      <c r="O70" s="864"/>
      <c r="P70" s="865"/>
      <c r="Q70" s="866">
        <v>780</v>
      </c>
      <c r="R70" s="821"/>
      <c r="S70" s="821"/>
      <c r="T70" s="821"/>
      <c r="U70" s="821"/>
      <c r="V70" s="821">
        <v>717</v>
      </c>
      <c r="W70" s="821"/>
      <c r="X70" s="821"/>
      <c r="Y70" s="821"/>
      <c r="Z70" s="821"/>
      <c r="AA70" s="821">
        <v>63</v>
      </c>
      <c r="AB70" s="821"/>
      <c r="AC70" s="821"/>
      <c r="AD70" s="821"/>
      <c r="AE70" s="821"/>
      <c r="AF70" s="821">
        <v>63</v>
      </c>
      <c r="AG70" s="821"/>
      <c r="AH70" s="821"/>
      <c r="AI70" s="821"/>
      <c r="AJ70" s="821"/>
      <c r="AK70" s="821">
        <v>26</v>
      </c>
      <c r="AL70" s="821"/>
      <c r="AM70" s="821"/>
      <c r="AN70" s="821"/>
      <c r="AO70" s="821"/>
      <c r="AP70" s="821">
        <v>375</v>
      </c>
      <c r="AQ70" s="821"/>
      <c r="AR70" s="821"/>
      <c r="AS70" s="821"/>
      <c r="AT70" s="821"/>
      <c r="AU70" s="821">
        <v>66</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573</v>
      </c>
      <c r="C71" s="864"/>
      <c r="D71" s="864"/>
      <c r="E71" s="864"/>
      <c r="F71" s="864"/>
      <c r="G71" s="864"/>
      <c r="H71" s="864"/>
      <c r="I71" s="864"/>
      <c r="J71" s="864"/>
      <c r="K71" s="864"/>
      <c r="L71" s="864"/>
      <c r="M71" s="864"/>
      <c r="N71" s="864"/>
      <c r="O71" s="864"/>
      <c r="P71" s="865"/>
      <c r="Q71" s="866">
        <v>457</v>
      </c>
      <c r="R71" s="821"/>
      <c r="S71" s="821"/>
      <c r="T71" s="821"/>
      <c r="U71" s="821"/>
      <c r="V71" s="821">
        <v>386</v>
      </c>
      <c r="W71" s="821"/>
      <c r="X71" s="821"/>
      <c r="Y71" s="821"/>
      <c r="Z71" s="821"/>
      <c r="AA71" s="821">
        <v>70</v>
      </c>
      <c r="AB71" s="821"/>
      <c r="AC71" s="821"/>
      <c r="AD71" s="821"/>
      <c r="AE71" s="821"/>
      <c r="AF71" s="821">
        <v>70</v>
      </c>
      <c r="AG71" s="821"/>
      <c r="AH71" s="821"/>
      <c r="AI71" s="821"/>
      <c r="AJ71" s="821"/>
      <c r="AK71" s="821">
        <v>0</v>
      </c>
      <c r="AL71" s="821"/>
      <c r="AM71" s="821"/>
      <c r="AN71" s="821"/>
      <c r="AO71" s="821"/>
      <c r="AP71" s="821">
        <v>74</v>
      </c>
      <c r="AQ71" s="821"/>
      <c r="AR71" s="821"/>
      <c r="AS71" s="821"/>
      <c r="AT71" s="821"/>
      <c r="AU71" s="821">
        <v>10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574</v>
      </c>
      <c r="C72" s="864"/>
      <c r="D72" s="864"/>
      <c r="E72" s="864"/>
      <c r="F72" s="864"/>
      <c r="G72" s="864"/>
      <c r="H72" s="864"/>
      <c r="I72" s="864"/>
      <c r="J72" s="864"/>
      <c r="K72" s="864"/>
      <c r="L72" s="864"/>
      <c r="M72" s="864"/>
      <c r="N72" s="864"/>
      <c r="O72" s="864"/>
      <c r="P72" s="865"/>
      <c r="Q72" s="866">
        <v>504</v>
      </c>
      <c r="R72" s="821"/>
      <c r="S72" s="821"/>
      <c r="T72" s="821"/>
      <c r="U72" s="821"/>
      <c r="V72" s="821">
        <v>472</v>
      </c>
      <c r="W72" s="821"/>
      <c r="X72" s="821"/>
      <c r="Y72" s="821"/>
      <c r="Z72" s="821"/>
      <c r="AA72" s="821">
        <v>33</v>
      </c>
      <c r="AB72" s="821"/>
      <c r="AC72" s="821"/>
      <c r="AD72" s="821"/>
      <c r="AE72" s="821"/>
      <c r="AF72" s="821">
        <v>33</v>
      </c>
      <c r="AG72" s="821"/>
      <c r="AH72" s="821"/>
      <c r="AI72" s="821"/>
      <c r="AJ72" s="821"/>
      <c r="AK72" s="821">
        <v>20</v>
      </c>
      <c r="AL72" s="821"/>
      <c r="AM72" s="821"/>
      <c r="AN72" s="821"/>
      <c r="AO72" s="821"/>
      <c r="AP72" s="821" t="s">
        <v>500</v>
      </c>
      <c r="AQ72" s="821"/>
      <c r="AR72" s="821"/>
      <c r="AS72" s="821"/>
      <c r="AT72" s="821"/>
      <c r="AU72" s="821" t="s">
        <v>500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575</v>
      </c>
      <c r="C73" s="864"/>
      <c r="D73" s="864"/>
      <c r="E73" s="864"/>
      <c r="F73" s="864"/>
      <c r="G73" s="864"/>
      <c r="H73" s="864"/>
      <c r="I73" s="864"/>
      <c r="J73" s="864"/>
      <c r="K73" s="864"/>
      <c r="L73" s="864"/>
      <c r="M73" s="864"/>
      <c r="N73" s="864"/>
      <c r="O73" s="864"/>
      <c r="P73" s="865"/>
      <c r="Q73" s="866">
        <v>162336</v>
      </c>
      <c r="R73" s="821"/>
      <c r="S73" s="821"/>
      <c r="T73" s="821"/>
      <c r="U73" s="821"/>
      <c r="V73" s="821">
        <v>158133</v>
      </c>
      <c r="W73" s="821"/>
      <c r="X73" s="821"/>
      <c r="Y73" s="821"/>
      <c r="Z73" s="821"/>
      <c r="AA73" s="821">
        <v>4203</v>
      </c>
      <c r="AB73" s="821"/>
      <c r="AC73" s="821"/>
      <c r="AD73" s="821"/>
      <c r="AE73" s="821"/>
      <c r="AF73" s="821">
        <v>4199</v>
      </c>
      <c r="AG73" s="821"/>
      <c r="AH73" s="821"/>
      <c r="AI73" s="821"/>
      <c r="AJ73" s="821"/>
      <c r="AK73" s="821">
        <v>2277</v>
      </c>
      <c r="AL73" s="821"/>
      <c r="AM73" s="821"/>
      <c r="AN73" s="821"/>
      <c r="AO73" s="821"/>
      <c r="AP73" s="821" t="s">
        <v>500</v>
      </c>
      <c r="AQ73" s="821"/>
      <c r="AR73" s="821"/>
      <c r="AS73" s="821"/>
      <c r="AT73" s="821"/>
      <c r="AU73" s="821" t="s">
        <v>500</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576</v>
      </c>
      <c r="C74" s="864"/>
      <c r="D74" s="864"/>
      <c r="E74" s="864"/>
      <c r="F74" s="864"/>
      <c r="G74" s="864"/>
      <c r="H74" s="864"/>
      <c r="I74" s="864"/>
      <c r="J74" s="864"/>
      <c r="K74" s="864"/>
      <c r="L74" s="864"/>
      <c r="M74" s="864"/>
      <c r="N74" s="864"/>
      <c r="O74" s="864"/>
      <c r="P74" s="865"/>
      <c r="Q74" s="866">
        <v>6</v>
      </c>
      <c r="R74" s="821"/>
      <c r="S74" s="821"/>
      <c r="T74" s="821"/>
      <c r="U74" s="821"/>
      <c r="V74" s="821">
        <v>5</v>
      </c>
      <c r="W74" s="821"/>
      <c r="X74" s="821"/>
      <c r="Y74" s="821"/>
      <c r="Z74" s="821"/>
      <c r="AA74" s="821">
        <v>1</v>
      </c>
      <c r="AB74" s="821"/>
      <c r="AC74" s="821"/>
      <c r="AD74" s="821"/>
      <c r="AE74" s="821"/>
      <c r="AF74" s="821">
        <v>1</v>
      </c>
      <c r="AG74" s="821"/>
      <c r="AH74" s="821"/>
      <c r="AI74" s="821"/>
      <c r="AJ74" s="821"/>
      <c r="AK74" s="821">
        <v>0</v>
      </c>
      <c r="AL74" s="821"/>
      <c r="AM74" s="821"/>
      <c r="AN74" s="821"/>
      <c r="AO74" s="821"/>
      <c r="AP74" s="821" t="s">
        <v>500</v>
      </c>
      <c r="AQ74" s="821"/>
      <c r="AR74" s="821"/>
      <c r="AS74" s="821"/>
      <c r="AT74" s="821"/>
      <c r="AU74" s="821" t="s">
        <v>500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577</v>
      </c>
      <c r="C75" s="864"/>
      <c r="D75" s="864"/>
      <c r="E75" s="864"/>
      <c r="F75" s="864"/>
      <c r="G75" s="864"/>
      <c r="H75" s="864"/>
      <c r="I75" s="864"/>
      <c r="J75" s="864"/>
      <c r="K75" s="864"/>
      <c r="L75" s="864"/>
      <c r="M75" s="864"/>
      <c r="N75" s="864"/>
      <c r="O75" s="864"/>
      <c r="P75" s="865"/>
      <c r="Q75" s="869">
        <v>178</v>
      </c>
      <c r="R75" s="870"/>
      <c r="S75" s="870"/>
      <c r="T75" s="870"/>
      <c r="U75" s="820"/>
      <c r="V75" s="871">
        <v>169</v>
      </c>
      <c r="W75" s="870"/>
      <c r="X75" s="870"/>
      <c r="Y75" s="870"/>
      <c r="Z75" s="820"/>
      <c r="AA75" s="871">
        <v>9</v>
      </c>
      <c r="AB75" s="870"/>
      <c r="AC75" s="870"/>
      <c r="AD75" s="870"/>
      <c r="AE75" s="820"/>
      <c r="AF75" s="871">
        <v>9</v>
      </c>
      <c r="AG75" s="870"/>
      <c r="AH75" s="870"/>
      <c r="AI75" s="870"/>
      <c r="AJ75" s="820"/>
      <c r="AK75" s="871">
        <v>0</v>
      </c>
      <c r="AL75" s="870"/>
      <c r="AM75" s="870"/>
      <c r="AN75" s="870"/>
      <c r="AO75" s="820"/>
      <c r="AP75" s="871" t="s">
        <v>500</v>
      </c>
      <c r="AQ75" s="870"/>
      <c r="AR75" s="870"/>
      <c r="AS75" s="870"/>
      <c r="AT75" s="820"/>
      <c r="AU75" s="871" t="s">
        <v>500</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371</v>
      </c>
      <c r="B88" s="780" t="s">
        <v>410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+AF68+AF69+AF70+AF71+AF72+AF73+AF74+AF75</f>
        <v>7640</v>
      </c>
      <c r="AG88" s="832"/>
      <c r="AH88" s="832"/>
      <c r="AI88" s="832"/>
      <c r="AJ88" s="832"/>
      <c r="AK88" s="829"/>
      <c r="AL88" s="829"/>
      <c r="AM88" s="829"/>
      <c r="AN88" s="829"/>
      <c r="AO88" s="829"/>
      <c r="AP88" s="832">
        <f>+AP68+AP69+AP70+AP71</f>
        <v>6666</v>
      </c>
      <c r="AQ88" s="832"/>
      <c r="AR88" s="832"/>
      <c r="AS88" s="832"/>
      <c r="AT88" s="832"/>
      <c r="AU88" s="832">
        <f>+AU68+AU69+AU70+AU71</f>
        <v>1884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411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+CR7+CR8+CR9+CR10+CR11+CR12+CR13+CR14+CR15</f>
        <v>8574</v>
      </c>
      <c r="CS102" s="840"/>
      <c r="CT102" s="840"/>
      <c r="CU102" s="840"/>
      <c r="CV102" s="883"/>
      <c r="CW102" s="882">
        <f t="shared" ref="CW102" si="0">+CW7+CW8+CW9+CW10+CW11+CW12+CW13+CW14+CW15</f>
        <v>519</v>
      </c>
      <c r="CX102" s="840"/>
      <c r="CY102" s="840"/>
      <c r="CZ102" s="840"/>
      <c r="DA102" s="883"/>
      <c r="DB102" s="882">
        <f>+DB7+DB11</f>
        <v>2521</v>
      </c>
      <c r="DC102" s="840"/>
      <c r="DD102" s="840"/>
      <c r="DE102" s="840"/>
      <c r="DF102" s="883"/>
      <c r="DG102" s="882">
        <f>+DG7</f>
        <v>3543</v>
      </c>
      <c r="DH102" s="840"/>
      <c r="DI102" s="840"/>
      <c r="DJ102" s="840"/>
      <c r="DK102" s="883"/>
      <c r="DL102" s="882">
        <f>+DL7</f>
        <v>0</v>
      </c>
      <c r="DM102" s="840"/>
      <c r="DN102" s="840"/>
      <c r="DO102" s="840"/>
      <c r="DP102" s="883"/>
      <c r="DQ102" s="882">
        <f>+DQ7</f>
        <v>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412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413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416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418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419</v>
      </c>
      <c r="AB109" s="885"/>
      <c r="AC109" s="885"/>
      <c r="AD109" s="885"/>
      <c r="AE109" s="886"/>
      <c r="AF109" s="884" t="s">
        <v>290</v>
      </c>
      <c r="AG109" s="885"/>
      <c r="AH109" s="885"/>
      <c r="AI109" s="885"/>
      <c r="AJ109" s="886"/>
      <c r="AK109" s="884" t="s">
        <v>289</v>
      </c>
      <c r="AL109" s="885"/>
      <c r="AM109" s="885"/>
      <c r="AN109" s="885"/>
      <c r="AO109" s="886"/>
      <c r="AP109" s="884" t="s">
        <v>420</v>
      </c>
      <c r="AQ109" s="885"/>
      <c r="AR109" s="885"/>
      <c r="AS109" s="885"/>
      <c r="AT109" s="887"/>
      <c r="AU109" s="904" t="s">
        <v>418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419</v>
      </c>
      <c r="BR109" s="885"/>
      <c r="BS109" s="885"/>
      <c r="BT109" s="885"/>
      <c r="BU109" s="886"/>
      <c r="BV109" s="884" t="s">
        <v>290</v>
      </c>
      <c r="BW109" s="885"/>
      <c r="BX109" s="885"/>
      <c r="BY109" s="885"/>
      <c r="BZ109" s="886"/>
      <c r="CA109" s="884" t="s">
        <v>289</v>
      </c>
      <c r="CB109" s="885"/>
      <c r="CC109" s="885"/>
      <c r="CD109" s="885"/>
      <c r="CE109" s="886"/>
      <c r="CF109" s="905" t="s">
        <v>420</v>
      </c>
      <c r="CG109" s="905"/>
      <c r="CH109" s="905"/>
      <c r="CI109" s="905"/>
      <c r="CJ109" s="905"/>
      <c r="CK109" s="884" t="s">
        <v>421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419</v>
      </c>
      <c r="DH109" s="885"/>
      <c r="DI109" s="885"/>
      <c r="DJ109" s="885"/>
      <c r="DK109" s="886"/>
      <c r="DL109" s="884" t="s">
        <v>290</v>
      </c>
      <c r="DM109" s="885"/>
      <c r="DN109" s="885"/>
      <c r="DO109" s="885"/>
      <c r="DP109" s="886"/>
      <c r="DQ109" s="884" t="s">
        <v>289</v>
      </c>
      <c r="DR109" s="885"/>
      <c r="DS109" s="885"/>
      <c r="DT109" s="885"/>
      <c r="DU109" s="886"/>
      <c r="DV109" s="884" t="s">
        <v>420</v>
      </c>
      <c r="DW109" s="885"/>
      <c r="DX109" s="885"/>
      <c r="DY109" s="885"/>
      <c r="DZ109" s="887"/>
    </row>
    <row r="110" spans="1:131" s="199" customFormat="1" ht="26.25" customHeight="1" x14ac:dyDescent="0.15">
      <c r="A110" s="888" t="s">
        <v>422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16997201</v>
      </c>
      <c r="AB110" s="892"/>
      <c r="AC110" s="892"/>
      <c r="AD110" s="892"/>
      <c r="AE110" s="893"/>
      <c r="AF110" s="894">
        <v>16876410</v>
      </c>
      <c r="AG110" s="892"/>
      <c r="AH110" s="892"/>
      <c r="AI110" s="892"/>
      <c r="AJ110" s="893"/>
      <c r="AK110" s="894">
        <v>16799391</v>
      </c>
      <c r="AL110" s="892"/>
      <c r="AM110" s="892"/>
      <c r="AN110" s="892"/>
      <c r="AO110" s="893"/>
      <c r="AP110" s="895">
        <v>29.6</v>
      </c>
      <c r="AQ110" s="896"/>
      <c r="AR110" s="896"/>
      <c r="AS110" s="896"/>
      <c r="AT110" s="897"/>
      <c r="AU110" s="898" t="s">
        <v>61</v>
      </c>
      <c r="AV110" s="899"/>
      <c r="AW110" s="899"/>
      <c r="AX110" s="899"/>
      <c r="AY110" s="899"/>
      <c r="AZ110" s="940" t="s">
        <v>423</v>
      </c>
      <c r="BA110" s="889"/>
      <c r="BB110" s="889"/>
      <c r="BC110" s="889"/>
      <c r="BD110" s="889"/>
      <c r="BE110" s="889"/>
      <c r="BF110" s="889"/>
      <c r="BG110" s="889"/>
      <c r="BH110" s="889"/>
      <c r="BI110" s="889"/>
      <c r="BJ110" s="889"/>
      <c r="BK110" s="889"/>
      <c r="BL110" s="889"/>
      <c r="BM110" s="889"/>
      <c r="BN110" s="889"/>
      <c r="BO110" s="889"/>
      <c r="BP110" s="890"/>
      <c r="BQ110" s="926">
        <v>164825717</v>
      </c>
      <c r="BR110" s="927"/>
      <c r="BS110" s="927"/>
      <c r="BT110" s="927"/>
      <c r="BU110" s="927"/>
      <c r="BV110" s="927">
        <v>158848913</v>
      </c>
      <c r="BW110" s="927"/>
      <c r="BX110" s="927"/>
      <c r="BY110" s="927"/>
      <c r="BZ110" s="927"/>
      <c r="CA110" s="927">
        <v>151191084</v>
      </c>
      <c r="CB110" s="927"/>
      <c r="CC110" s="927"/>
      <c r="CD110" s="927"/>
      <c r="CE110" s="927"/>
      <c r="CF110" s="941">
        <v>266.3</v>
      </c>
      <c r="CG110" s="942"/>
      <c r="CH110" s="942"/>
      <c r="CI110" s="942"/>
      <c r="CJ110" s="942"/>
      <c r="CK110" s="943" t="s">
        <v>424</v>
      </c>
      <c r="CL110" s="944"/>
      <c r="CM110" s="923" t="s">
        <v>425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224</v>
      </c>
      <c r="DH110" s="927"/>
      <c r="DI110" s="927"/>
      <c r="DJ110" s="927"/>
      <c r="DK110" s="927"/>
      <c r="DL110" s="927" t="s">
        <v>224</v>
      </c>
      <c r="DM110" s="927"/>
      <c r="DN110" s="927"/>
      <c r="DO110" s="927"/>
      <c r="DP110" s="927"/>
      <c r="DQ110" s="927" t="s">
        <v>224</v>
      </c>
      <c r="DR110" s="927"/>
      <c r="DS110" s="927"/>
      <c r="DT110" s="927"/>
      <c r="DU110" s="927"/>
      <c r="DV110" s="928" t="s">
        <v>224</v>
      </c>
      <c r="DW110" s="928"/>
      <c r="DX110" s="928"/>
      <c r="DY110" s="928"/>
      <c r="DZ110" s="929"/>
    </row>
    <row r="111" spans="1:131" s="199" customFormat="1" ht="26.25" customHeight="1" x14ac:dyDescent="0.15">
      <c r="A111" s="930" t="s">
        <v>426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224</v>
      </c>
      <c r="AB111" s="934"/>
      <c r="AC111" s="934"/>
      <c r="AD111" s="934"/>
      <c r="AE111" s="935"/>
      <c r="AF111" s="936" t="s">
        <v>224</v>
      </c>
      <c r="AG111" s="934"/>
      <c r="AH111" s="934"/>
      <c r="AI111" s="934"/>
      <c r="AJ111" s="935"/>
      <c r="AK111" s="936" t="s">
        <v>224</v>
      </c>
      <c r="AL111" s="934"/>
      <c r="AM111" s="934"/>
      <c r="AN111" s="934"/>
      <c r="AO111" s="935"/>
      <c r="AP111" s="937" t="s">
        <v>224</v>
      </c>
      <c r="AQ111" s="938"/>
      <c r="AR111" s="938"/>
      <c r="AS111" s="938"/>
      <c r="AT111" s="939"/>
      <c r="AU111" s="900"/>
      <c r="AV111" s="901"/>
      <c r="AW111" s="901"/>
      <c r="AX111" s="901"/>
      <c r="AY111" s="901"/>
      <c r="AZ111" s="949" t="s">
        <v>427</v>
      </c>
      <c r="BA111" s="950"/>
      <c r="BB111" s="950"/>
      <c r="BC111" s="950"/>
      <c r="BD111" s="950"/>
      <c r="BE111" s="950"/>
      <c r="BF111" s="950"/>
      <c r="BG111" s="950"/>
      <c r="BH111" s="950"/>
      <c r="BI111" s="950"/>
      <c r="BJ111" s="950"/>
      <c r="BK111" s="950"/>
      <c r="BL111" s="950"/>
      <c r="BM111" s="950"/>
      <c r="BN111" s="950"/>
      <c r="BO111" s="950"/>
      <c r="BP111" s="951"/>
      <c r="BQ111" s="919">
        <v>3731409</v>
      </c>
      <c r="BR111" s="920"/>
      <c r="BS111" s="920"/>
      <c r="BT111" s="920"/>
      <c r="BU111" s="920"/>
      <c r="BV111" s="920">
        <v>3681045</v>
      </c>
      <c r="BW111" s="920"/>
      <c r="BX111" s="920"/>
      <c r="BY111" s="920"/>
      <c r="BZ111" s="920"/>
      <c r="CA111" s="920">
        <v>3744393</v>
      </c>
      <c r="CB111" s="920"/>
      <c r="CC111" s="920"/>
      <c r="CD111" s="920"/>
      <c r="CE111" s="920"/>
      <c r="CF111" s="914">
        <v>6.6</v>
      </c>
      <c r="CG111" s="915"/>
      <c r="CH111" s="915"/>
      <c r="CI111" s="915"/>
      <c r="CJ111" s="915"/>
      <c r="CK111" s="945"/>
      <c r="CL111" s="946"/>
      <c r="CM111" s="916" t="s">
        <v>428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224</v>
      </c>
      <c r="DH111" s="920"/>
      <c r="DI111" s="920"/>
      <c r="DJ111" s="920"/>
      <c r="DK111" s="920"/>
      <c r="DL111" s="920" t="s">
        <v>224</v>
      </c>
      <c r="DM111" s="920"/>
      <c r="DN111" s="920"/>
      <c r="DO111" s="920"/>
      <c r="DP111" s="920"/>
      <c r="DQ111" s="920" t="s">
        <v>224</v>
      </c>
      <c r="DR111" s="920"/>
      <c r="DS111" s="920"/>
      <c r="DT111" s="920"/>
      <c r="DU111" s="920"/>
      <c r="DV111" s="921" t="s">
        <v>224</v>
      </c>
      <c r="DW111" s="921"/>
      <c r="DX111" s="921"/>
      <c r="DY111" s="921"/>
      <c r="DZ111" s="922"/>
    </row>
    <row r="112" spans="1:131" s="199" customFormat="1" ht="26.25" customHeight="1" x14ac:dyDescent="0.15">
      <c r="A112" s="952" t="s">
        <v>429</v>
      </c>
      <c r="B112" s="953"/>
      <c r="C112" s="950" t="s">
        <v>430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224</v>
      </c>
      <c r="AB112" s="959"/>
      <c r="AC112" s="959"/>
      <c r="AD112" s="959"/>
      <c r="AE112" s="960"/>
      <c r="AF112" s="961" t="s">
        <v>224</v>
      </c>
      <c r="AG112" s="959"/>
      <c r="AH112" s="959"/>
      <c r="AI112" s="959"/>
      <c r="AJ112" s="960"/>
      <c r="AK112" s="961" t="s">
        <v>224</v>
      </c>
      <c r="AL112" s="959"/>
      <c r="AM112" s="959"/>
      <c r="AN112" s="959"/>
      <c r="AO112" s="960"/>
      <c r="AP112" s="962" t="s">
        <v>224</v>
      </c>
      <c r="AQ112" s="963"/>
      <c r="AR112" s="963"/>
      <c r="AS112" s="963"/>
      <c r="AT112" s="964"/>
      <c r="AU112" s="900"/>
      <c r="AV112" s="901"/>
      <c r="AW112" s="901"/>
      <c r="AX112" s="901"/>
      <c r="AY112" s="901"/>
      <c r="AZ112" s="949" t="s">
        <v>431</v>
      </c>
      <c r="BA112" s="950"/>
      <c r="BB112" s="950"/>
      <c r="BC112" s="950"/>
      <c r="BD112" s="950"/>
      <c r="BE112" s="950"/>
      <c r="BF112" s="950"/>
      <c r="BG112" s="950"/>
      <c r="BH112" s="950"/>
      <c r="BI112" s="950"/>
      <c r="BJ112" s="950"/>
      <c r="BK112" s="950"/>
      <c r="BL112" s="950"/>
      <c r="BM112" s="950"/>
      <c r="BN112" s="950"/>
      <c r="BO112" s="950"/>
      <c r="BP112" s="951"/>
      <c r="BQ112" s="919">
        <v>30576741</v>
      </c>
      <c r="BR112" s="920"/>
      <c r="BS112" s="920"/>
      <c r="BT112" s="920"/>
      <c r="BU112" s="920"/>
      <c r="BV112" s="920">
        <v>32109382</v>
      </c>
      <c r="BW112" s="920"/>
      <c r="BX112" s="920"/>
      <c r="BY112" s="920"/>
      <c r="BZ112" s="920"/>
      <c r="CA112" s="920">
        <v>32135794</v>
      </c>
      <c r="CB112" s="920"/>
      <c r="CC112" s="920"/>
      <c r="CD112" s="920"/>
      <c r="CE112" s="920"/>
      <c r="CF112" s="914">
        <v>56.6</v>
      </c>
      <c r="CG112" s="915"/>
      <c r="CH112" s="915"/>
      <c r="CI112" s="915"/>
      <c r="CJ112" s="915"/>
      <c r="CK112" s="945"/>
      <c r="CL112" s="946"/>
      <c r="CM112" s="916" t="s">
        <v>432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224</v>
      </c>
      <c r="DH112" s="920"/>
      <c r="DI112" s="920"/>
      <c r="DJ112" s="920"/>
      <c r="DK112" s="920"/>
      <c r="DL112" s="920" t="s">
        <v>224</v>
      </c>
      <c r="DM112" s="920"/>
      <c r="DN112" s="920"/>
      <c r="DO112" s="920"/>
      <c r="DP112" s="920"/>
      <c r="DQ112" s="920" t="s">
        <v>224</v>
      </c>
      <c r="DR112" s="920"/>
      <c r="DS112" s="920"/>
      <c r="DT112" s="920"/>
      <c r="DU112" s="920"/>
      <c r="DV112" s="921" t="s">
        <v>224</v>
      </c>
      <c r="DW112" s="921"/>
      <c r="DX112" s="921"/>
      <c r="DY112" s="921"/>
      <c r="DZ112" s="922"/>
    </row>
    <row r="113" spans="1:130" s="199" customFormat="1" ht="26.25" customHeight="1" x14ac:dyDescent="0.15">
      <c r="A113" s="954"/>
      <c r="B113" s="955"/>
      <c r="C113" s="950" t="s">
        <v>433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2785565</v>
      </c>
      <c r="AB113" s="934"/>
      <c r="AC113" s="934"/>
      <c r="AD113" s="934"/>
      <c r="AE113" s="935"/>
      <c r="AF113" s="936">
        <v>3001528</v>
      </c>
      <c r="AG113" s="934"/>
      <c r="AH113" s="934"/>
      <c r="AI113" s="934"/>
      <c r="AJ113" s="935"/>
      <c r="AK113" s="936">
        <v>2768393</v>
      </c>
      <c r="AL113" s="934"/>
      <c r="AM113" s="934"/>
      <c r="AN113" s="934"/>
      <c r="AO113" s="935"/>
      <c r="AP113" s="937">
        <v>4.9000000000000004</v>
      </c>
      <c r="AQ113" s="938"/>
      <c r="AR113" s="938"/>
      <c r="AS113" s="938"/>
      <c r="AT113" s="939"/>
      <c r="AU113" s="900"/>
      <c r="AV113" s="901"/>
      <c r="AW113" s="901"/>
      <c r="AX113" s="901"/>
      <c r="AY113" s="901"/>
      <c r="AZ113" s="949" t="s">
        <v>434</v>
      </c>
      <c r="BA113" s="950"/>
      <c r="BB113" s="950"/>
      <c r="BC113" s="950"/>
      <c r="BD113" s="950"/>
      <c r="BE113" s="950"/>
      <c r="BF113" s="950"/>
      <c r="BG113" s="950"/>
      <c r="BH113" s="950"/>
      <c r="BI113" s="950"/>
      <c r="BJ113" s="950"/>
      <c r="BK113" s="950"/>
      <c r="BL113" s="950"/>
      <c r="BM113" s="950"/>
      <c r="BN113" s="950"/>
      <c r="BO113" s="950"/>
      <c r="BP113" s="951"/>
      <c r="BQ113" s="919">
        <v>1897103</v>
      </c>
      <c r="BR113" s="920"/>
      <c r="BS113" s="920"/>
      <c r="BT113" s="920"/>
      <c r="BU113" s="920"/>
      <c r="BV113" s="920">
        <v>1891496</v>
      </c>
      <c r="BW113" s="920"/>
      <c r="BX113" s="920"/>
      <c r="BY113" s="920"/>
      <c r="BZ113" s="920"/>
      <c r="CA113" s="920">
        <v>1883199</v>
      </c>
      <c r="CB113" s="920"/>
      <c r="CC113" s="920"/>
      <c r="CD113" s="920"/>
      <c r="CE113" s="920"/>
      <c r="CF113" s="914">
        <v>3.3</v>
      </c>
      <c r="CG113" s="915"/>
      <c r="CH113" s="915"/>
      <c r="CI113" s="915"/>
      <c r="CJ113" s="915"/>
      <c r="CK113" s="945"/>
      <c r="CL113" s="946"/>
      <c r="CM113" s="916" t="s">
        <v>435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224</v>
      </c>
      <c r="DH113" s="959"/>
      <c r="DI113" s="959"/>
      <c r="DJ113" s="959"/>
      <c r="DK113" s="960"/>
      <c r="DL113" s="961" t="s">
        <v>224</v>
      </c>
      <c r="DM113" s="959"/>
      <c r="DN113" s="959"/>
      <c r="DO113" s="959"/>
      <c r="DP113" s="960"/>
      <c r="DQ113" s="961" t="s">
        <v>224</v>
      </c>
      <c r="DR113" s="959"/>
      <c r="DS113" s="959"/>
      <c r="DT113" s="959"/>
      <c r="DU113" s="960"/>
      <c r="DV113" s="962" t="s">
        <v>224</v>
      </c>
      <c r="DW113" s="963"/>
      <c r="DX113" s="963"/>
      <c r="DY113" s="963"/>
      <c r="DZ113" s="964"/>
    </row>
    <row r="114" spans="1:130" s="199" customFormat="1" ht="26.25" customHeight="1" x14ac:dyDescent="0.15">
      <c r="A114" s="954"/>
      <c r="B114" s="955"/>
      <c r="C114" s="950" t="s">
        <v>436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262482</v>
      </c>
      <c r="AB114" s="959"/>
      <c r="AC114" s="959"/>
      <c r="AD114" s="959"/>
      <c r="AE114" s="960"/>
      <c r="AF114" s="961">
        <v>148520</v>
      </c>
      <c r="AG114" s="959"/>
      <c r="AH114" s="959"/>
      <c r="AI114" s="959"/>
      <c r="AJ114" s="960"/>
      <c r="AK114" s="961">
        <v>205297</v>
      </c>
      <c r="AL114" s="959"/>
      <c r="AM114" s="959"/>
      <c r="AN114" s="959"/>
      <c r="AO114" s="960"/>
      <c r="AP114" s="962">
        <v>0.4</v>
      </c>
      <c r="AQ114" s="963"/>
      <c r="AR114" s="963"/>
      <c r="AS114" s="963"/>
      <c r="AT114" s="964"/>
      <c r="AU114" s="900"/>
      <c r="AV114" s="901"/>
      <c r="AW114" s="901"/>
      <c r="AX114" s="901"/>
      <c r="AY114" s="901"/>
      <c r="AZ114" s="949" t="s">
        <v>437</v>
      </c>
      <c r="BA114" s="950"/>
      <c r="BB114" s="950"/>
      <c r="BC114" s="950"/>
      <c r="BD114" s="950"/>
      <c r="BE114" s="950"/>
      <c r="BF114" s="950"/>
      <c r="BG114" s="950"/>
      <c r="BH114" s="950"/>
      <c r="BI114" s="950"/>
      <c r="BJ114" s="950"/>
      <c r="BK114" s="950"/>
      <c r="BL114" s="950"/>
      <c r="BM114" s="950"/>
      <c r="BN114" s="950"/>
      <c r="BO114" s="950"/>
      <c r="BP114" s="951"/>
      <c r="BQ114" s="919">
        <v>14678100</v>
      </c>
      <c r="BR114" s="920"/>
      <c r="BS114" s="920"/>
      <c r="BT114" s="920"/>
      <c r="BU114" s="920"/>
      <c r="BV114" s="920">
        <v>14426740</v>
      </c>
      <c r="BW114" s="920"/>
      <c r="BX114" s="920"/>
      <c r="BY114" s="920"/>
      <c r="BZ114" s="920"/>
      <c r="CA114" s="920">
        <v>13510860</v>
      </c>
      <c r="CB114" s="920"/>
      <c r="CC114" s="920"/>
      <c r="CD114" s="920"/>
      <c r="CE114" s="920"/>
      <c r="CF114" s="914">
        <v>23.8</v>
      </c>
      <c r="CG114" s="915"/>
      <c r="CH114" s="915"/>
      <c r="CI114" s="915"/>
      <c r="CJ114" s="915"/>
      <c r="CK114" s="945"/>
      <c r="CL114" s="946"/>
      <c r="CM114" s="916" t="s">
        <v>438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224</v>
      </c>
      <c r="DH114" s="959"/>
      <c r="DI114" s="959"/>
      <c r="DJ114" s="959"/>
      <c r="DK114" s="960"/>
      <c r="DL114" s="961" t="s">
        <v>224</v>
      </c>
      <c r="DM114" s="959"/>
      <c r="DN114" s="959"/>
      <c r="DO114" s="959"/>
      <c r="DP114" s="960"/>
      <c r="DQ114" s="961" t="s">
        <v>224</v>
      </c>
      <c r="DR114" s="959"/>
      <c r="DS114" s="959"/>
      <c r="DT114" s="959"/>
      <c r="DU114" s="960"/>
      <c r="DV114" s="962" t="s">
        <v>224</v>
      </c>
      <c r="DW114" s="963"/>
      <c r="DX114" s="963"/>
      <c r="DY114" s="963"/>
      <c r="DZ114" s="964"/>
    </row>
    <row r="115" spans="1:130" s="199" customFormat="1" ht="26.25" customHeight="1" x14ac:dyDescent="0.15">
      <c r="A115" s="954"/>
      <c r="B115" s="955"/>
      <c r="C115" s="950" t="s">
        <v>439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39002</v>
      </c>
      <c r="AB115" s="934"/>
      <c r="AC115" s="934"/>
      <c r="AD115" s="934"/>
      <c r="AE115" s="935"/>
      <c r="AF115" s="936">
        <v>45170</v>
      </c>
      <c r="AG115" s="934"/>
      <c r="AH115" s="934"/>
      <c r="AI115" s="934"/>
      <c r="AJ115" s="935"/>
      <c r="AK115" s="936">
        <v>96572</v>
      </c>
      <c r="AL115" s="934"/>
      <c r="AM115" s="934"/>
      <c r="AN115" s="934"/>
      <c r="AO115" s="935"/>
      <c r="AP115" s="937">
        <v>0.2</v>
      </c>
      <c r="AQ115" s="938"/>
      <c r="AR115" s="938"/>
      <c r="AS115" s="938"/>
      <c r="AT115" s="939"/>
      <c r="AU115" s="900"/>
      <c r="AV115" s="901"/>
      <c r="AW115" s="901"/>
      <c r="AX115" s="901"/>
      <c r="AY115" s="901"/>
      <c r="AZ115" s="949" t="s">
        <v>440</v>
      </c>
      <c r="BA115" s="950"/>
      <c r="BB115" s="950"/>
      <c r="BC115" s="950"/>
      <c r="BD115" s="950"/>
      <c r="BE115" s="950"/>
      <c r="BF115" s="950"/>
      <c r="BG115" s="950"/>
      <c r="BH115" s="950"/>
      <c r="BI115" s="950"/>
      <c r="BJ115" s="950"/>
      <c r="BK115" s="950"/>
      <c r="BL115" s="950"/>
      <c r="BM115" s="950"/>
      <c r="BN115" s="950"/>
      <c r="BO115" s="950"/>
      <c r="BP115" s="951"/>
      <c r="BQ115" s="919" t="s">
        <v>224</v>
      </c>
      <c r="BR115" s="920"/>
      <c r="BS115" s="920"/>
      <c r="BT115" s="920"/>
      <c r="BU115" s="920"/>
      <c r="BV115" s="920" t="s">
        <v>224</v>
      </c>
      <c r="BW115" s="920"/>
      <c r="BX115" s="920"/>
      <c r="BY115" s="920"/>
      <c r="BZ115" s="920"/>
      <c r="CA115" s="920" t="s">
        <v>224</v>
      </c>
      <c r="CB115" s="920"/>
      <c r="CC115" s="920"/>
      <c r="CD115" s="920"/>
      <c r="CE115" s="920"/>
      <c r="CF115" s="914" t="s">
        <v>224</v>
      </c>
      <c r="CG115" s="915"/>
      <c r="CH115" s="915"/>
      <c r="CI115" s="915"/>
      <c r="CJ115" s="915"/>
      <c r="CK115" s="945"/>
      <c r="CL115" s="946"/>
      <c r="CM115" s="949" t="s">
        <v>441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3612609</v>
      </c>
      <c r="DH115" s="959"/>
      <c r="DI115" s="959"/>
      <c r="DJ115" s="959"/>
      <c r="DK115" s="960"/>
      <c r="DL115" s="961">
        <v>3681045</v>
      </c>
      <c r="DM115" s="959"/>
      <c r="DN115" s="959"/>
      <c r="DO115" s="959"/>
      <c r="DP115" s="960"/>
      <c r="DQ115" s="961">
        <v>3744393</v>
      </c>
      <c r="DR115" s="959"/>
      <c r="DS115" s="959"/>
      <c r="DT115" s="959"/>
      <c r="DU115" s="960"/>
      <c r="DV115" s="962">
        <v>6.6</v>
      </c>
      <c r="DW115" s="963"/>
      <c r="DX115" s="963"/>
      <c r="DY115" s="963"/>
      <c r="DZ115" s="964"/>
    </row>
    <row r="116" spans="1:130" s="199" customFormat="1" ht="26.25" customHeight="1" x14ac:dyDescent="0.15">
      <c r="A116" s="956"/>
      <c r="B116" s="957"/>
      <c r="C116" s="965" t="s">
        <v>442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379</v>
      </c>
      <c r="AB116" s="959"/>
      <c r="AC116" s="959"/>
      <c r="AD116" s="959"/>
      <c r="AE116" s="960"/>
      <c r="AF116" s="961" t="s">
        <v>224</v>
      </c>
      <c r="AG116" s="959"/>
      <c r="AH116" s="959"/>
      <c r="AI116" s="959"/>
      <c r="AJ116" s="960"/>
      <c r="AK116" s="961" t="s">
        <v>224</v>
      </c>
      <c r="AL116" s="959"/>
      <c r="AM116" s="959"/>
      <c r="AN116" s="959"/>
      <c r="AO116" s="960"/>
      <c r="AP116" s="962" t="s">
        <v>224</v>
      </c>
      <c r="AQ116" s="963"/>
      <c r="AR116" s="963"/>
      <c r="AS116" s="963"/>
      <c r="AT116" s="964"/>
      <c r="AU116" s="900"/>
      <c r="AV116" s="901"/>
      <c r="AW116" s="901"/>
      <c r="AX116" s="901"/>
      <c r="AY116" s="901"/>
      <c r="AZ116" s="967" t="s">
        <v>443</v>
      </c>
      <c r="BA116" s="968"/>
      <c r="BB116" s="968"/>
      <c r="BC116" s="968"/>
      <c r="BD116" s="968"/>
      <c r="BE116" s="968"/>
      <c r="BF116" s="968"/>
      <c r="BG116" s="968"/>
      <c r="BH116" s="968"/>
      <c r="BI116" s="968"/>
      <c r="BJ116" s="968"/>
      <c r="BK116" s="968"/>
      <c r="BL116" s="968"/>
      <c r="BM116" s="968"/>
      <c r="BN116" s="968"/>
      <c r="BO116" s="968"/>
      <c r="BP116" s="969"/>
      <c r="BQ116" s="919" t="s">
        <v>224</v>
      </c>
      <c r="BR116" s="920"/>
      <c r="BS116" s="920"/>
      <c r="BT116" s="920"/>
      <c r="BU116" s="920"/>
      <c r="BV116" s="920" t="s">
        <v>224</v>
      </c>
      <c r="BW116" s="920"/>
      <c r="BX116" s="920"/>
      <c r="BY116" s="920"/>
      <c r="BZ116" s="920"/>
      <c r="CA116" s="920" t="s">
        <v>224</v>
      </c>
      <c r="CB116" s="920"/>
      <c r="CC116" s="920"/>
      <c r="CD116" s="920"/>
      <c r="CE116" s="920"/>
      <c r="CF116" s="914" t="s">
        <v>224</v>
      </c>
      <c r="CG116" s="915"/>
      <c r="CH116" s="915"/>
      <c r="CI116" s="915"/>
      <c r="CJ116" s="915"/>
      <c r="CK116" s="945"/>
      <c r="CL116" s="946"/>
      <c r="CM116" s="916" t="s">
        <v>444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118800</v>
      </c>
      <c r="DH116" s="959"/>
      <c r="DI116" s="959"/>
      <c r="DJ116" s="959"/>
      <c r="DK116" s="960"/>
      <c r="DL116" s="961" t="s">
        <v>224</v>
      </c>
      <c r="DM116" s="959"/>
      <c r="DN116" s="959"/>
      <c r="DO116" s="959"/>
      <c r="DP116" s="960"/>
      <c r="DQ116" s="961" t="s">
        <v>224</v>
      </c>
      <c r="DR116" s="959"/>
      <c r="DS116" s="959"/>
      <c r="DT116" s="959"/>
      <c r="DU116" s="960"/>
      <c r="DV116" s="962" t="s">
        <v>224</v>
      </c>
      <c r="DW116" s="963"/>
      <c r="DX116" s="963"/>
      <c r="DY116" s="963"/>
      <c r="DZ116" s="964"/>
    </row>
    <row r="117" spans="1:130" s="199" customFormat="1" ht="26.25" customHeight="1" x14ac:dyDescent="0.15">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445</v>
      </c>
      <c r="Z117" s="886"/>
      <c r="AA117" s="976">
        <v>20084629</v>
      </c>
      <c r="AB117" s="977"/>
      <c r="AC117" s="977"/>
      <c r="AD117" s="977"/>
      <c r="AE117" s="978"/>
      <c r="AF117" s="979">
        <v>20071628</v>
      </c>
      <c r="AG117" s="977"/>
      <c r="AH117" s="977"/>
      <c r="AI117" s="977"/>
      <c r="AJ117" s="978"/>
      <c r="AK117" s="979">
        <v>19869653</v>
      </c>
      <c r="AL117" s="977"/>
      <c r="AM117" s="977"/>
      <c r="AN117" s="977"/>
      <c r="AO117" s="978"/>
      <c r="AP117" s="980"/>
      <c r="AQ117" s="981"/>
      <c r="AR117" s="981"/>
      <c r="AS117" s="981"/>
      <c r="AT117" s="982"/>
      <c r="AU117" s="900"/>
      <c r="AV117" s="901"/>
      <c r="AW117" s="901"/>
      <c r="AX117" s="901"/>
      <c r="AY117" s="901"/>
      <c r="AZ117" s="967" t="s">
        <v>446</v>
      </c>
      <c r="BA117" s="968"/>
      <c r="BB117" s="968"/>
      <c r="BC117" s="968"/>
      <c r="BD117" s="968"/>
      <c r="BE117" s="968"/>
      <c r="BF117" s="968"/>
      <c r="BG117" s="968"/>
      <c r="BH117" s="968"/>
      <c r="BI117" s="968"/>
      <c r="BJ117" s="968"/>
      <c r="BK117" s="968"/>
      <c r="BL117" s="968"/>
      <c r="BM117" s="968"/>
      <c r="BN117" s="968"/>
      <c r="BO117" s="968"/>
      <c r="BP117" s="969"/>
      <c r="BQ117" s="919" t="s">
        <v>224</v>
      </c>
      <c r="BR117" s="920"/>
      <c r="BS117" s="920"/>
      <c r="BT117" s="920"/>
      <c r="BU117" s="920"/>
      <c r="BV117" s="920" t="s">
        <v>224</v>
      </c>
      <c r="BW117" s="920"/>
      <c r="BX117" s="920"/>
      <c r="BY117" s="920"/>
      <c r="BZ117" s="920"/>
      <c r="CA117" s="920" t="s">
        <v>224</v>
      </c>
      <c r="CB117" s="920"/>
      <c r="CC117" s="920"/>
      <c r="CD117" s="920"/>
      <c r="CE117" s="920"/>
      <c r="CF117" s="914" t="s">
        <v>224</v>
      </c>
      <c r="CG117" s="915"/>
      <c r="CH117" s="915"/>
      <c r="CI117" s="915"/>
      <c r="CJ117" s="915"/>
      <c r="CK117" s="945"/>
      <c r="CL117" s="946"/>
      <c r="CM117" s="916" t="s">
        <v>447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224</v>
      </c>
      <c r="DH117" s="959"/>
      <c r="DI117" s="959"/>
      <c r="DJ117" s="959"/>
      <c r="DK117" s="960"/>
      <c r="DL117" s="961" t="s">
        <v>224</v>
      </c>
      <c r="DM117" s="959"/>
      <c r="DN117" s="959"/>
      <c r="DO117" s="959"/>
      <c r="DP117" s="960"/>
      <c r="DQ117" s="961" t="s">
        <v>224</v>
      </c>
      <c r="DR117" s="959"/>
      <c r="DS117" s="959"/>
      <c r="DT117" s="959"/>
      <c r="DU117" s="960"/>
      <c r="DV117" s="962" t="s">
        <v>224</v>
      </c>
      <c r="DW117" s="963"/>
      <c r="DX117" s="963"/>
      <c r="DY117" s="963"/>
      <c r="DZ117" s="964"/>
    </row>
    <row r="118" spans="1:130" s="199" customFormat="1" ht="26.25" customHeight="1" x14ac:dyDescent="0.15">
      <c r="A118" s="904" t="s">
        <v>421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419</v>
      </c>
      <c r="AB118" s="885"/>
      <c r="AC118" s="885"/>
      <c r="AD118" s="885"/>
      <c r="AE118" s="886"/>
      <c r="AF118" s="884" t="s">
        <v>290</v>
      </c>
      <c r="AG118" s="885"/>
      <c r="AH118" s="885"/>
      <c r="AI118" s="885"/>
      <c r="AJ118" s="886"/>
      <c r="AK118" s="884" t="s">
        <v>289</v>
      </c>
      <c r="AL118" s="885"/>
      <c r="AM118" s="885"/>
      <c r="AN118" s="885"/>
      <c r="AO118" s="886"/>
      <c r="AP118" s="971" t="s">
        <v>420</v>
      </c>
      <c r="AQ118" s="972"/>
      <c r="AR118" s="972"/>
      <c r="AS118" s="972"/>
      <c r="AT118" s="973"/>
      <c r="AU118" s="900"/>
      <c r="AV118" s="901"/>
      <c r="AW118" s="901"/>
      <c r="AX118" s="901"/>
      <c r="AY118" s="901"/>
      <c r="AZ118" s="974" t="s">
        <v>448</v>
      </c>
      <c r="BA118" s="965"/>
      <c r="BB118" s="965"/>
      <c r="BC118" s="965"/>
      <c r="BD118" s="965"/>
      <c r="BE118" s="965"/>
      <c r="BF118" s="965"/>
      <c r="BG118" s="965"/>
      <c r="BH118" s="965"/>
      <c r="BI118" s="965"/>
      <c r="BJ118" s="965"/>
      <c r="BK118" s="965"/>
      <c r="BL118" s="965"/>
      <c r="BM118" s="965"/>
      <c r="BN118" s="965"/>
      <c r="BO118" s="965"/>
      <c r="BP118" s="966"/>
      <c r="BQ118" s="997" t="s">
        <v>224</v>
      </c>
      <c r="BR118" s="998"/>
      <c r="BS118" s="998"/>
      <c r="BT118" s="998"/>
      <c r="BU118" s="998"/>
      <c r="BV118" s="998" t="s">
        <v>224</v>
      </c>
      <c r="BW118" s="998"/>
      <c r="BX118" s="998"/>
      <c r="BY118" s="998"/>
      <c r="BZ118" s="998"/>
      <c r="CA118" s="998" t="s">
        <v>224</v>
      </c>
      <c r="CB118" s="998"/>
      <c r="CC118" s="998"/>
      <c r="CD118" s="998"/>
      <c r="CE118" s="998"/>
      <c r="CF118" s="914" t="s">
        <v>224</v>
      </c>
      <c r="CG118" s="915"/>
      <c r="CH118" s="915"/>
      <c r="CI118" s="915"/>
      <c r="CJ118" s="915"/>
      <c r="CK118" s="945"/>
      <c r="CL118" s="946"/>
      <c r="CM118" s="916" t="s">
        <v>449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224</v>
      </c>
      <c r="DH118" s="959"/>
      <c r="DI118" s="959"/>
      <c r="DJ118" s="959"/>
      <c r="DK118" s="960"/>
      <c r="DL118" s="961" t="s">
        <v>224</v>
      </c>
      <c r="DM118" s="959"/>
      <c r="DN118" s="959"/>
      <c r="DO118" s="959"/>
      <c r="DP118" s="960"/>
      <c r="DQ118" s="961" t="s">
        <v>224</v>
      </c>
      <c r="DR118" s="959"/>
      <c r="DS118" s="959"/>
      <c r="DT118" s="959"/>
      <c r="DU118" s="960"/>
      <c r="DV118" s="962" t="s">
        <v>224</v>
      </c>
      <c r="DW118" s="963"/>
      <c r="DX118" s="963"/>
      <c r="DY118" s="963"/>
      <c r="DZ118" s="964"/>
    </row>
    <row r="119" spans="1:130" s="199" customFormat="1" ht="26.25" customHeight="1" x14ac:dyDescent="0.15">
      <c r="A119" s="1058" t="s">
        <v>424</v>
      </c>
      <c r="B119" s="944"/>
      <c r="C119" s="923" t="s">
        <v>425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224</v>
      </c>
      <c r="AB119" s="892"/>
      <c r="AC119" s="892"/>
      <c r="AD119" s="892"/>
      <c r="AE119" s="893"/>
      <c r="AF119" s="894" t="s">
        <v>224</v>
      </c>
      <c r="AG119" s="892"/>
      <c r="AH119" s="892"/>
      <c r="AI119" s="892"/>
      <c r="AJ119" s="893"/>
      <c r="AK119" s="894" t="s">
        <v>224</v>
      </c>
      <c r="AL119" s="892"/>
      <c r="AM119" s="892"/>
      <c r="AN119" s="892"/>
      <c r="AO119" s="893"/>
      <c r="AP119" s="895" t="s">
        <v>224</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450</v>
      </c>
      <c r="BP119" s="1006"/>
      <c r="BQ119" s="997">
        <v>215709070</v>
      </c>
      <c r="BR119" s="998"/>
      <c r="BS119" s="998"/>
      <c r="BT119" s="998"/>
      <c r="BU119" s="998"/>
      <c r="BV119" s="998">
        <v>210957576</v>
      </c>
      <c r="BW119" s="998"/>
      <c r="BX119" s="998"/>
      <c r="BY119" s="998"/>
      <c r="BZ119" s="998"/>
      <c r="CA119" s="998">
        <v>202465330</v>
      </c>
      <c r="CB119" s="998"/>
      <c r="CC119" s="998"/>
      <c r="CD119" s="998"/>
      <c r="CE119" s="998"/>
      <c r="CF119" s="999"/>
      <c r="CG119" s="1000"/>
      <c r="CH119" s="1000"/>
      <c r="CI119" s="1000"/>
      <c r="CJ119" s="1001"/>
      <c r="CK119" s="947"/>
      <c r="CL119" s="948"/>
      <c r="CM119" s="1002" t="s">
        <v>451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224</v>
      </c>
      <c r="DH119" s="984"/>
      <c r="DI119" s="984"/>
      <c r="DJ119" s="984"/>
      <c r="DK119" s="985"/>
      <c r="DL119" s="983" t="s">
        <v>224</v>
      </c>
      <c r="DM119" s="984"/>
      <c r="DN119" s="984"/>
      <c r="DO119" s="984"/>
      <c r="DP119" s="985"/>
      <c r="DQ119" s="983" t="s">
        <v>224</v>
      </c>
      <c r="DR119" s="984"/>
      <c r="DS119" s="984"/>
      <c r="DT119" s="984"/>
      <c r="DU119" s="985"/>
      <c r="DV119" s="986" t="s">
        <v>224</v>
      </c>
      <c r="DW119" s="987"/>
      <c r="DX119" s="987"/>
      <c r="DY119" s="987"/>
      <c r="DZ119" s="988"/>
    </row>
    <row r="120" spans="1:130" s="199" customFormat="1" ht="26.25" customHeight="1" x14ac:dyDescent="0.15">
      <c r="A120" s="1059"/>
      <c r="B120" s="946"/>
      <c r="C120" s="916" t="s">
        <v>428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224</v>
      </c>
      <c r="AB120" s="959"/>
      <c r="AC120" s="959"/>
      <c r="AD120" s="959"/>
      <c r="AE120" s="960"/>
      <c r="AF120" s="961" t="s">
        <v>224</v>
      </c>
      <c r="AG120" s="959"/>
      <c r="AH120" s="959"/>
      <c r="AI120" s="959"/>
      <c r="AJ120" s="960"/>
      <c r="AK120" s="961" t="s">
        <v>224</v>
      </c>
      <c r="AL120" s="959"/>
      <c r="AM120" s="959"/>
      <c r="AN120" s="959"/>
      <c r="AO120" s="960"/>
      <c r="AP120" s="962" t="s">
        <v>224</v>
      </c>
      <c r="AQ120" s="963"/>
      <c r="AR120" s="963"/>
      <c r="AS120" s="963"/>
      <c r="AT120" s="964"/>
      <c r="AU120" s="989" t="s">
        <v>452</v>
      </c>
      <c r="AV120" s="990"/>
      <c r="AW120" s="990"/>
      <c r="AX120" s="990"/>
      <c r="AY120" s="991"/>
      <c r="AZ120" s="940" t="s">
        <v>453</v>
      </c>
      <c r="BA120" s="889"/>
      <c r="BB120" s="889"/>
      <c r="BC120" s="889"/>
      <c r="BD120" s="889"/>
      <c r="BE120" s="889"/>
      <c r="BF120" s="889"/>
      <c r="BG120" s="889"/>
      <c r="BH120" s="889"/>
      <c r="BI120" s="889"/>
      <c r="BJ120" s="889"/>
      <c r="BK120" s="889"/>
      <c r="BL120" s="889"/>
      <c r="BM120" s="889"/>
      <c r="BN120" s="889"/>
      <c r="BO120" s="889"/>
      <c r="BP120" s="890"/>
      <c r="BQ120" s="926">
        <v>8804669</v>
      </c>
      <c r="BR120" s="927"/>
      <c r="BS120" s="927"/>
      <c r="BT120" s="927"/>
      <c r="BU120" s="927"/>
      <c r="BV120" s="927">
        <v>10865750</v>
      </c>
      <c r="BW120" s="927"/>
      <c r="BX120" s="927"/>
      <c r="BY120" s="927"/>
      <c r="BZ120" s="927"/>
      <c r="CA120" s="927">
        <v>11582834</v>
      </c>
      <c r="CB120" s="927"/>
      <c r="CC120" s="927"/>
      <c r="CD120" s="927"/>
      <c r="CE120" s="927"/>
      <c r="CF120" s="941">
        <v>20.399999999999999</v>
      </c>
      <c r="CG120" s="942"/>
      <c r="CH120" s="942"/>
      <c r="CI120" s="942"/>
      <c r="CJ120" s="942"/>
      <c r="CK120" s="1007" t="s">
        <v>454</v>
      </c>
      <c r="CL120" s="1008"/>
      <c r="CM120" s="1008"/>
      <c r="CN120" s="1008"/>
      <c r="CO120" s="1009"/>
      <c r="CP120" s="1015" t="s">
        <v>455</v>
      </c>
      <c r="CQ120" s="1016"/>
      <c r="CR120" s="1016"/>
      <c r="CS120" s="1016"/>
      <c r="CT120" s="1016"/>
      <c r="CU120" s="1016"/>
      <c r="CV120" s="1016"/>
      <c r="CW120" s="1016"/>
      <c r="CX120" s="1016"/>
      <c r="CY120" s="1016"/>
      <c r="CZ120" s="1016"/>
      <c r="DA120" s="1016"/>
      <c r="DB120" s="1016"/>
      <c r="DC120" s="1016"/>
      <c r="DD120" s="1016"/>
      <c r="DE120" s="1016"/>
      <c r="DF120" s="1017"/>
      <c r="DG120" s="926">
        <v>23308941</v>
      </c>
      <c r="DH120" s="927"/>
      <c r="DI120" s="927"/>
      <c r="DJ120" s="927"/>
      <c r="DK120" s="927"/>
      <c r="DL120" s="927">
        <v>24600770</v>
      </c>
      <c r="DM120" s="927"/>
      <c r="DN120" s="927"/>
      <c r="DO120" s="927"/>
      <c r="DP120" s="927"/>
      <c r="DQ120" s="927">
        <v>24241130</v>
      </c>
      <c r="DR120" s="927"/>
      <c r="DS120" s="927"/>
      <c r="DT120" s="927"/>
      <c r="DU120" s="927"/>
      <c r="DV120" s="928">
        <v>42.7</v>
      </c>
      <c r="DW120" s="928"/>
      <c r="DX120" s="928"/>
      <c r="DY120" s="928"/>
      <c r="DZ120" s="929"/>
    </row>
    <row r="121" spans="1:130" s="199" customFormat="1" ht="26.25" customHeight="1" x14ac:dyDescent="0.15">
      <c r="A121" s="1059"/>
      <c r="B121" s="946"/>
      <c r="C121" s="967" t="s">
        <v>456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224</v>
      </c>
      <c r="AB121" s="959"/>
      <c r="AC121" s="959"/>
      <c r="AD121" s="959"/>
      <c r="AE121" s="960"/>
      <c r="AF121" s="961" t="s">
        <v>224</v>
      </c>
      <c r="AG121" s="959"/>
      <c r="AH121" s="959"/>
      <c r="AI121" s="959"/>
      <c r="AJ121" s="960"/>
      <c r="AK121" s="961" t="s">
        <v>224</v>
      </c>
      <c r="AL121" s="959"/>
      <c r="AM121" s="959"/>
      <c r="AN121" s="959"/>
      <c r="AO121" s="960"/>
      <c r="AP121" s="962" t="s">
        <v>224</v>
      </c>
      <c r="AQ121" s="963"/>
      <c r="AR121" s="963"/>
      <c r="AS121" s="963"/>
      <c r="AT121" s="964"/>
      <c r="AU121" s="992"/>
      <c r="AV121" s="993"/>
      <c r="AW121" s="993"/>
      <c r="AX121" s="993"/>
      <c r="AY121" s="994"/>
      <c r="AZ121" s="949" t="s">
        <v>457</v>
      </c>
      <c r="BA121" s="950"/>
      <c r="BB121" s="950"/>
      <c r="BC121" s="950"/>
      <c r="BD121" s="950"/>
      <c r="BE121" s="950"/>
      <c r="BF121" s="950"/>
      <c r="BG121" s="950"/>
      <c r="BH121" s="950"/>
      <c r="BI121" s="950"/>
      <c r="BJ121" s="950"/>
      <c r="BK121" s="950"/>
      <c r="BL121" s="950"/>
      <c r="BM121" s="950"/>
      <c r="BN121" s="950"/>
      <c r="BO121" s="950"/>
      <c r="BP121" s="951"/>
      <c r="BQ121" s="919">
        <v>3235609</v>
      </c>
      <c r="BR121" s="920"/>
      <c r="BS121" s="920"/>
      <c r="BT121" s="920"/>
      <c r="BU121" s="920"/>
      <c r="BV121" s="920">
        <v>3661749</v>
      </c>
      <c r="BW121" s="920"/>
      <c r="BX121" s="920"/>
      <c r="BY121" s="920"/>
      <c r="BZ121" s="920"/>
      <c r="CA121" s="920">
        <v>3911718</v>
      </c>
      <c r="CB121" s="920"/>
      <c r="CC121" s="920"/>
      <c r="CD121" s="920"/>
      <c r="CE121" s="920"/>
      <c r="CF121" s="914">
        <v>6.9</v>
      </c>
      <c r="CG121" s="915"/>
      <c r="CH121" s="915"/>
      <c r="CI121" s="915"/>
      <c r="CJ121" s="915"/>
      <c r="CK121" s="1010"/>
      <c r="CL121" s="1011"/>
      <c r="CM121" s="1011"/>
      <c r="CN121" s="1011"/>
      <c r="CO121" s="1012"/>
      <c r="CP121" s="1020" t="s">
        <v>458</v>
      </c>
      <c r="CQ121" s="1021"/>
      <c r="CR121" s="1021"/>
      <c r="CS121" s="1021"/>
      <c r="CT121" s="1021"/>
      <c r="CU121" s="1021"/>
      <c r="CV121" s="1021"/>
      <c r="CW121" s="1021"/>
      <c r="CX121" s="1021"/>
      <c r="CY121" s="1021"/>
      <c r="CZ121" s="1021"/>
      <c r="DA121" s="1021"/>
      <c r="DB121" s="1021"/>
      <c r="DC121" s="1021"/>
      <c r="DD121" s="1021"/>
      <c r="DE121" s="1021"/>
      <c r="DF121" s="1022"/>
      <c r="DG121" s="919">
        <v>2838420</v>
      </c>
      <c r="DH121" s="920"/>
      <c r="DI121" s="920"/>
      <c r="DJ121" s="920"/>
      <c r="DK121" s="920"/>
      <c r="DL121" s="920">
        <v>2891648</v>
      </c>
      <c r="DM121" s="920"/>
      <c r="DN121" s="920"/>
      <c r="DO121" s="920"/>
      <c r="DP121" s="920"/>
      <c r="DQ121" s="920">
        <v>2862827</v>
      </c>
      <c r="DR121" s="920"/>
      <c r="DS121" s="920"/>
      <c r="DT121" s="920"/>
      <c r="DU121" s="920"/>
      <c r="DV121" s="921">
        <v>5</v>
      </c>
      <c r="DW121" s="921"/>
      <c r="DX121" s="921"/>
      <c r="DY121" s="921"/>
      <c r="DZ121" s="922"/>
    </row>
    <row r="122" spans="1:130" s="199" customFormat="1" ht="26.25" customHeight="1" x14ac:dyDescent="0.15">
      <c r="A122" s="1059"/>
      <c r="B122" s="946"/>
      <c r="C122" s="916" t="s">
        <v>438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224</v>
      </c>
      <c r="AB122" s="959"/>
      <c r="AC122" s="959"/>
      <c r="AD122" s="959"/>
      <c r="AE122" s="960"/>
      <c r="AF122" s="961" t="s">
        <v>224</v>
      </c>
      <c r="AG122" s="959"/>
      <c r="AH122" s="959"/>
      <c r="AI122" s="959"/>
      <c r="AJ122" s="960"/>
      <c r="AK122" s="961" t="s">
        <v>224</v>
      </c>
      <c r="AL122" s="959"/>
      <c r="AM122" s="959"/>
      <c r="AN122" s="959"/>
      <c r="AO122" s="960"/>
      <c r="AP122" s="962" t="s">
        <v>224</v>
      </c>
      <c r="AQ122" s="963"/>
      <c r="AR122" s="963"/>
      <c r="AS122" s="963"/>
      <c r="AT122" s="964"/>
      <c r="AU122" s="992"/>
      <c r="AV122" s="993"/>
      <c r="AW122" s="993"/>
      <c r="AX122" s="993"/>
      <c r="AY122" s="994"/>
      <c r="AZ122" s="974" t="s">
        <v>459</v>
      </c>
      <c r="BA122" s="965"/>
      <c r="BB122" s="965"/>
      <c r="BC122" s="965"/>
      <c r="BD122" s="965"/>
      <c r="BE122" s="965"/>
      <c r="BF122" s="965"/>
      <c r="BG122" s="965"/>
      <c r="BH122" s="965"/>
      <c r="BI122" s="965"/>
      <c r="BJ122" s="965"/>
      <c r="BK122" s="965"/>
      <c r="BL122" s="965"/>
      <c r="BM122" s="965"/>
      <c r="BN122" s="965"/>
      <c r="BO122" s="965"/>
      <c r="BP122" s="966"/>
      <c r="BQ122" s="997">
        <v>130337184</v>
      </c>
      <c r="BR122" s="998"/>
      <c r="BS122" s="998"/>
      <c r="BT122" s="998"/>
      <c r="BU122" s="998"/>
      <c r="BV122" s="998">
        <v>127463835</v>
      </c>
      <c r="BW122" s="998"/>
      <c r="BX122" s="998"/>
      <c r="BY122" s="998"/>
      <c r="BZ122" s="998"/>
      <c r="CA122" s="998">
        <v>124077899</v>
      </c>
      <c r="CB122" s="998"/>
      <c r="CC122" s="998"/>
      <c r="CD122" s="998"/>
      <c r="CE122" s="998"/>
      <c r="CF122" s="1018">
        <v>218.5</v>
      </c>
      <c r="CG122" s="1019"/>
      <c r="CH122" s="1019"/>
      <c r="CI122" s="1019"/>
      <c r="CJ122" s="1019"/>
      <c r="CK122" s="1010"/>
      <c r="CL122" s="1011"/>
      <c r="CM122" s="1011"/>
      <c r="CN122" s="1011"/>
      <c r="CO122" s="1012"/>
      <c r="CP122" s="1020" t="s">
        <v>460</v>
      </c>
      <c r="CQ122" s="1021"/>
      <c r="CR122" s="1021"/>
      <c r="CS122" s="1021"/>
      <c r="CT122" s="1021"/>
      <c r="CU122" s="1021"/>
      <c r="CV122" s="1021"/>
      <c r="CW122" s="1021"/>
      <c r="CX122" s="1021"/>
      <c r="CY122" s="1021"/>
      <c r="CZ122" s="1021"/>
      <c r="DA122" s="1021"/>
      <c r="DB122" s="1021"/>
      <c r="DC122" s="1021"/>
      <c r="DD122" s="1021"/>
      <c r="DE122" s="1021"/>
      <c r="DF122" s="1022"/>
      <c r="DG122" s="919">
        <v>1169457</v>
      </c>
      <c r="DH122" s="920"/>
      <c r="DI122" s="920"/>
      <c r="DJ122" s="920"/>
      <c r="DK122" s="920"/>
      <c r="DL122" s="920">
        <v>1435766</v>
      </c>
      <c r="DM122" s="920"/>
      <c r="DN122" s="920"/>
      <c r="DO122" s="920"/>
      <c r="DP122" s="920"/>
      <c r="DQ122" s="920">
        <v>2004253</v>
      </c>
      <c r="DR122" s="920"/>
      <c r="DS122" s="920"/>
      <c r="DT122" s="920"/>
      <c r="DU122" s="920"/>
      <c r="DV122" s="921">
        <v>3.5</v>
      </c>
      <c r="DW122" s="921"/>
      <c r="DX122" s="921"/>
      <c r="DY122" s="921"/>
      <c r="DZ122" s="922"/>
    </row>
    <row r="123" spans="1:130" s="199" customFormat="1" ht="26.25" customHeight="1" x14ac:dyDescent="0.15">
      <c r="A123" s="1059"/>
      <c r="B123" s="946"/>
      <c r="C123" s="916" t="s">
        <v>444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11880</v>
      </c>
      <c r="AB123" s="959"/>
      <c r="AC123" s="959"/>
      <c r="AD123" s="959"/>
      <c r="AE123" s="960"/>
      <c r="AF123" s="961">
        <v>11880</v>
      </c>
      <c r="AG123" s="959"/>
      <c r="AH123" s="959"/>
      <c r="AI123" s="959"/>
      <c r="AJ123" s="960"/>
      <c r="AK123" s="961" t="s">
        <v>224</v>
      </c>
      <c r="AL123" s="959"/>
      <c r="AM123" s="959"/>
      <c r="AN123" s="959"/>
      <c r="AO123" s="960"/>
      <c r="AP123" s="962" t="s">
        <v>224</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461</v>
      </c>
      <c r="BP123" s="1006"/>
      <c r="BQ123" s="1065">
        <v>142377462</v>
      </c>
      <c r="BR123" s="1066"/>
      <c r="BS123" s="1066"/>
      <c r="BT123" s="1066"/>
      <c r="BU123" s="1066"/>
      <c r="BV123" s="1066">
        <v>141991334</v>
      </c>
      <c r="BW123" s="1066"/>
      <c r="BX123" s="1066"/>
      <c r="BY123" s="1066"/>
      <c r="BZ123" s="1066"/>
      <c r="CA123" s="1066">
        <v>139572451</v>
      </c>
      <c r="CB123" s="1066"/>
      <c r="CC123" s="1066"/>
      <c r="CD123" s="1066"/>
      <c r="CE123" s="1066"/>
      <c r="CF123" s="999"/>
      <c r="CG123" s="1000"/>
      <c r="CH123" s="1000"/>
      <c r="CI123" s="1000"/>
      <c r="CJ123" s="1001"/>
      <c r="CK123" s="1010"/>
      <c r="CL123" s="1011"/>
      <c r="CM123" s="1011"/>
      <c r="CN123" s="1011"/>
      <c r="CO123" s="1012"/>
      <c r="CP123" s="1020" t="s">
        <v>462</v>
      </c>
      <c r="CQ123" s="1021"/>
      <c r="CR123" s="1021"/>
      <c r="CS123" s="1021"/>
      <c r="CT123" s="1021"/>
      <c r="CU123" s="1021"/>
      <c r="CV123" s="1021"/>
      <c r="CW123" s="1021"/>
      <c r="CX123" s="1021"/>
      <c r="CY123" s="1021"/>
      <c r="CZ123" s="1021"/>
      <c r="DA123" s="1021"/>
      <c r="DB123" s="1021"/>
      <c r="DC123" s="1021"/>
      <c r="DD123" s="1021"/>
      <c r="DE123" s="1021"/>
      <c r="DF123" s="1022"/>
      <c r="DG123" s="958">
        <v>2081116</v>
      </c>
      <c r="DH123" s="959"/>
      <c r="DI123" s="959"/>
      <c r="DJ123" s="959"/>
      <c r="DK123" s="960"/>
      <c r="DL123" s="961">
        <v>1965791</v>
      </c>
      <c r="DM123" s="959"/>
      <c r="DN123" s="959"/>
      <c r="DO123" s="959"/>
      <c r="DP123" s="960"/>
      <c r="DQ123" s="961">
        <v>1774690</v>
      </c>
      <c r="DR123" s="959"/>
      <c r="DS123" s="959"/>
      <c r="DT123" s="959"/>
      <c r="DU123" s="960"/>
      <c r="DV123" s="962">
        <v>3.1</v>
      </c>
      <c r="DW123" s="963"/>
      <c r="DX123" s="963"/>
      <c r="DY123" s="963"/>
      <c r="DZ123" s="964"/>
    </row>
    <row r="124" spans="1:130" s="199" customFormat="1" ht="26.25" customHeight="1" thickBot="1" x14ac:dyDescent="0.2">
      <c r="A124" s="1059"/>
      <c r="B124" s="946"/>
      <c r="C124" s="916" t="s">
        <v>447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224</v>
      </c>
      <c r="AB124" s="959"/>
      <c r="AC124" s="959"/>
      <c r="AD124" s="959"/>
      <c r="AE124" s="960"/>
      <c r="AF124" s="961" t="s">
        <v>224</v>
      </c>
      <c r="AG124" s="959"/>
      <c r="AH124" s="959"/>
      <c r="AI124" s="959"/>
      <c r="AJ124" s="960"/>
      <c r="AK124" s="961" t="s">
        <v>224</v>
      </c>
      <c r="AL124" s="959"/>
      <c r="AM124" s="959"/>
      <c r="AN124" s="959"/>
      <c r="AO124" s="960"/>
      <c r="AP124" s="962" t="s">
        <v>224</v>
      </c>
      <c r="AQ124" s="963"/>
      <c r="AR124" s="963"/>
      <c r="AS124" s="963"/>
      <c r="AT124" s="964"/>
      <c r="AU124" s="1061" t="s">
        <v>463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126.2</v>
      </c>
      <c r="BR124" s="1028"/>
      <c r="BS124" s="1028"/>
      <c r="BT124" s="1028"/>
      <c r="BU124" s="1028"/>
      <c r="BV124" s="1028">
        <v>119.3</v>
      </c>
      <c r="BW124" s="1028"/>
      <c r="BX124" s="1028"/>
      <c r="BY124" s="1028"/>
      <c r="BZ124" s="1028"/>
      <c r="CA124" s="1028">
        <v>110.7</v>
      </c>
      <c r="CB124" s="1028"/>
      <c r="CC124" s="1028"/>
      <c r="CD124" s="1028"/>
      <c r="CE124" s="1028"/>
      <c r="CF124" s="1029"/>
      <c r="CG124" s="1030"/>
      <c r="CH124" s="1030"/>
      <c r="CI124" s="1030"/>
      <c r="CJ124" s="1031"/>
      <c r="CK124" s="1013"/>
      <c r="CL124" s="1013"/>
      <c r="CM124" s="1013"/>
      <c r="CN124" s="1013"/>
      <c r="CO124" s="1014"/>
      <c r="CP124" s="1020" t="s">
        <v>464</v>
      </c>
      <c r="CQ124" s="1021"/>
      <c r="CR124" s="1021"/>
      <c r="CS124" s="1021"/>
      <c r="CT124" s="1021"/>
      <c r="CU124" s="1021"/>
      <c r="CV124" s="1021"/>
      <c r="CW124" s="1021"/>
      <c r="CX124" s="1021"/>
      <c r="CY124" s="1021"/>
      <c r="CZ124" s="1021"/>
      <c r="DA124" s="1021"/>
      <c r="DB124" s="1021"/>
      <c r="DC124" s="1021"/>
      <c r="DD124" s="1021"/>
      <c r="DE124" s="1021"/>
      <c r="DF124" s="1022"/>
      <c r="DG124" s="1005">
        <v>1178808</v>
      </c>
      <c r="DH124" s="984"/>
      <c r="DI124" s="984"/>
      <c r="DJ124" s="984"/>
      <c r="DK124" s="985"/>
      <c r="DL124" s="983">
        <v>1215407</v>
      </c>
      <c r="DM124" s="984"/>
      <c r="DN124" s="984"/>
      <c r="DO124" s="984"/>
      <c r="DP124" s="985"/>
      <c r="DQ124" s="983">
        <v>1252894</v>
      </c>
      <c r="DR124" s="984"/>
      <c r="DS124" s="984"/>
      <c r="DT124" s="984"/>
      <c r="DU124" s="985"/>
      <c r="DV124" s="986">
        <v>2.2000000000000002</v>
      </c>
      <c r="DW124" s="987"/>
      <c r="DX124" s="987"/>
      <c r="DY124" s="987"/>
      <c r="DZ124" s="988"/>
    </row>
    <row r="125" spans="1:130" s="199" customFormat="1" ht="26.25" customHeight="1" x14ac:dyDescent="0.15">
      <c r="A125" s="1059"/>
      <c r="B125" s="946"/>
      <c r="C125" s="916" t="s">
        <v>449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224</v>
      </c>
      <c r="AB125" s="959"/>
      <c r="AC125" s="959"/>
      <c r="AD125" s="959"/>
      <c r="AE125" s="960"/>
      <c r="AF125" s="961" t="s">
        <v>224</v>
      </c>
      <c r="AG125" s="959"/>
      <c r="AH125" s="959"/>
      <c r="AI125" s="959"/>
      <c r="AJ125" s="960"/>
      <c r="AK125" s="961" t="s">
        <v>224</v>
      </c>
      <c r="AL125" s="959"/>
      <c r="AM125" s="959"/>
      <c r="AN125" s="959"/>
      <c r="AO125" s="960"/>
      <c r="AP125" s="962" t="s">
        <v>224</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465</v>
      </c>
      <c r="CL125" s="1008"/>
      <c r="CM125" s="1008"/>
      <c r="CN125" s="1008"/>
      <c r="CO125" s="1009"/>
      <c r="CP125" s="940" t="s">
        <v>466</v>
      </c>
      <c r="CQ125" s="889"/>
      <c r="CR125" s="889"/>
      <c r="CS125" s="889"/>
      <c r="CT125" s="889"/>
      <c r="CU125" s="889"/>
      <c r="CV125" s="889"/>
      <c r="CW125" s="889"/>
      <c r="CX125" s="889"/>
      <c r="CY125" s="889"/>
      <c r="CZ125" s="889"/>
      <c r="DA125" s="889"/>
      <c r="DB125" s="889"/>
      <c r="DC125" s="889"/>
      <c r="DD125" s="889"/>
      <c r="DE125" s="889"/>
      <c r="DF125" s="890"/>
      <c r="DG125" s="926" t="s">
        <v>224</v>
      </c>
      <c r="DH125" s="927"/>
      <c r="DI125" s="927"/>
      <c r="DJ125" s="927"/>
      <c r="DK125" s="927"/>
      <c r="DL125" s="927" t="s">
        <v>224</v>
      </c>
      <c r="DM125" s="927"/>
      <c r="DN125" s="927"/>
      <c r="DO125" s="927"/>
      <c r="DP125" s="927"/>
      <c r="DQ125" s="927" t="s">
        <v>224</v>
      </c>
      <c r="DR125" s="927"/>
      <c r="DS125" s="927"/>
      <c r="DT125" s="927"/>
      <c r="DU125" s="927"/>
      <c r="DV125" s="928" t="s">
        <v>224</v>
      </c>
      <c r="DW125" s="928"/>
      <c r="DX125" s="928"/>
      <c r="DY125" s="928"/>
      <c r="DZ125" s="929"/>
    </row>
    <row r="126" spans="1:130" s="199" customFormat="1" ht="26.25" customHeight="1" thickBot="1" x14ac:dyDescent="0.2">
      <c r="A126" s="1059"/>
      <c r="B126" s="946"/>
      <c r="C126" s="916" t="s">
        <v>451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224</v>
      </c>
      <c r="AB126" s="959"/>
      <c r="AC126" s="959"/>
      <c r="AD126" s="959"/>
      <c r="AE126" s="960"/>
      <c r="AF126" s="961" t="s">
        <v>224</v>
      </c>
      <c r="AG126" s="959"/>
      <c r="AH126" s="959"/>
      <c r="AI126" s="959"/>
      <c r="AJ126" s="960"/>
      <c r="AK126" s="961" t="s">
        <v>224</v>
      </c>
      <c r="AL126" s="959"/>
      <c r="AM126" s="959"/>
      <c r="AN126" s="959"/>
      <c r="AO126" s="960"/>
      <c r="AP126" s="962" t="s">
        <v>224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467</v>
      </c>
      <c r="CQ126" s="950"/>
      <c r="CR126" s="950"/>
      <c r="CS126" s="950"/>
      <c r="CT126" s="950"/>
      <c r="CU126" s="950"/>
      <c r="CV126" s="950"/>
      <c r="CW126" s="950"/>
      <c r="CX126" s="950"/>
      <c r="CY126" s="950"/>
      <c r="CZ126" s="950"/>
      <c r="DA126" s="950"/>
      <c r="DB126" s="950"/>
      <c r="DC126" s="950"/>
      <c r="DD126" s="950"/>
      <c r="DE126" s="950"/>
      <c r="DF126" s="951"/>
      <c r="DG126" s="919" t="s">
        <v>224</v>
      </c>
      <c r="DH126" s="920"/>
      <c r="DI126" s="920"/>
      <c r="DJ126" s="920"/>
      <c r="DK126" s="920"/>
      <c r="DL126" s="920" t="s">
        <v>224</v>
      </c>
      <c r="DM126" s="920"/>
      <c r="DN126" s="920"/>
      <c r="DO126" s="920"/>
      <c r="DP126" s="920"/>
      <c r="DQ126" s="920" t="s">
        <v>224</v>
      </c>
      <c r="DR126" s="920"/>
      <c r="DS126" s="920"/>
      <c r="DT126" s="920"/>
      <c r="DU126" s="920"/>
      <c r="DV126" s="921" t="s">
        <v>224</v>
      </c>
      <c r="DW126" s="921"/>
      <c r="DX126" s="921"/>
      <c r="DY126" s="921"/>
      <c r="DZ126" s="922"/>
    </row>
    <row r="127" spans="1:130" s="199" customFormat="1" ht="26.25" customHeight="1" x14ac:dyDescent="0.15">
      <c r="A127" s="1060"/>
      <c r="B127" s="948"/>
      <c r="C127" s="1002" t="s">
        <v>468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27122</v>
      </c>
      <c r="AB127" s="959"/>
      <c r="AC127" s="959"/>
      <c r="AD127" s="959"/>
      <c r="AE127" s="960"/>
      <c r="AF127" s="961">
        <v>33290</v>
      </c>
      <c r="AG127" s="959"/>
      <c r="AH127" s="959"/>
      <c r="AI127" s="959"/>
      <c r="AJ127" s="960"/>
      <c r="AK127" s="961">
        <v>96572</v>
      </c>
      <c r="AL127" s="959"/>
      <c r="AM127" s="959"/>
      <c r="AN127" s="959"/>
      <c r="AO127" s="960"/>
      <c r="AP127" s="962">
        <v>0.2</v>
      </c>
      <c r="AQ127" s="963"/>
      <c r="AR127" s="963"/>
      <c r="AS127" s="963"/>
      <c r="AT127" s="964"/>
      <c r="AU127" s="235"/>
      <c r="AV127" s="235"/>
      <c r="AW127" s="235"/>
      <c r="AX127" s="1032" t="s">
        <v>469</v>
      </c>
      <c r="AY127" s="1033"/>
      <c r="AZ127" s="1033"/>
      <c r="BA127" s="1033"/>
      <c r="BB127" s="1033"/>
      <c r="BC127" s="1033"/>
      <c r="BD127" s="1033"/>
      <c r="BE127" s="1034"/>
      <c r="BF127" s="1035" t="s">
        <v>470</v>
      </c>
      <c r="BG127" s="1033"/>
      <c r="BH127" s="1033"/>
      <c r="BI127" s="1033"/>
      <c r="BJ127" s="1033"/>
      <c r="BK127" s="1033"/>
      <c r="BL127" s="1034"/>
      <c r="BM127" s="1035" t="s">
        <v>471</v>
      </c>
      <c r="BN127" s="1033"/>
      <c r="BO127" s="1033"/>
      <c r="BP127" s="1033"/>
      <c r="BQ127" s="1033"/>
      <c r="BR127" s="1033"/>
      <c r="BS127" s="1034"/>
      <c r="BT127" s="1035" t="s">
        <v>472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473</v>
      </c>
      <c r="CQ127" s="950"/>
      <c r="CR127" s="950"/>
      <c r="CS127" s="950"/>
      <c r="CT127" s="950"/>
      <c r="CU127" s="950"/>
      <c r="CV127" s="950"/>
      <c r="CW127" s="950"/>
      <c r="CX127" s="950"/>
      <c r="CY127" s="950"/>
      <c r="CZ127" s="950"/>
      <c r="DA127" s="950"/>
      <c r="DB127" s="950"/>
      <c r="DC127" s="950"/>
      <c r="DD127" s="950"/>
      <c r="DE127" s="950"/>
      <c r="DF127" s="951"/>
      <c r="DG127" s="919" t="s">
        <v>224</v>
      </c>
      <c r="DH127" s="920"/>
      <c r="DI127" s="920"/>
      <c r="DJ127" s="920"/>
      <c r="DK127" s="920"/>
      <c r="DL127" s="920" t="s">
        <v>224</v>
      </c>
      <c r="DM127" s="920"/>
      <c r="DN127" s="920"/>
      <c r="DO127" s="920"/>
      <c r="DP127" s="920"/>
      <c r="DQ127" s="920" t="s">
        <v>224</v>
      </c>
      <c r="DR127" s="920"/>
      <c r="DS127" s="920"/>
      <c r="DT127" s="920"/>
      <c r="DU127" s="920"/>
      <c r="DV127" s="921" t="s">
        <v>224</v>
      </c>
      <c r="DW127" s="921"/>
      <c r="DX127" s="921"/>
      <c r="DY127" s="921"/>
      <c r="DZ127" s="922"/>
    </row>
    <row r="128" spans="1:130" s="199" customFormat="1" ht="26.25" customHeight="1" thickBot="1" x14ac:dyDescent="0.2">
      <c r="A128" s="1043" t="s">
        <v>474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475</v>
      </c>
      <c r="X128" s="1045"/>
      <c r="Y128" s="1045"/>
      <c r="Z128" s="1046"/>
      <c r="AA128" s="1047">
        <v>490189</v>
      </c>
      <c r="AB128" s="1048"/>
      <c r="AC128" s="1048"/>
      <c r="AD128" s="1048"/>
      <c r="AE128" s="1049"/>
      <c r="AF128" s="1050">
        <v>387886</v>
      </c>
      <c r="AG128" s="1048"/>
      <c r="AH128" s="1048"/>
      <c r="AI128" s="1048"/>
      <c r="AJ128" s="1049"/>
      <c r="AK128" s="1050">
        <v>617914</v>
      </c>
      <c r="AL128" s="1048"/>
      <c r="AM128" s="1048"/>
      <c r="AN128" s="1048"/>
      <c r="AO128" s="1049"/>
      <c r="AP128" s="1051"/>
      <c r="AQ128" s="1052"/>
      <c r="AR128" s="1052"/>
      <c r="AS128" s="1052"/>
      <c r="AT128" s="1053"/>
      <c r="AU128" s="235"/>
      <c r="AV128" s="235"/>
      <c r="AW128" s="235"/>
      <c r="AX128" s="888" t="s">
        <v>476</v>
      </c>
      <c r="AY128" s="889"/>
      <c r="AZ128" s="889"/>
      <c r="BA128" s="889"/>
      <c r="BB128" s="889"/>
      <c r="BC128" s="889"/>
      <c r="BD128" s="889"/>
      <c r="BE128" s="890"/>
      <c r="BF128" s="1054" t="s">
        <v>224</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477</v>
      </c>
      <c r="CQ128" s="1037"/>
      <c r="CR128" s="1037"/>
      <c r="CS128" s="1037"/>
      <c r="CT128" s="1037"/>
      <c r="CU128" s="1037"/>
      <c r="CV128" s="1037"/>
      <c r="CW128" s="1037"/>
      <c r="CX128" s="1037"/>
      <c r="CY128" s="1037"/>
      <c r="CZ128" s="1037"/>
      <c r="DA128" s="1037"/>
      <c r="DB128" s="1037"/>
      <c r="DC128" s="1037"/>
      <c r="DD128" s="1037"/>
      <c r="DE128" s="1037"/>
      <c r="DF128" s="1038"/>
      <c r="DG128" s="1039" t="s">
        <v>224</v>
      </c>
      <c r="DH128" s="1040"/>
      <c r="DI128" s="1040"/>
      <c r="DJ128" s="1040"/>
      <c r="DK128" s="1040"/>
      <c r="DL128" s="1040" t="s">
        <v>224</v>
      </c>
      <c r="DM128" s="1040"/>
      <c r="DN128" s="1040"/>
      <c r="DO128" s="1040"/>
      <c r="DP128" s="1040"/>
      <c r="DQ128" s="1040" t="s">
        <v>224</v>
      </c>
      <c r="DR128" s="1040"/>
      <c r="DS128" s="1040"/>
      <c r="DT128" s="1040"/>
      <c r="DU128" s="1040"/>
      <c r="DV128" s="1041" t="s">
        <v>224</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478</v>
      </c>
      <c r="X129" s="1074"/>
      <c r="Y129" s="1074"/>
      <c r="Z129" s="1075"/>
      <c r="AA129" s="958">
        <v>69734099</v>
      </c>
      <c r="AB129" s="959"/>
      <c r="AC129" s="959"/>
      <c r="AD129" s="959"/>
      <c r="AE129" s="960"/>
      <c r="AF129" s="961">
        <v>68829891</v>
      </c>
      <c r="AG129" s="959"/>
      <c r="AH129" s="959"/>
      <c r="AI129" s="959"/>
      <c r="AJ129" s="960"/>
      <c r="AK129" s="961">
        <v>67406335</v>
      </c>
      <c r="AL129" s="959"/>
      <c r="AM129" s="959"/>
      <c r="AN129" s="959"/>
      <c r="AO129" s="960"/>
      <c r="AP129" s="1076"/>
      <c r="AQ129" s="1077"/>
      <c r="AR129" s="1077"/>
      <c r="AS129" s="1077"/>
      <c r="AT129" s="1078"/>
      <c r="AU129" s="237"/>
      <c r="AV129" s="237"/>
      <c r="AW129" s="237"/>
      <c r="AX129" s="1067" t="s">
        <v>479</v>
      </c>
      <c r="AY129" s="950"/>
      <c r="AZ129" s="950"/>
      <c r="BA129" s="950"/>
      <c r="BB129" s="950"/>
      <c r="BC129" s="950"/>
      <c r="BD129" s="950"/>
      <c r="BE129" s="951"/>
      <c r="BF129" s="1068" t="s">
        <v>224</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480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481</v>
      </c>
      <c r="X130" s="1074"/>
      <c r="Y130" s="1074"/>
      <c r="Z130" s="1075"/>
      <c r="AA130" s="958">
        <v>11650503</v>
      </c>
      <c r="AB130" s="959"/>
      <c r="AC130" s="959"/>
      <c r="AD130" s="959"/>
      <c r="AE130" s="960"/>
      <c r="AF130" s="961">
        <v>11049300</v>
      </c>
      <c r="AG130" s="959"/>
      <c r="AH130" s="959"/>
      <c r="AI130" s="959"/>
      <c r="AJ130" s="960"/>
      <c r="AK130" s="961">
        <v>10626694</v>
      </c>
      <c r="AL130" s="959"/>
      <c r="AM130" s="959"/>
      <c r="AN130" s="959"/>
      <c r="AO130" s="960"/>
      <c r="AP130" s="1076"/>
      <c r="AQ130" s="1077"/>
      <c r="AR130" s="1077"/>
      <c r="AS130" s="1077"/>
      <c r="AT130" s="1078"/>
      <c r="AU130" s="237"/>
      <c r="AV130" s="237"/>
      <c r="AW130" s="237"/>
      <c r="AX130" s="1067" t="s">
        <v>482</v>
      </c>
      <c r="AY130" s="950"/>
      <c r="AZ130" s="950"/>
      <c r="BA130" s="950"/>
      <c r="BB130" s="950"/>
      <c r="BC130" s="950"/>
      <c r="BD130" s="950"/>
      <c r="BE130" s="951"/>
      <c r="BF130" s="1104">
        <v>14.6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483</v>
      </c>
      <c r="X131" s="1112"/>
      <c r="Y131" s="1112"/>
      <c r="Z131" s="1113"/>
      <c r="AA131" s="1005">
        <v>58083596</v>
      </c>
      <c r="AB131" s="984"/>
      <c r="AC131" s="984"/>
      <c r="AD131" s="984"/>
      <c r="AE131" s="985"/>
      <c r="AF131" s="983">
        <v>57780591</v>
      </c>
      <c r="AG131" s="984"/>
      <c r="AH131" s="984"/>
      <c r="AI131" s="984"/>
      <c r="AJ131" s="985"/>
      <c r="AK131" s="983">
        <v>56779641</v>
      </c>
      <c r="AL131" s="984"/>
      <c r="AM131" s="984"/>
      <c r="AN131" s="984"/>
      <c r="AO131" s="985"/>
      <c r="AP131" s="1114"/>
      <c r="AQ131" s="1115"/>
      <c r="AR131" s="1115"/>
      <c r="AS131" s="1115"/>
      <c r="AT131" s="1116"/>
      <c r="AU131" s="237"/>
      <c r="AV131" s="237"/>
      <c r="AW131" s="237"/>
      <c r="AX131" s="1086" t="s">
        <v>484</v>
      </c>
      <c r="AY131" s="1037"/>
      <c r="AZ131" s="1037"/>
      <c r="BA131" s="1037"/>
      <c r="BB131" s="1037"/>
      <c r="BC131" s="1037"/>
      <c r="BD131" s="1037"/>
      <c r="BE131" s="1038"/>
      <c r="BF131" s="1087">
        <v>110.7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485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486</v>
      </c>
      <c r="W132" s="1097"/>
      <c r="X132" s="1097"/>
      <c r="Y132" s="1097"/>
      <c r="Z132" s="1098"/>
      <c r="AA132" s="1099">
        <v>13.676730689999999</v>
      </c>
      <c r="AB132" s="1100"/>
      <c r="AC132" s="1100"/>
      <c r="AD132" s="1100"/>
      <c r="AE132" s="1101"/>
      <c r="AF132" s="1102">
        <v>14.943498930000001</v>
      </c>
      <c r="AG132" s="1100"/>
      <c r="AH132" s="1100"/>
      <c r="AI132" s="1100"/>
      <c r="AJ132" s="1101"/>
      <c r="AK132" s="1102">
        <v>15.19038312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487</v>
      </c>
      <c r="W133" s="1080"/>
      <c r="X133" s="1080"/>
      <c r="Y133" s="1080"/>
      <c r="Z133" s="1081"/>
      <c r="AA133" s="1082">
        <v>13.8</v>
      </c>
      <c r="AB133" s="1083"/>
      <c r="AC133" s="1083"/>
      <c r="AD133" s="1083"/>
      <c r="AE133" s="1084"/>
      <c r="AF133" s="1082">
        <v>14.2</v>
      </c>
      <c r="AG133" s="1083"/>
      <c r="AH133" s="1083"/>
      <c r="AI133" s="1083"/>
      <c r="AJ133" s="1084"/>
      <c r="AK133" s="1082">
        <v>14.6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488</v>
      </c>
      <c r="B5" s="248"/>
      <c r="C5" s="248"/>
      <c r="D5" s="248"/>
      <c r="E5" s="248"/>
      <c r="F5" s="248"/>
      <c r="G5" s="248"/>
      <c r="H5" s="248"/>
      <c r="I5" s="248"/>
      <c r="J5" s="248"/>
      <c r="K5" s="248"/>
      <c r="L5" s="248"/>
      <c r="M5" s="248"/>
      <c r="N5" s="248"/>
      <c r="O5" s="249"/>
    </row>
    <row r="6" spans="1:16" x14ac:dyDescent="0.15">
      <c r="A6" s="250"/>
      <c r="B6" s="246"/>
      <c r="C6" s="246"/>
      <c r="D6" s="246"/>
      <c r="E6" s="246"/>
      <c r="F6" s="246"/>
      <c r="G6" s="251" t="s">
        <v>489</v>
      </c>
      <c r="H6" s="251"/>
      <c r="I6" s="251"/>
      <c r="J6" s="251"/>
      <c r="K6" s="246"/>
      <c r="L6" s="246"/>
      <c r="M6" s="246"/>
      <c r="N6" s="246"/>
    </row>
    <row r="7" spans="1:16" x14ac:dyDescent="0.15">
      <c r="A7" s="250"/>
      <c r="B7" s="246"/>
      <c r="C7" s="246"/>
      <c r="D7" s="246"/>
      <c r="E7" s="246"/>
      <c r="F7" s="246"/>
      <c r="G7" s="253"/>
      <c r="H7" s="254"/>
      <c r="I7" s="254"/>
      <c r="J7" s="255"/>
      <c r="K7" s="1120" t="s">
        <v>490</v>
      </c>
      <c r="L7" s="256"/>
      <c r="M7" s="257" t="s">
        <v>491</v>
      </c>
      <c r="N7" s="258"/>
    </row>
    <row r="8" spans="1:16" x14ac:dyDescent="0.15">
      <c r="A8" s="250"/>
      <c r="B8" s="246"/>
      <c r="C8" s="246"/>
      <c r="D8" s="246"/>
      <c r="E8" s="246"/>
      <c r="F8" s="246"/>
      <c r="G8" s="259"/>
      <c r="H8" s="260"/>
      <c r="I8" s="260"/>
      <c r="J8" s="261"/>
      <c r="K8" s="1121"/>
      <c r="L8" s="262" t="s">
        <v>492</v>
      </c>
      <c r="M8" s="263" t="s">
        <v>493</v>
      </c>
      <c r="N8" s="264" t="s">
        <v>494</v>
      </c>
    </row>
    <row r="9" spans="1:16" x14ac:dyDescent="0.15">
      <c r="A9" s="250"/>
      <c r="B9" s="246"/>
      <c r="C9" s="246"/>
      <c r="D9" s="246"/>
      <c r="E9" s="246"/>
      <c r="F9" s="246"/>
      <c r="G9" s="1122" t="s">
        <v>495</v>
      </c>
      <c r="H9" s="1123"/>
      <c r="I9" s="1123"/>
      <c r="J9" s="1124"/>
      <c r="K9" s="265">
        <v>11768521</v>
      </c>
      <c r="L9" s="266">
        <v>40562</v>
      </c>
      <c r="M9" s="267">
        <v>57606</v>
      </c>
      <c r="N9" s="268">
        <v>-29.6</v>
      </c>
    </row>
    <row r="10" spans="1:16" x14ac:dyDescent="0.15">
      <c r="A10" s="250"/>
      <c r="B10" s="246"/>
      <c r="C10" s="246"/>
      <c r="D10" s="246"/>
      <c r="E10" s="246"/>
      <c r="F10" s="246"/>
      <c r="G10" s="1122" t="s">
        <v>496</v>
      </c>
      <c r="H10" s="1123"/>
      <c r="I10" s="1123"/>
      <c r="J10" s="1124"/>
      <c r="K10" s="269">
        <v>847666</v>
      </c>
      <c r="L10" s="270">
        <v>2922</v>
      </c>
      <c r="M10" s="271">
        <v>2562</v>
      </c>
      <c r="N10" s="272">
        <v>14.1</v>
      </c>
    </row>
    <row r="11" spans="1:16" ht="13.5" customHeight="1" x14ac:dyDescent="0.15">
      <c r="A11" s="250"/>
      <c r="B11" s="246"/>
      <c r="C11" s="246"/>
      <c r="D11" s="246"/>
      <c r="E11" s="246"/>
      <c r="F11" s="246"/>
      <c r="G11" s="1122" t="s">
        <v>497</v>
      </c>
      <c r="H11" s="1123"/>
      <c r="I11" s="1123"/>
      <c r="J11" s="1124"/>
      <c r="K11" s="269">
        <v>3176230</v>
      </c>
      <c r="L11" s="270">
        <v>10947</v>
      </c>
      <c r="M11" s="271">
        <v>1597</v>
      </c>
      <c r="N11" s="272">
        <v>585.5</v>
      </c>
    </row>
    <row r="12" spans="1:16" ht="13.5" customHeight="1" x14ac:dyDescent="0.15">
      <c r="A12" s="250"/>
      <c r="B12" s="246"/>
      <c r="C12" s="246"/>
      <c r="D12" s="246"/>
      <c r="E12" s="246"/>
      <c r="F12" s="246"/>
      <c r="G12" s="1122" t="s">
        <v>498</v>
      </c>
      <c r="H12" s="1123"/>
      <c r="I12" s="1123"/>
      <c r="J12" s="1124"/>
      <c r="K12" s="269">
        <v>211169</v>
      </c>
      <c r="L12" s="270">
        <v>728</v>
      </c>
      <c r="M12" s="271">
        <v>583</v>
      </c>
      <c r="N12" s="272">
        <v>24.9</v>
      </c>
    </row>
    <row r="13" spans="1:16" ht="13.5" customHeight="1" x14ac:dyDescent="0.15">
      <c r="A13" s="250"/>
      <c r="B13" s="246"/>
      <c r="C13" s="246"/>
      <c r="D13" s="246"/>
      <c r="E13" s="246"/>
      <c r="F13" s="246"/>
      <c r="G13" s="1122" t="s">
        <v>499</v>
      </c>
      <c r="H13" s="1123"/>
      <c r="I13" s="1123"/>
      <c r="J13" s="1124"/>
      <c r="K13" s="269" t="s">
        <v>500</v>
      </c>
      <c r="L13" s="270" t="s">
        <v>500</v>
      </c>
      <c r="M13" s="271">
        <v>23</v>
      </c>
      <c r="N13" s="272" t="s">
        <v>500</v>
      </c>
    </row>
    <row r="14" spans="1:16" ht="13.5" customHeight="1" x14ac:dyDescent="0.15">
      <c r="A14" s="250"/>
      <c r="B14" s="246"/>
      <c r="C14" s="246"/>
      <c r="D14" s="246"/>
      <c r="E14" s="246"/>
      <c r="F14" s="246"/>
      <c r="G14" s="1122" t="s">
        <v>501</v>
      </c>
      <c r="H14" s="1123"/>
      <c r="I14" s="1123"/>
      <c r="J14" s="1124"/>
      <c r="K14" s="269">
        <v>699468</v>
      </c>
      <c r="L14" s="270">
        <v>2411</v>
      </c>
      <c r="M14" s="271">
        <v>1821</v>
      </c>
      <c r="N14" s="272">
        <v>32.4</v>
      </c>
    </row>
    <row r="15" spans="1:16" ht="13.5" customHeight="1" x14ac:dyDescent="0.15">
      <c r="A15" s="250"/>
      <c r="B15" s="246"/>
      <c r="C15" s="246"/>
      <c r="D15" s="246"/>
      <c r="E15" s="246"/>
      <c r="F15" s="246"/>
      <c r="G15" s="1122" t="s">
        <v>502</v>
      </c>
      <c r="H15" s="1123"/>
      <c r="I15" s="1123"/>
      <c r="J15" s="1124"/>
      <c r="K15" s="269">
        <v>413041</v>
      </c>
      <c r="L15" s="270">
        <v>1424</v>
      </c>
      <c r="M15" s="271">
        <v>1288</v>
      </c>
      <c r="N15" s="272">
        <v>10.6</v>
      </c>
    </row>
    <row r="16" spans="1:16" x14ac:dyDescent="0.15">
      <c r="A16" s="250"/>
      <c r="B16" s="246"/>
      <c r="C16" s="246"/>
      <c r="D16" s="246"/>
      <c r="E16" s="246"/>
      <c r="F16" s="246"/>
      <c r="G16" s="1125" t="s">
        <v>503</v>
      </c>
      <c r="H16" s="1126"/>
      <c r="I16" s="1126"/>
      <c r="J16" s="1127"/>
      <c r="K16" s="270">
        <v>-995978</v>
      </c>
      <c r="L16" s="270">
        <v>-3433</v>
      </c>
      <c r="M16" s="271">
        <v>-4777</v>
      </c>
      <c r="N16" s="272">
        <v>-28.1</v>
      </c>
    </row>
    <row r="17" spans="1:16" x14ac:dyDescent="0.15">
      <c r="A17" s="250"/>
      <c r="B17" s="246"/>
      <c r="C17" s="246"/>
      <c r="D17" s="246"/>
      <c r="E17" s="246"/>
      <c r="F17" s="246"/>
      <c r="G17" s="1125" t="s">
        <v>172</v>
      </c>
      <c r="H17" s="1126"/>
      <c r="I17" s="1126"/>
      <c r="J17" s="1127"/>
      <c r="K17" s="270">
        <v>16120117</v>
      </c>
      <c r="L17" s="270">
        <v>55560</v>
      </c>
      <c r="M17" s="271">
        <v>60704</v>
      </c>
      <c r="N17" s="272">
        <v>-8.5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504</v>
      </c>
      <c r="H19" s="246"/>
      <c r="I19" s="246"/>
      <c r="J19" s="246"/>
      <c r="K19" s="246"/>
      <c r="L19" s="246"/>
      <c r="M19" s="246"/>
      <c r="N19" s="246"/>
    </row>
    <row r="20" spans="1:16" x14ac:dyDescent="0.15">
      <c r="A20" s="250"/>
      <c r="B20" s="246"/>
      <c r="C20" s="246"/>
      <c r="D20" s="246"/>
      <c r="E20" s="246"/>
      <c r="F20" s="246"/>
      <c r="G20" s="274"/>
      <c r="H20" s="275"/>
      <c r="I20" s="275"/>
      <c r="J20" s="276"/>
      <c r="K20" s="277" t="s">
        <v>505</v>
      </c>
      <c r="L20" s="278" t="s">
        <v>506</v>
      </c>
      <c r="M20" s="279" t="s">
        <v>507</v>
      </c>
      <c r="N20" s="280"/>
    </row>
    <row r="21" spans="1:16" s="286" customFormat="1" x14ac:dyDescent="0.15">
      <c r="A21" s="281"/>
      <c r="B21" s="251"/>
      <c r="C21" s="251"/>
      <c r="D21" s="251"/>
      <c r="E21" s="251"/>
      <c r="F21" s="251"/>
      <c r="G21" s="1117" t="s">
        <v>508</v>
      </c>
      <c r="H21" s="1118"/>
      <c r="I21" s="1118"/>
      <c r="J21" s="1119"/>
      <c r="K21" s="282">
        <v>4.88</v>
      </c>
      <c r="L21" s="283">
        <v>6.19</v>
      </c>
      <c r="M21" s="284">
        <v>-1.31</v>
      </c>
      <c r="N21" s="251"/>
      <c r="O21" s="285"/>
      <c r="P21" s="281"/>
    </row>
    <row r="22" spans="1:16" s="286" customFormat="1" x14ac:dyDescent="0.15">
      <c r="A22" s="281"/>
      <c r="B22" s="251"/>
      <c r="C22" s="251"/>
      <c r="D22" s="251"/>
      <c r="E22" s="251"/>
      <c r="F22" s="251"/>
      <c r="G22" s="1117" t="s">
        <v>509</v>
      </c>
      <c r="H22" s="1118"/>
      <c r="I22" s="1118"/>
      <c r="J22" s="1119"/>
      <c r="K22" s="287">
        <v>94.5</v>
      </c>
      <c r="L22" s="288">
        <v>100.2</v>
      </c>
      <c r="M22" s="289">
        <v>-5.7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510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512</v>
      </c>
      <c r="H29" s="251"/>
      <c r="I29" s="251"/>
      <c r="J29" s="251"/>
      <c r="K29" s="246"/>
      <c r="L29" s="246"/>
      <c r="M29" s="246"/>
      <c r="N29" s="246"/>
      <c r="O29" s="295"/>
    </row>
    <row r="30" spans="1:16" x14ac:dyDescent="0.15">
      <c r="A30" s="250"/>
      <c r="B30" s="246"/>
      <c r="C30" s="246"/>
      <c r="D30" s="246"/>
      <c r="E30" s="246"/>
      <c r="F30" s="246"/>
      <c r="G30" s="253"/>
      <c r="H30" s="254"/>
      <c r="I30" s="254"/>
      <c r="J30" s="255"/>
      <c r="K30" s="1120" t="s">
        <v>490</v>
      </c>
      <c r="L30" s="256"/>
      <c r="M30" s="257" t="s">
        <v>491</v>
      </c>
      <c r="N30" s="258"/>
    </row>
    <row r="31" spans="1:16" x14ac:dyDescent="0.15">
      <c r="A31" s="250"/>
      <c r="B31" s="246"/>
      <c r="C31" s="246"/>
      <c r="D31" s="246"/>
      <c r="E31" s="246"/>
      <c r="F31" s="246"/>
      <c r="G31" s="259"/>
      <c r="H31" s="260"/>
      <c r="I31" s="260"/>
      <c r="J31" s="261"/>
      <c r="K31" s="1121"/>
      <c r="L31" s="262" t="s">
        <v>492</v>
      </c>
      <c r="M31" s="263" t="s">
        <v>493</v>
      </c>
      <c r="N31" s="264" t="s">
        <v>494</v>
      </c>
    </row>
    <row r="32" spans="1:16" ht="27" customHeight="1" x14ac:dyDescent="0.15">
      <c r="A32" s="250"/>
      <c r="B32" s="246"/>
      <c r="C32" s="246"/>
      <c r="D32" s="246"/>
      <c r="E32" s="246"/>
      <c r="F32" s="246"/>
      <c r="G32" s="1133" t="s">
        <v>513</v>
      </c>
      <c r="H32" s="1134"/>
      <c r="I32" s="1134"/>
      <c r="J32" s="1135"/>
      <c r="K32" s="296">
        <v>16799391</v>
      </c>
      <c r="L32" s="296">
        <v>57902</v>
      </c>
      <c r="M32" s="297">
        <v>38230</v>
      </c>
      <c r="N32" s="298">
        <v>51.5</v>
      </c>
    </row>
    <row r="33" spans="1:16" ht="13.5" customHeight="1" x14ac:dyDescent="0.15">
      <c r="A33" s="250"/>
      <c r="B33" s="246"/>
      <c r="C33" s="246"/>
      <c r="D33" s="246"/>
      <c r="E33" s="246"/>
      <c r="F33" s="246"/>
      <c r="G33" s="1133" t="s">
        <v>514</v>
      </c>
      <c r="H33" s="1134"/>
      <c r="I33" s="1134"/>
      <c r="J33" s="1135"/>
      <c r="K33" s="296" t="s">
        <v>500</v>
      </c>
      <c r="L33" s="296" t="s">
        <v>500</v>
      </c>
      <c r="M33" s="297" t="s">
        <v>500</v>
      </c>
      <c r="N33" s="298" t="s">
        <v>500</v>
      </c>
    </row>
    <row r="34" spans="1:16" ht="27" customHeight="1" x14ac:dyDescent="0.15">
      <c r="A34" s="250"/>
      <c r="B34" s="246"/>
      <c r="C34" s="246"/>
      <c r="D34" s="246"/>
      <c r="E34" s="246"/>
      <c r="F34" s="246"/>
      <c r="G34" s="1133" t="s">
        <v>515</v>
      </c>
      <c r="H34" s="1134"/>
      <c r="I34" s="1134"/>
      <c r="J34" s="1135"/>
      <c r="K34" s="296" t="s">
        <v>500</v>
      </c>
      <c r="L34" s="296" t="s">
        <v>500</v>
      </c>
      <c r="M34" s="297">
        <v>109</v>
      </c>
      <c r="N34" s="298" t="s">
        <v>500</v>
      </c>
    </row>
    <row r="35" spans="1:16" ht="27" customHeight="1" x14ac:dyDescent="0.15">
      <c r="A35" s="250"/>
      <c r="B35" s="246"/>
      <c r="C35" s="246"/>
      <c r="D35" s="246"/>
      <c r="E35" s="246"/>
      <c r="F35" s="246"/>
      <c r="G35" s="1133" t="s">
        <v>516</v>
      </c>
      <c r="H35" s="1134"/>
      <c r="I35" s="1134"/>
      <c r="J35" s="1135"/>
      <c r="K35" s="296">
        <v>2768393</v>
      </c>
      <c r="L35" s="296">
        <v>9542</v>
      </c>
      <c r="M35" s="297">
        <v>9521</v>
      </c>
      <c r="N35" s="298">
        <v>0.2</v>
      </c>
    </row>
    <row r="36" spans="1:16" ht="27" customHeight="1" x14ac:dyDescent="0.15">
      <c r="A36" s="250"/>
      <c r="B36" s="246"/>
      <c r="C36" s="246"/>
      <c r="D36" s="246"/>
      <c r="E36" s="246"/>
      <c r="F36" s="246"/>
      <c r="G36" s="1133" t="s">
        <v>517</v>
      </c>
      <c r="H36" s="1134"/>
      <c r="I36" s="1134"/>
      <c r="J36" s="1135"/>
      <c r="K36" s="296">
        <v>205297</v>
      </c>
      <c r="L36" s="296">
        <v>708</v>
      </c>
      <c r="M36" s="297">
        <v>386</v>
      </c>
      <c r="N36" s="298">
        <v>83.4</v>
      </c>
    </row>
    <row r="37" spans="1:16" ht="13.5" customHeight="1" x14ac:dyDescent="0.15">
      <c r="A37" s="250"/>
      <c r="B37" s="246"/>
      <c r="C37" s="246"/>
      <c r="D37" s="246"/>
      <c r="E37" s="246"/>
      <c r="F37" s="246"/>
      <c r="G37" s="1133" t="s">
        <v>518</v>
      </c>
      <c r="H37" s="1134"/>
      <c r="I37" s="1134"/>
      <c r="J37" s="1135"/>
      <c r="K37" s="296">
        <v>96572</v>
      </c>
      <c r="L37" s="296">
        <v>333</v>
      </c>
      <c r="M37" s="297">
        <v>876</v>
      </c>
      <c r="N37" s="298">
        <v>-62</v>
      </c>
    </row>
    <row r="38" spans="1:16" ht="27" customHeight="1" x14ac:dyDescent="0.15">
      <c r="A38" s="250"/>
      <c r="B38" s="246"/>
      <c r="C38" s="246"/>
      <c r="D38" s="246"/>
      <c r="E38" s="246"/>
      <c r="F38" s="246"/>
      <c r="G38" s="1136" t="s">
        <v>519</v>
      </c>
      <c r="H38" s="1137"/>
      <c r="I38" s="1137"/>
      <c r="J38" s="1138"/>
      <c r="K38" s="299" t="s">
        <v>500</v>
      </c>
      <c r="L38" s="299" t="s">
        <v>500</v>
      </c>
      <c r="M38" s="300">
        <v>2</v>
      </c>
      <c r="N38" s="301" t="s">
        <v>500</v>
      </c>
      <c r="O38" s="295"/>
    </row>
    <row r="39" spans="1:16" x14ac:dyDescent="0.15">
      <c r="A39" s="250"/>
      <c r="B39" s="246"/>
      <c r="C39" s="246"/>
      <c r="D39" s="246"/>
      <c r="E39" s="246"/>
      <c r="F39" s="246"/>
      <c r="G39" s="1136" t="s">
        <v>520</v>
      </c>
      <c r="H39" s="1137"/>
      <c r="I39" s="1137"/>
      <c r="J39" s="1138"/>
      <c r="K39" s="302">
        <v>-617914</v>
      </c>
      <c r="L39" s="302">
        <v>-2130</v>
      </c>
      <c r="M39" s="303">
        <v>-8387</v>
      </c>
      <c r="N39" s="304">
        <v>-74.599999999999994</v>
      </c>
      <c r="O39" s="295"/>
    </row>
    <row r="40" spans="1:16" ht="27" customHeight="1" x14ac:dyDescent="0.15">
      <c r="A40" s="250"/>
      <c r="B40" s="246"/>
      <c r="C40" s="246"/>
      <c r="D40" s="246"/>
      <c r="E40" s="246"/>
      <c r="F40" s="246"/>
      <c r="G40" s="1133" t="s">
        <v>521</v>
      </c>
      <c r="H40" s="1134"/>
      <c r="I40" s="1134"/>
      <c r="J40" s="1135"/>
      <c r="K40" s="302">
        <v>-10626694</v>
      </c>
      <c r="L40" s="302">
        <v>-36626</v>
      </c>
      <c r="M40" s="303">
        <v>-29253</v>
      </c>
      <c r="N40" s="304">
        <v>25.2</v>
      </c>
      <c r="O40" s="295"/>
    </row>
    <row r="41" spans="1:16" x14ac:dyDescent="0.15">
      <c r="A41" s="250"/>
      <c r="B41" s="246"/>
      <c r="C41" s="246"/>
      <c r="D41" s="246"/>
      <c r="E41" s="246"/>
      <c r="F41" s="246"/>
      <c r="G41" s="1139" t="s">
        <v>284</v>
      </c>
      <c r="H41" s="1140"/>
      <c r="I41" s="1140"/>
      <c r="J41" s="1141"/>
      <c r="K41" s="296">
        <v>8625045</v>
      </c>
      <c r="L41" s="302">
        <v>29727</v>
      </c>
      <c r="M41" s="303">
        <v>11483</v>
      </c>
      <c r="N41" s="304">
        <v>158.9</v>
      </c>
      <c r="O41" s="295"/>
    </row>
    <row r="42" spans="1:16" x14ac:dyDescent="0.15">
      <c r="A42" s="250"/>
      <c r="B42" s="246"/>
      <c r="C42" s="246"/>
      <c r="D42" s="246"/>
      <c r="E42" s="246"/>
      <c r="F42" s="246"/>
      <c r="G42" s="305" t="s">
        <v>522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524</v>
      </c>
      <c r="H48" s="310"/>
      <c r="I48" s="310"/>
      <c r="J48" s="310"/>
      <c r="K48" s="310"/>
      <c r="L48" s="310"/>
      <c r="M48" s="311"/>
      <c r="N48" s="310"/>
    </row>
    <row r="49" spans="1:14" ht="13.5" customHeight="1" x14ac:dyDescent="0.15">
      <c r="A49" s="250"/>
      <c r="B49" s="246"/>
      <c r="C49" s="246"/>
      <c r="D49" s="246"/>
      <c r="E49" s="246"/>
      <c r="F49" s="246"/>
      <c r="G49" s="312"/>
      <c r="H49" s="313"/>
      <c r="I49" s="1128" t="s">
        <v>490</v>
      </c>
      <c r="J49" s="1130" t="s">
        <v>525</v>
      </c>
      <c r="K49" s="1131"/>
      <c r="L49" s="1131"/>
      <c r="M49" s="1131"/>
      <c r="N49" s="1132"/>
    </row>
    <row r="50" spans="1:14" x14ac:dyDescent="0.15">
      <c r="A50" s="250"/>
      <c r="B50" s="246"/>
      <c r="C50" s="246"/>
      <c r="D50" s="246"/>
      <c r="E50" s="246"/>
      <c r="F50" s="246"/>
      <c r="G50" s="314"/>
      <c r="H50" s="315"/>
      <c r="I50" s="1129"/>
      <c r="J50" s="316" t="s">
        <v>526</v>
      </c>
      <c r="K50" s="317" t="s">
        <v>527</v>
      </c>
      <c r="L50" s="318" t="s">
        <v>528</v>
      </c>
      <c r="M50" s="319" t="s">
        <v>529</v>
      </c>
      <c r="N50" s="320" t="s">
        <v>530</v>
      </c>
    </row>
    <row r="51" spans="1:14" x14ac:dyDescent="0.15">
      <c r="A51" s="250"/>
      <c r="B51" s="246"/>
      <c r="C51" s="246"/>
      <c r="D51" s="246"/>
      <c r="E51" s="246"/>
      <c r="F51" s="246"/>
      <c r="G51" s="312" t="s">
        <v>531</v>
      </c>
      <c r="H51" s="313"/>
      <c r="I51" s="321">
        <v>9422284</v>
      </c>
      <c r="J51" s="322">
        <v>31569</v>
      </c>
      <c r="K51" s="323">
        <v>12</v>
      </c>
      <c r="L51" s="324">
        <v>41705</v>
      </c>
      <c r="M51" s="325">
        <v>-4.9000000000000004</v>
      </c>
      <c r="N51" s="326">
        <v>16.899999999999999</v>
      </c>
    </row>
    <row r="52" spans="1:14" x14ac:dyDescent="0.15">
      <c r="A52" s="250"/>
      <c r="B52" s="246"/>
      <c r="C52" s="246"/>
      <c r="D52" s="246"/>
      <c r="E52" s="246"/>
      <c r="F52" s="246"/>
      <c r="G52" s="327"/>
      <c r="H52" s="328" t="s">
        <v>532</v>
      </c>
      <c r="I52" s="329">
        <v>2991010</v>
      </c>
      <c r="J52" s="330">
        <v>10021</v>
      </c>
      <c r="K52" s="331">
        <v>-37.1</v>
      </c>
      <c r="L52" s="332">
        <v>22742</v>
      </c>
      <c r="M52" s="333">
        <v>-4.0999999999999996</v>
      </c>
      <c r="N52" s="334">
        <v>-33</v>
      </c>
    </row>
    <row r="53" spans="1:14" x14ac:dyDescent="0.15">
      <c r="A53" s="250"/>
      <c r="B53" s="246"/>
      <c r="C53" s="246"/>
      <c r="D53" s="246"/>
      <c r="E53" s="246"/>
      <c r="F53" s="246"/>
      <c r="G53" s="312" t="s">
        <v>533</v>
      </c>
      <c r="H53" s="313"/>
      <c r="I53" s="321">
        <v>19599641</v>
      </c>
      <c r="J53" s="322">
        <v>65679</v>
      </c>
      <c r="K53" s="323">
        <v>108</v>
      </c>
      <c r="L53" s="324">
        <v>47677</v>
      </c>
      <c r="M53" s="325">
        <v>14.3</v>
      </c>
      <c r="N53" s="326">
        <v>93.7</v>
      </c>
    </row>
    <row r="54" spans="1:14" x14ac:dyDescent="0.15">
      <c r="A54" s="250"/>
      <c r="B54" s="246"/>
      <c r="C54" s="246"/>
      <c r="D54" s="246"/>
      <c r="E54" s="246"/>
      <c r="F54" s="246"/>
      <c r="G54" s="327"/>
      <c r="H54" s="328" t="s">
        <v>532</v>
      </c>
      <c r="I54" s="329">
        <v>5983778</v>
      </c>
      <c r="J54" s="330">
        <v>20052</v>
      </c>
      <c r="K54" s="331">
        <v>100.1</v>
      </c>
      <c r="L54" s="332">
        <v>23360</v>
      </c>
      <c r="M54" s="333">
        <v>2.7</v>
      </c>
      <c r="N54" s="334">
        <v>97.4</v>
      </c>
    </row>
    <row r="55" spans="1:14" x14ac:dyDescent="0.15">
      <c r="A55" s="250"/>
      <c r="B55" s="246"/>
      <c r="C55" s="246"/>
      <c r="D55" s="246"/>
      <c r="E55" s="246"/>
      <c r="F55" s="246"/>
      <c r="G55" s="312" t="s">
        <v>534</v>
      </c>
      <c r="H55" s="313"/>
      <c r="I55" s="321">
        <v>15137911</v>
      </c>
      <c r="J55" s="322">
        <v>51159</v>
      </c>
      <c r="K55" s="323">
        <v>-22.1</v>
      </c>
      <c r="L55" s="324">
        <v>51613</v>
      </c>
      <c r="M55" s="325">
        <v>8.3000000000000007</v>
      </c>
      <c r="N55" s="326">
        <v>-30.4</v>
      </c>
    </row>
    <row r="56" spans="1:14" x14ac:dyDescent="0.15">
      <c r="A56" s="250"/>
      <c r="B56" s="246"/>
      <c r="C56" s="246"/>
      <c r="D56" s="246"/>
      <c r="E56" s="246"/>
      <c r="F56" s="246"/>
      <c r="G56" s="327"/>
      <c r="H56" s="328" t="s">
        <v>532</v>
      </c>
      <c r="I56" s="329">
        <v>8547822</v>
      </c>
      <c r="J56" s="330">
        <v>28888</v>
      </c>
      <c r="K56" s="331">
        <v>44.1</v>
      </c>
      <c r="L56" s="332">
        <v>25872</v>
      </c>
      <c r="M56" s="333">
        <v>10.8</v>
      </c>
      <c r="N56" s="334">
        <v>33.299999999999997</v>
      </c>
    </row>
    <row r="57" spans="1:14" x14ac:dyDescent="0.15">
      <c r="A57" s="250"/>
      <c r="B57" s="246"/>
      <c r="C57" s="246"/>
      <c r="D57" s="246"/>
      <c r="E57" s="246"/>
      <c r="F57" s="246"/>
      <c r="G57" s="312" t="s">
        <v>535</v>
      </c>
      <c r="H57" s="313"/>
      <c r="I57" s="321">
        <v>7338320</v>
      </c>
      <c r="J57" s="322">
        <v>25040</v>
      </c>
      <c r="K57" s="323">
        <v>-51.1</v>
      </c>
      <c r="L57" s="324">
        <v>50880</v>
      </c>
      <c r="M57" s="325">
        <v>-1.4</v>
      </c>
      <c r="N57" s="326">
        <v>-49.7</v>
      </c>
    </row>
    <row r="58" spans="1:14" x14ac:dyDescent="0.15">
      <c r="A58" s="250"/>
      <c r="B58" s="246"/>
      <c r="C58" s="246"/>
      <c r="D58" s="246"/>
      <c r="E58" s="246"/>
      <c r="F58" s="246"/>
      <c r="G58" s="327"/>
      <c r="H58" s="328" t="s">
        <v>532</v>
      </c>
      <c r="I58" s="329">
        <v>2393524</v>
      </c>
      <c r="J58" s="330">
        <v>8167</v>
      </c>
      <c r="K58" s="331">
        <v>-71.7</v>
      </c>
      <c r="L58" s="332">
        <v>27819</v>
      </c>
      <c r="M58" s="333">
        <v>7.5</v>
      </c>
      <c r="N58" s="334">
        <v>-79.2</v>
      </c>
    </row>
    <row r="59" spans="1:14" x14ac:dyDescent="0.15">
      <c r="A59" s="250"/>
      <c r="B59" s="246"/>
      <c r="C59" s="246"/>
      <c r="D59" s="246"/>
      <c r="E59" s="246"/>
      <c r="F59" s="246"/>
      <c r="G59" s="312" t="s">
        <v>536</v>
      </c>
      <c r="H59" s="313"/>
      <c r="I59" s="321">
        <v>6214565</v>
      </c>
      <c r="J59" s="322">
        <v>21419</v>
      </c>
      <c r="K59" s="323">
        <v>-14.5</v>
      </c>
      <c r="L59" s="324">
        <v>46395</v>
      </c>
      <c r="M59" s="325">
        <v>-8.8000000000000007</v>
      </c>
      <c r="N59" s="326">
        <v>-5.7</v>
      </c>
    </row>
    <row r="60" spans="1:14" x14ac:dyDescent="0.15">
      <c r="A60" s="250"/>
      <c r="B60" s="246"/>
      <c r="C60" s="246"/>
      <c r="D60" s="246"/>
      <c r="E60" s="246"/>
      <c r="F60" s="246"/>
      <c r="G60" s="327"/>
      <c r="H60" s="328" t="s">
        <v>532</v>
      </c>
      <c r="I60" s="335">
        <v>2011802</v>
      </c>
      <c r="J60" s="330">
        <v>6934</v>
      </c>
      <c r="K60" s="331">
        <v>-15.1</v>
      </c>
      <c r="L60" s="332">
        <v>26304</v>
      </c>
      <c r="M60" s="333">
        <v>-5.4</v>
      </c>
      <c r="N60" s="334">
        <v>-9.6999999999999993</v>
      </c>
    </row>
    <row r="61" spans="1:14" x14ac:dyDescent="0.15">
      <c r="A61" s="250"/>
      <c r="B61" s="246"/>
      <c r="C61" s="246"/>
      <c r="D61" s="246"/>
      <c r="E61" s="246"/>
      <c r="F61" s="246"/>
      <c r="G61" s="312" t="s">
        <v>537</v>
      </c>
      <c r="H61" s="336"/>
      <c r="I61" s="337">
        <v>11542544</v>
      </c>
      <c r="J61" s="338">
        <v>38973</v>
      </c>
      <c r="K61" s="339">
        <v>6.5</v>
      </c>
      <c r="L61" s="340">
        <v>47654</v>
      </c>
      <c r="M61" s="341">
        <v>1.5</v>
      </c>
      <c r="N61" s="326">
        <v>5</v>
      </c>
    </row>
    <row r="62" spans="1:14" x14ac:dyDescent="0.15">
      <c r="A62" s="250"/>
      <c r="B62" s="246"/>
      <c r="C62" s="246"/>
      <c r="D62" s="246"/>
      <c r="E62" s="246"/>
      <c r="F62" s="246"/>
      <c r="G62" s="327"/>
      <c r="H62" s="328" t="s">
        <v>532</v>
      </c>
      <c r="I62" s="329">
        <v>4385587</v>
      </c>
      <c r="J62" s="330">
        <v>14812</v>
      </c>
      <c r="K62" s="331">
        <v>4.0999999999999996</v>
      </c>
      <c r="L62" s="332">
        <v>25219</v>
      </c>
      <c r="M62" s="333">
        <v>2.2999999999999998</v>
      </c>
      <c r="N62" s="334">
        <v>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42" t="s">
        <v>3</v>
      </c>
      <c r="D47" s="1142"/>
      <c r="E47" s="1143"/>
      <c r="F47" s="11">
        <v>9.5399999999999991</v>
      </c>
      <c r="G47" s="12">
        <v>8.84</v>
      </c>
      <c r="H47" s="12">
        <v>4.25</v>
      </c>
      <c r="I47" s="12">
        <v>6.21</v>
      </c>
      <c r="J47" s="13">
        <v>6.34</v>
      </c>
    </row>
    <row r="48" spans="2:10" ht="57.75" customHeight="1" x14ac:dyDescent="0.15">
      <c r="B48" s="14"/>
      <c r="C48" s="1144" t="s">
        <v>4</v>
      </c>
      <c r="D48" s="1144"/>
      <c r="E48" s="1145"/>
      <c r="F48" s="15">
        <v>2.21</v>
      </c>
      <c r="G48" s="16">
        <v>2.29</v>
      </c>
      <c r="H48" s="16">
        <v>3.64</v>
      </c>
      <c r="I48" s="16">
        <v>3.77</v>
      </c>
      <c r="J48" s="17">
        <v>3.34</v>
      </c>
    </row>
    <row r="49" spans="2:10" ht="57.75" customHeight="1" thickBot="1" x14ac:dyDescent="0.2">
      <c r="B49" s="18"/>
      <c r="C49" s="1146" t="s">
        <v>5</v>
      </c>
      <c r="D49" s="1146"/>
      <c r="E49" s="1147"/>
      <c r="F49" s="19" t="s">
        <v>544</v>
      </c>
      <c r="G49" s="20" t="s">
        <v>545</v>
      </c>
      <c r="H49" s="20" t="s">
        <v>546</v>
      </c>
      <c r="I49" s="20">
        <v>0.09</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2018-05-01T07:09:20Z</dcterms:modified>
</cp:coreProperties>
</file>