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EC9E504A-B3E1-4DA9-B586-90A9E750B95F}" xr6:coauthVersionLast="47" xr6:coauthVersionMax="47" xr10:uidLastSave="{00000000-0000-0000-0000-000000000000}"/>
  <bookViews>
    <workbookView xWindow="23565" yWindow="-2595"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C38" i="10"/>
  <c r="BE37" i="10"/>
  <c r="C37" i="10"/>
  <c r="BE36" i="10"/>
  <c r="C36" i="10"/>
  <c r="C34" i="10"/>
  <c r="U34" i="10" l="1"/>
  <c r="U35" i="10" s="1"/>
  <c r="U36" i="10" s="1"/>
  <c r="U37" i="10" s="1"/>
  <c r="U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l="1"/>
  <c r="BE35" i="10" s="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<sst xmlns="http://schemas.openxmlformats.org/spreadsheetml/2006/main" count="1134" uniqueCount="632">
  <si>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</si>
  <si>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</si>
  <si>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</si>
  <si>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</si>
  <si>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</si>
  <si>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</si>
  <si>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</si>
  <si>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</si>
  <si>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</si>
  <si>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</si>
  <si>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</si>
  <si>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</si>
  <si>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</si>
  <si>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</si>
  <si>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</si>
  <si>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</si>
  <si>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</si>
  <si>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</si>
  <si>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</si>
  <si>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</si>
  <si>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</si>
  <si>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</si>
  <si>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</si>
  <si>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</si>
  <si>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</si>
  <si>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</si>
  <si>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</si>
  <si>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</si>
  <si>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</si>
  <si>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</si>
  <si>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</si>
  <si>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</si>
  <si>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</si>
  <si>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</si>
  <si>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</si>
  <si>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</si>
  <si>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</si>
  <si>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</si>
  <si>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</si>
  <si>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</si>
  <si>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</si>
  <si>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</si>
  <si>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</si>
  <si>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</si>
  <si>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</si>
  <si>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</si>
  <si>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</si>
  <si>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</si>
  <si>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</si>
  <si>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</si>
  <si>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</si>
  <si>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</si>
  <si>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</si>
  <si>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</si>
  <si>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</si>
  <si>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</si>
  <si>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</si>
  <si>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</si>
  <si>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</si>
  <si>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</si>
  <si>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</si>
  <si>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</si>
  <si>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</si>
  <si>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</si>
  <si>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</si>
  <si>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</si>
  <si>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</si>
  <si>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</si>
  <si>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</si>
  <si>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</si>
  <si>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</si>
  <si>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</si>
  <si>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</si>
  <si>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</si>
  <si>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</si>
  <si>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</si>
  <si>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</si>
  <si>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</si>
  <si>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</si>
  <si>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</si>
  <si>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</si>
  <si>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</si>
  <si>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</si>
  <si>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</si>
  <si>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</si>
  <si>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</si>
  <si>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</si>
  <si>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</si>
  <si>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</si>
  <si>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</si>
  <si>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</si>
  <si>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</si>
  <si>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</si>
  <si>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</si>
  <si>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</si>
  <si>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</si>
  <si>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</si>
  <si>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</si>
  <si>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</si>
  <si>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</si>
  <si>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</si>
  <si>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</si>
  <si>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</si>
  <si>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</si>
  <si>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</si>
  <si>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</si>
  <si>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</si>
  <si>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</si>
  <si>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</si>
  <si>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</si>
  <si>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</si>
  <si>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</si>
  <si>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</si>
  <si>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</si>
  <si>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</si>
  <si>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</si>
  <si>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</si>
  <si>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</si>
  <si>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</si>
  <si>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</si>
  <si>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</si>
  <si>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</si>
  <si>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</si>
  <si>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</si>
  <si>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</si>
  <si>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</si>
  <si>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</si>
  <si>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</si>
  <si>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</si>
  <si>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</si>
  <si>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</si>
  <si>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</si>
  <si>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</si>
  <si>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</si>
  <si>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</si>
  <si>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</si>
  <si>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</si>
  <si>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</si>
  <si>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</si>
  <si>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</si>
  <si>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</si>
  <si>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</si>
  <si>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</si>
  <si>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</si>
  <si>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</si>
  <si>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</si>
  <si>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</si>
  <si>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</si>
  <si>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</si>
  <si>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</si>
  <si>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</si>
  <si>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</si>
  <si>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自動車運送事業会計</t>
    <phoneticPr fontId="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</si>
  <si>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</si>
  <si>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</si>
  <si>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</si>
  <si>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</si>
  <si>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</si>
  <si>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</si>
  <si>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</si>
  <si>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</si>
  <si>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</si>
  <si>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</si>
  <si>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</si>
  <si>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</si>
  <si>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</si>
  <si>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</si>
  <si>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</si>
  <si>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</si>
  <si>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</si>
  <si>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</si>
  <si>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</si>
  <si>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</si>
  <si>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</si>
  <si>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</si>
  <si>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</si>
  <si>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</si>
  <si>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</si>
  <si>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</si>
  <si>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</si>
  <si>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</si>
  <si>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</si>
  <si>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</si>
  <si>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</si>
  <si>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</si>
  <si>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</si>
  <si>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</si>
  <si>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</si>
  <si>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</si>
  <si>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</si>
  <si>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</si>
  <si>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</si>
  <si>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</si>
  <si>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</si>
  <si>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</si>
  <si>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</si>
  <si>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</si>
  <si>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</si>
  <si>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</si>
  <si>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</si>
  <si>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</si>
  <si>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</si>
  <si>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</si>
  <si>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</si>
  <si>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</si>
  <si>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</si>
  <si>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</si>
  <si>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</si>
  <si>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</si>
  <si>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</si>
  <si>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</si>
  <si>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</si>
  <si>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</si>
  <si>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</si>
  <si>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</si>
  <si>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</si>
  <si>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</si>
  <si>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</si>
  <si>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</si>
  <si>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</si>
  <si>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</si>
  <si>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</si>
  <si>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</si>
  <si>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</si>
  <si>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</si>
  <si>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</si>
  <si>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</si>
  <si>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</si>
  <si>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</si>
  <si>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</si>
  <si>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</si>
  <si>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</si>
  <si>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</si>
  <si>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</si>
  <si>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</si>
  <si>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</si>
  <si>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</si>
  <si>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</si>
  <si>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</si>
  <si>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</si>
  <si>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</si>
  <si>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</si>
  <si>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</si>
  <si>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</si>
  <si>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</si>
  <si>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</si>
  <si>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</si>
  <si>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</si>
  <si>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</si>
  <si>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</si>
  <si>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</si>
  <si>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</si>
  <si>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</si>
  <si>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</si>
  <si>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</si>
  <si>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</si>
  <si>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</si>
  <si>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</si>
  <si>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</si>
  <si>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</si>
  <si>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</si>
  <si>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</si>
  <si>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</si>
  <si>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</si>
  <si>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</si>
  <si>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</si>
  <si>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</si>
  <si>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</si>
  <si>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</si>
  <si>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</si>
  <si>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</si>
  <si>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</si>
  <si>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</si>
  <si>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</si>
  <si>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</si>
  <si>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</si>
  <si>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</si>
  <si>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</si>
  <si>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</si>
  <si>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</si>
  <si>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</si>
  <si>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</si>
  <si>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</si>
  <si>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</si>
  <si>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</si>
  <si>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</si>
  <si>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</si>
  <si>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</si>
  <si>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</si>
  <si>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</si>
  <si>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</si>
  <si>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</si>
  <si>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</si>
  <si>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</si>
  <si>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</si>
  <si>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</si>
  <si>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</si>
  <si>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</si>
  <si>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</si>
  <si>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</si>
  <si>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</si>
  <si>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青森県青森市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</si>
  <si>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</si>
  <si>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</si>
  <si>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</si>
  <si>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</si>
  <si>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</si>
  <si>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</si>
  <si>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</si>
  <si>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</si>
  <si>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</si>
  <si>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</si>
  <si>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</si>
  <si>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</si>
  <si>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</si>
  <si>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</si>
  <si>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</si>
  <si>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</si>
  <si>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</si>
  <si>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</si>
  <si>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</si>
  <si>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</si>
  <si>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</si>
  <si>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</si>
  <si>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</si>
  <si>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</si>
  <si>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</si>
  <si>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</si>
  <si>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</si>
  <si>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</si>
  <si>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</si>
  <si>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</si>
  <si>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</si>
  <si>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</si>
  <si>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</si>
  <si>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</si>
  <si>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</si>
  <si>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</si>
  <si>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</si>
  <si>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</si>
  <si>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</si>
  <si>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</si>
  <si>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</si>
  <si>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自動車運送事業会計</t>
    <phoneticPr fontId="5"/>
  </si>
  <si>
    <t>水道事業会計</t>
    <phoneticPr fontId="5"/>
  </si>
  <si>
    <t>下水道事業会計</t>
    <phoneticPr fontId="5"/>
  </si>
  <si>
    <t>農業集落排水事業会計</t>
    <phoneticPr fontId="5"/>
  </si>
  <si>
    <t>卸売市場事業特別会計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</si>
  <si>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</si>
  <si>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</si>
  <si>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</si>
  <si>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</si>
  <si>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</si>
  <si>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</si>
  <si>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</si>
  <si>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</si>
  <si>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</si>
  <si>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</si>
  <si>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</si>
  <si>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</si>
  <si>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</si>
  <si>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</si>
  <si>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</si>
  <si>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</si>
  <si>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</si>
  <si>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</si>
  <si>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</si>
  <si>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</si>
  <si>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</si>
  <si>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</si>
  <si>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</si>
  <si>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</si>
  <si>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</si>
  <si>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</si>
  <si>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</si>
  <si>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</si>
  <si>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</si>
  <si>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</si>
  <si>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</si>
  <si>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</si>
  <si>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</si>
  <si>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</si>
  <si>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</si>
  <si>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</si>
  <si>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</si>
  <si>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</si>
  <si>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</si>
  <si>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</si>
  <si>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</si>
  <si>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</si>
  <si>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</si>
  <si>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</si>
  <si>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</si>
  <si>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</si>
  <si>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</si>
  <si>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</si>
  <si>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</si>
  <si>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</si>
  <si>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</si>
  <si>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</si>
  <si>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</si>
  <si>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</si>
  <si>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</si>
  <si>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</si>
  <si>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</si>
  <si>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</si>
  <si>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</si>
  <si>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</si>
  <si>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</si>
  <si>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</si>
  <si>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</si>
  <si>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</si>
  <si>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</si>
  <si>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</si>
  <si>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</si>
  <si>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</si>
  <si>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</si>
  <si>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</si>
  <si>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</si>
  <si>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</si>
  <si>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</si>
  <si>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</si>
  <si>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</si>
  <si>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</si>
  <si>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</si>
  <si>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</si>
  <si>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</si>
  <si>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</si>
  <si>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</si>
  <si>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</si>
  <si>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</si>
  <si>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</si>
  <si>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</si>
  <si>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</si>
  <si>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</si>
  <si>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</si>
  <si>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</si>
  <si>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</si>
  <si>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</si>
  <si>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</si>
  <si>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</si>
  <si>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</si>
  <si>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</si>
  <si>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</si>
  <si>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</si>
  <si>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</si>
  <si>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</si>
  <si>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</si>
  <si>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</si>
  <si>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</si>
  <si>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</si>
  <si>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</si>
  <si>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</si>
  <si>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</si>
  <si>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</si>
  <si>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</si>
  <si>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</si>
  <si>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</si>
  <si>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</si>
  <si>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</si>
  <si>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</si>
  <si>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</si>
  <si>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</si>
  <si>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</si>
  <si>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</si>
  <si>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</si>
  <si>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</si>
  <si>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</si>
  <si>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</si>
  <si>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</si>
  <si>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</si>
  <si>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</si>
  <si>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</si>
  <si>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</si>
  <si>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</si>
  <si>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</si>
  <si>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</si>
  <si>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</si>
  <si>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</si>
  <si>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</si>
  <si>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</si>
  <si>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</si>
  <si>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</si>
  <si>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</si>
  <si>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</si>
  <si>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</si>
  <si>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</si>
  <si>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</si>
  <si>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</si>
  <si>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</si>
  <si>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</si>
  <si>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</si>
  <si>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5.09</t>
  </si>
  <si>
    <t>▲ 3.18</t>
  </si>
  <si>
    <t>▲ 0.93</t>
  </si>
  <si>
    <t>病院事業会計</t>
  </si>
  <si>
    <t>▲ 2.28</t>
  </si>
  <si>
    <t>▲ 2.72</t>
  </si>
  <si>
    <t>▲ 2.50</t>
  </si>
  <si>
    <t>▲ 1.49</t>
  </si>
  <si>
    <t>▲ 0.27</t>
  </si>
  <si>
    <t>自動車運送事業会計</t>
  </si>
  <si>
    <t>▲ 0.07</t>
  </si>
  <si>
    <t>▲ 0.26</t>
  </si>
  <si>
    <t>▲ 0.22</t>
  </si>
  <si>
    <t>▲ 0.20</t>
  </si>
  <si>
    <t>水道事業会計</t>
  </si>
  <si>
    <t>一般会計</t>
  </si>
  <si>
    <t>介護保険事業特別会計</t>
  </si>
  <si>
    <t>競輪事業特別会計</t>
  </si>
  <si>
    <t>宅地造成事業特別会計</t>
  </si>
  <si>
    <t>後期高齢者医療特別会計</t>
  </si>
  <si>
    <t>その他会計（赤字）</t>
  </si>
  <si>
    <t>▲ 0.09</t>
  </si>
  <si>
    <t>▲ 0.02</t>
  </si>
  <si>
    <t>その他会計（黒字）</t>
  </si>
  <si>
    <t>（百万円）</t>
    <phoneticPr fontId="5"/>
  </si>
  <si>
    <t>H28末</t>
    <phoneticPr fontId="5"/>
  </si>
  <si>
    <t>H29末</t>
    <phoneticPr fontId="5"/>
  </si>
  <si>
    <t>H30末</t>
    <phoneticPr fontId="5"/>
  </si>
  <si>
    <t>R01末</t>
    <phoneticPr fontId="5"/>
  </si>
  <si>
    <t>R02末</t>
    <phoneticPr fontId="5"/>
  </si>
  <si>
    <t>▲225</t>
  </si>
  <si>
    <t>法適用企業</t>
    <rPh sb="0" eb="1">
      <t>ホウ</t>
    </rPh>
    <rPh sb="1" eb="3">
      <t>テキヨウ</t>
    </rPh>
    <rPh sb="3" eb="5">
      <t>キギョウ</t>
    </rPh>
    <phoneticPr fontId="2"/>
  </si>
  <si>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</si>
  <si>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</si>
  <si>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</si>
  <si>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7">
      <t>コウレイ</t>
    </rPh>
    <rPh sb="7" eb="8">
      <t>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</si>
  <si>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7">
      <t>コウレイ</t>
    </rPh>
    <rPh sb="7" eb="8">
      <t>シャ</t>
    </rPh>
    <rPh sb="8" eb="10">
      <t>コウイキ</t>
    </rPh>
    <rPh sb="10" eb="12">
      <t>レンゴウ</t>
    </rPh>
    <rPh sb="13" eb="15">
      <t>トクベツ</t>
    </rPh>
    <rPh sb="15" eb="17">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</si>
  <si>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</si>
  <si>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</si>
  <si>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青森市文化観光振興財団</t>
  </si>
  <si>
    <t>アップルヒル</t>
  </si>
  <si>
    <t>青森学術文化振興財団</t>
  </si>
  <si>
    <t>青森公立大学</t>
  </si>
  <si>
    <t>青森市地域振興基金</t>
  </si>
  <si>
    <t>青森市次世代健康・スポーツ振興基金</t>
  </si>
  <si>
    <t>元気都市あおもり応援基金</t>
  </si>
  <si>
    <t>青森市大井青少年育成事業基金</t>
  </si>
  <si>
    <t>青森市社会福祉事業基金</t>
  </si>
  <si>
    <t>▲35</t>
  </si>
  <si>
    <t>令和3年度</t>
    <phoneticPr fontId="25"/>
  </si>
  <si>
    <t>青森県青森市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</si>
  <si>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</si>
  <si>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</si>
  <si>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</si>
  <si>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</si>
  <si>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</si>
  <si>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</si>
  <si>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</si>
  <si>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</si>
  <si>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</si>
  <si>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</si>
  <si>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</si>
  <si>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</si>
  <si>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</si>
  <si>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</si>
  <si>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</si>
  <si>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</si>
  <si>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</si>
  <si>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</si>
  <si>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</si>
  <si>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</si>
  <si>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</si>
  <si>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</si>
  <si>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</si>
  <si>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</si>
  <si>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</si>
  <si>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</si>
  <si>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</si>
  <si>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</si>
  <si>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</si>
  <si>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</si>
  <si>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</si>
  <si>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</si>
  <si>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</si>
  <si>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</si>
  <si>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</si>
  <si>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</si>
  <si>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</si>
  <si>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</si>
  <si>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</si>
  <si>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</si>
  <si>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</si>
  <si>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</si>
  <si>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</si>
  <si>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</si>
  <si>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</si>
  <si>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</si>
  <si>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</si>
  <si>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</si>
  <si>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</si>
  <si>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</si>
  <si>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</si>
  <si>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</si>
  <si>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</si>
  <si>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</si>
  <si>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交通</t>
    <phoneticPr fontId="5"/>
  </si>
  <si>
    <t>　積立金</t>
    <phoneticPr fontId="5"/>
  </si>
  <si>
    <t>市場</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</si>
  <si>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</si>
  <si>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</si>
  <si>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</si>
  <si>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</si>
  <si>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</si>
  <si>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</si>
  <si>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</si>
  <si>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</si>
  <si>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</si>
  <si>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</si>
  <si>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</si>
  <si>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</si>
  <si>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</si>
  <si>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</si>
  <si>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</si>
  <si>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</si>
  <si>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</si>
  <si>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</si>
  <si>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</si>
  <si>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</si>
  <si>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</si>
  <si>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</si>
  <si>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</si>
  <si>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</si>
  <si>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</si>
  <si>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</si>
  <si>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</si>
  <si>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</si>
  <si>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</si>
  <si>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</si>
  <si>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地方債の発行を抑制してきたことに伴い元利償還金の額も併せて減少したことにより、前年度に比べ1.0％改善の13.2％となった。将来負担比率は、市債発行額の抑制による地方債残高の減少により前年度に比べ7.0％改善の82.3％となった。いずれの率においても改善傾向にあるものの、依然として類似団体内平均値を上回っていることから、今後も規律ある財政運営に努める必要がある。</t>
    <phoneticPr fontId="5"/>
  </si>
  <si>
    <t>　本市の将来負担比率においては、年々減少しているものの、依然として類似団体内平均値と比較して非常に高いものとなっている。また、有形固定資産減価償却率についても、経年による資産償却が進んでおり、大半の資産が償却している状況である。このような状況からも、世代間の公平を考慮しつつ、人口減少・公共施設のあり方等を踏まえながら、計画的な更新を検討する必要があるものと考える。</t>
    <rPh sb="127" eb="128">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</si>
</sst>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2445-4719-B193-C0882EE3BD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28604</c:v>
                </c:pt>
                <c:pt idx="1">
                  <c:v>25092</c:v>
                </c:pt>
                <c:pt idx="2">
                  <c:v>49404</c:v>
                </c:pt>
                <c:pt idx="3">
                  <c:v>36971</c:v>
                </c:pt>
                <c:pt idx="4">
                  <c:v>41327</c:v>
                </c:pt>
              </c:numCache>
            </c:numRef>
          </c:val>
          <c:smooth val="0"/>
          <c:extLst>
            <c:ext xmlns:c16="http://schemas.microsoft.com/office/drawing/2014/chart" uri="{C3380CC4-5D6E-409C-BE32-E72D297353CC}">
              <c16:uniqueId val="{00000001-2445-4719-B193-C0882EE3BDF0}"/>
            </c:ext>
          </c:extLst>
        </c:ser>
        <c:dLbls>
          <c:showLegendKey val="0"/>
          <c:showVal val="0"/>
          <c:showCatName val="0"/>
          <c:showSerName val="0"/>
          <c:showPercent val="0"/>
          <c:showBubbleSize val="0"/>
        </c:dLbls>
        <c:marker val="1"/>
        <c:smooth val="0"/>
        <c:axId val="356838504"/>
        <c:axId val="356840464"/>
      </c:lineChart>
      <c:catAx>
        <c:axId val="356838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40464"/>
        <c:crosses val="autoZero"/>
        <c:auto val="1"/>
        <c:lblAlgn val="ctr"/>
        <c:lblOffset val="100"/>
        <c:tickLblSkip val="1"/>
        <c:tickMarkSkip val="1"/>
        <c:noMultiLvlLbl val="0"/>
      </c:catAx>
      <c:valAx>
        <c:axId val="356840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38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3.06</c:v>
                </c:pt>
                <c:pt idx="1">
                  <c:v>1.84</c:v>
                </c:pt>
                <c:pt idx="2">
                  <c:v>3.95</c:v>
                </c:pt>
                <c:pt idx="3">
                  <c:v>3.54</c:v>
                </c:pt>
                <c:pt idx="4">
                  <c:v>7.01</c:v>
                </c:pt>
              </c:numCache>
            </c:numRef>
          </c:val>
          <c:extLst>
            <c:ext xmlns:c16="http://schemas.microsoft.com/office/drawing/2014/chart" uri="{C3380CC4-5D6E-409C-BE32-E72D297353CC}">
              <c16:uniqueId val="{00000000-57BB-4DD5-843C-E30257D7C0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c:v>
                </c:pt>
                <c:pt idx="1">
                  <c:v>3.12</c:v>
                </c:pt>
                <c:pt idx="2">
                  <c:v>4.18</c:v>
                </c:pt>
                <c:pt idx="3">
                  <c:v>5.54</c:v>
                </c:pt>
                <c:pt idx="4">
                  <c:v>6.6</c:v>
                </c:pt>
              </c:numCache>
            </c:numRef>
          </c:val>
          <c:extLst>
            <c:ext xmlns:c16="http://schemas.microsoft.com/office/drawing/2014/chart" uri="{C3380CC4-5D6E-409C-BE32-E72D297353CC}">
              <c16:uniqueId val="{00000001-57BB-4DD5-843C-E30257D7C0FA}"/>
            </c:ext>
          </c:extLst>
        </c:ser>
        <c:dLbls>
          <c:showLegendKey val="0"/>
          <c:showVal val="0"/>
          <c:showCatName val="0"/>
          <c:showSerName val="0"/>
          <c:showPercent val="0"/>
          <c:showBubbleSize val="0"/>
        </c:dLbls>
        <c:gapWidth val="250"/>
        <c:overlap val="100"/>
        <c:axId val="410989904"/>
        <c:axId val="410997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-5.09</c:v>
                </c:pt>
                <c:pt idx="1">
                  <c:v>-3.18</c:v>
                </c:pt>
                <c:pt idx="2">
                  <c:v>2.11</c:v>
                </c:pt>
                <c:pt idx="3">
                  <c:v>-0.93</c:v>
                </c:pt>
                <c:pt idx="4">
                  <c:v>2.95</c:v>
                </c:pt>
              </c:numCache>
            </c:numRef>
          </c:val>
          <c:smooth val="0"/>
          <c:extLst>
            <c:ext xmlns:c16="http://schemas.microsoft.com/office/drawing/2014/chart" uri="{C3380CC4-5D6E-409C-BE32-E72D297353CC}">
              <c16:uniqueId val="{00000002-57BB-4DD5-843C-E30257D7C0FA}"/>
            </c:ext>
          </c:extLst>
        </c:ser>
        <c:dLbls>
          <c:showLegendKey val="0"/>
          <c:showVal val="0"/>
          <c:showCatName val="0"/>
          <c:showSerName val="0"/>
          <c:showPercent val="0"/>
          <c:showBubbleSize val="0"/>
        </c:dLbls>
        <c:marker val="1"/>
        <c:smooth val="0"/>
        <c:axId val="410989904"/>
        <c:axId val="410997352"/>
      </c:lineChart>
      <c:catAx>
        <c:axId val="41098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997352"/>
        <c:crosses val="autoZero"/>
        <c:auto val="1"/>
        <c:lblAlgn val="ctr"/>
        <c:lblOffset val="100"/>
        <c:tickLblSkip val="1"/>
        <c:tickMarkSkip val="1"/>
        <c:noMultiLvlLbl val="0"/>
      </c:catAx>
      <c:valAx>
        <c:axId val="41099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8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1.1599999999999999</c:v>
                </c:pt>
                <c:pt idx="2">
                  <c:v>#N/A</c:v>
                </c:pt>
                <c:pt idx="3">
                  <c:v>0.75</c:v>
                </c:pt>
                <c:pt idx="4">
                  <c:v>#N/A</c:v>
                </c:pt>
                <c:pt idx="5">
                  <c:v>0.67</c:v>
                </c:pt>
                <c:pt idx="6">
                  <c:v>#N/A</c:v>
                </c:pt>
                <c:pt idx="7">
                  <c:v>0.37</c:v>
                </c:pt>
                <c:pt idx="8">
                  <c:v>#N/A</c:v>
                </c:pt>
                <c:pt idx="9">
                  <c:v>0.13</c:v>
                </c:pt>
              </c:numCache>
            </c:numRef>
          </c:val>
          <c:extLst>
            <c:ext xmlns:c16="http://schemas.microsoft.com/office/drawing/2014/chart" uri="{C3380CC4-5D6E-409C-BE32-E72D297353CC}">
              <c16:uniqueId val="{00000000-D47B-45C3-87B4-D232ED7558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0.09</c:v>
                </c:pt>
                <c:pt idx="1">
                  <c:v>#N/A</c:v>
                </c:pt>
                <c:pt idx="2">
                  <c:v>0.02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47B-45C3-87B4-D232ED75581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0.16</c:v>
                </c:pt>
                <c:pt idx="4">
                  <c:v>#N/A</c:v>
                </c:pt>
                <c:pt idx="5">
                  <c:v>0.15</c:v>
                </c:pt>
                <c:pt idx="6">
                  <c:v>#N/A</c:v>
                </c:pt>
                <c:pt idx="7">
                  <c:v>0.09</c:v>
                </c:pt>
                <c:pt idx="8">
                  <c:v>#N/A</c:v>
                </c:pt>
                <c:pt idx="9">
                  <c:v>0.09</c:v>
                </c:pt>
              </c:numCache>
            </c:numRef>
          </c:val>
          <c:extLst>
            <c:ext xmlns:c16="http://schemas.microsoft.com/office/drawing/2014/chart" uri="{C3380CC4-5D6E-409C-BE32-E72D297353CC}">
              <c16:uniqueId val="{00000002-D47B-45C3-87B4-D232ED75581F}"/>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0.04</c:v>
                </c:pt>
                <c:pt idx="8">
                  <c:v>#N/A</c:v>
                </c:pt>
                <c:pt idx="9">
                  <c:v>0.13</c:v>
                </c:pt>
              </c:numCache>
            </c:numRef>
          </c:val>
          <c:extLst>
            <c:ext xmlns:c16="http://schemas.microsoft.com/office/drawing/2014/chart" uri="{C3380CC4-5D6E-409C-BE32-E72D297353CC}">
              <c16:uniqueId val="{00000003-D47B-45C3-87B4-D232ED75581F}"/>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0.57999999999999996</c:v>
                </c:pt>
                <c:pt idx="4">
                  <c:v>#N/A</c:v>
                </c:pt>
                <c:pt idx="5">
                  <c:v>0.56000000000000005</c:v>
                </c:pt>
                <c:pt idx="6">
                  <c:v>#N/A</c:v>
                </c:pt>
                <c:pt idx="7">
                  <c:v>0.55000000000000004</c:v>
                </c:pt>
                <c:pt idx="8">
                  <c:v>#N/A</c:v>
                </c:pt>
                <c:pt idx="9">
                  <c:v>0.42</c:v>
                </c:pt>
              </c:numCache>
            </c:numRef>
          </c:val>
          <c:extLst>
            <c:ext xmlns:c16="http://schemas.microsoft.com/office/drawing/2014/chart" uri="{C3380CC4-5D6E-409C-BE32-E72D297353CC}">
              <c16:uniqueId val="{00000004-D47B-45C3-87B4-D232ED75581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0.71</c:v>
                </c:pt>
                <c:pt idx="4">
                  <c:v>#N/A</c:v>
                </c:pt>
                <c:pt idx="5">
                  <c:v>0.28000000000000003</c:v>
                </c:pt>
                <c:pt idx="6">
                  <c:v>#N/A</c:v>
                </c:pt>
                <c:pt idx="7">
                  <c:v>0.46</c:v>
                </c:pt>
                <c:pt idx="8">
                  <c:v>#N/A</c:v>
                </c:pt>
                <c:pt idx="9">
                  <c:v>0.54</c:v>
                </c:pt>
              </c:numCache>
            </c:numRef>
          </c:val>
          <c:extLst>
            <c:ext xmlns:c16="http://schemas.microsoft.com/office/drawing/2014/chart" uri="{C3380CC4-5D6E-409C-BE32-E72D297353CC}">
              <c16:uniqueId val="{00000005-D47B-45C3-87B4-D232ED75581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3.14</c:v>
                </c:pt>
                <c:pt idx="2">
                  <c:v>#N/A</c:v>
                </c:pt>
                <c:pt idx="3">
                  <c:v>1.85</c:v>
                </c:pt>
                <c:pt idx="4">
                  <c:v>#N/A</c:v>
                </c:pt>
                <c:pt idx="5">
                  <c:v>3.94</c:v>
                </c:pt>
                <c:pt idx="6">
                  <c:v>#N/A</c:v>
                </c:pt>
                <c:pt idx="7">
                  <c:v>3.54</c:v>
                </c:pt>
                <c:pt idx="8">
                  <c:v>#N/A</c:v>
                </c:pt>
                <c:pt idx="9">
                  <c:v>7</c:v>
                </c:pt>
              </c:numCache>
            </c:numRef>
          </c:val>
          <c:extLst>
            <c:ext xmlns:c16="http://schemas.microsoft.com/office/drawing/2014/chart" uri="{C3380CC4-5D6E-409C-BE32-E72D297353CC}">
              <c16:uniqueId val="{00000006-D47B-45C3-87B4-D232ED75581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11.65</c:v>
                </c:pt>
                <c:pt idx="2">
                  <c:v>#N/A</c:v>
                </c:pt>
                <c:pt idx="3">
                  <c:v>11.61</c:v>
                </c:pt>
                <c:pt idx="4">
                  <c:v>#N/A</c:v>
                </c:pt>
                <c:pt idx="5">
                  <c:v>11.66</c:v>
                </c:pt>
                <c:pt idx="6">
                  <c:v>#N/A</c:v>
                </c:pt>
                <c:pt idx="7">
                  <c:v>9.82</c:v>
                </c:pt>
                <c:pt idx="8">
                  <c:v>#N/A</c:v>
                </c:pt>
                <c:pt idx="9">
                  <c:v>7.47</c:v>
                </c:pt>
              </c:numCache>
            </c:numRef>
          </c:val>
          <c:extLst>
            <c:ext xmlns:c16="http://schemas.microsoft.com/office/drawing/2014/chart" uri="{C3380CC4-5D6E-409C-BE32-E72D297353CC}">
              <c16:uniqueId val="{00000007-D47B-45C3-87B4-D232ED75581F}"/>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7.0000000000000007E-2</c:v>
                </c:pt>
                <c:pt idx="3">
                  <c:v>#N/A</c:v>
                </c:pt>
                <c:pt idx="4">
                  <c:v>0.26</c:v>
                </c:pt>
                <c:pt idx="5">
                  <c:v>#N/A</c:v>
                </c:pt>
                <c:pt idx="6">
                  <c:v>0.22</c:v>
                </c:pt>
                <c:pt idx="7">
                  <c:v>#N/A</c:v>
                </c:pt>
                <c:pt idx="8">
                  <c:v>0.2</c:v>
                </c:pt>
                <c:pt idx="9">
                  <c:v>#N/A</c:v>
                </c:pt>
              </c:numCache>
            </c:numRef>
          </c:val>
          <c:extLst>
            <c:ext xmlns:c16="http://schemas.microsoft.com/office/drawing/2014/chart" uri="{C3380CC4-5D6E-409C-BE32-E72D297353CC}">
              <c16:uniqueId val="{00000008-D47B-45C3-87B4-D232ED75581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2.2799999999999998</c:v>
                </c:pt>
                <c:pt idx="1">
                  <c:v>#N/A</c:v>
                </c:pt>
                <c:pt idx="2">
                  <c:v>2.72</c:v>
                </c:pt>
                <c:pt idx="3">
                  <c:v>#N/A</c:v>
                </c:pt>
                <c:pt idx="4">
                  <c:v>2.5</c:v>
                </c:pt>
                <c:pt idx="5">
                  <c:v>#N/A</c:v>
                </c:pt>
                <c:pt idx="6">
                  <c:v>1.49</c:v>
                </c:pt>
                <c:pt idx="7">
                  <c:v>#N/A</c:v>
                </c:pt>
                <c:pt idx="8">
                  <c:v>0.27</c:v>
                </c:pt>
                <c:pt idx="9">
                  <c:v>#N/A</c:v>
                </c:pt>
              </c:numCache>
            </c:numRef>
          </c:val>
          <c:extLst>
            <c:ext xmlns:c16="http://schemas.microsoft.com/office/drawing/2014/chart" uri="{C3380CC4-5D6E-409C-BE32-E72D297353CC}">
              <c16:uniqueId val="{00000009-D47B-45C3-87B4-D232ED75581F}"/>
            </c:ext>
          </c:extLst>
        </c:ser>
        <c:dLbls>
          <c:showLegendKey val="0"/>
          <c:showVal val="0"/>
          <c:showCatName val="0"/>
          <c:showSerName val="0"/>
          <c:showPercent val="0"/>
          <c:showBubbleSize val="0"/>
        </c:dLbls>
        <c:gapWidth val="150"/>
        <c:overlap val="100"/>
        <c:axId val="410992256"/>
        <c:axId val="410990688"/>
      </c:barChart>
      <c:catAx>
        <c:axId val="41099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90688"/>
        <c:crosses val="autoZero"/>
        <c:auto val="1"/>
        <c:lblAlgn val="ctr"/>
        <c:lblOffset val="100"/>
        <c:tickLblSkip val="1"/>
        <c:tickMarkSkip val="1"/>
        <c:noMultiLvlLbl val="0"/>
      </c:catAx>
      <c:valAx>
        <c:axId val="41099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9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10755</c:v>
                </c:pt>
                <c:pt idx="5">
                  <c:v>10493</c:v>
                </c:pt>
                <c:pt idx="8">
                  <c:v>10193</c:v>
                </c:pt>
                <c:pt idx="11">
                  <c:v>10011</c:v>
                </c:pt>
                <c:pt idx="14">
                  <c:v>9708</c:v>
                </c:pt>
              </c:numCache>
            </c:numRef>
          </c:val>
          <c:extLst>
            <c:ext xmlns:c16="http://schemas.microsoft.com/office/drawing/2014/chart" uri="{C3380CC4-5D6E-409C-BE32-E72D297353CC}">
              <c16:uniqueId val="{00000000-103A-4C89-BFC0-CD675BD555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A-4C89-BFC0-CD675BD555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c:v>
                </c:pt>
                <c:pt idx="3">
                  <c:v>57</c:v>
                </c:pt>
                <c:pt idx="6">
                  <c:v>62</c:v>
                </c:pt>
                <c:pt idx="9">
                  <c:v>53</c:v>
                </c:pt>
                <c:pt idx="12">
                  <c:v>63</c:v>
                </c:pt>
              </c:numCache>
            </c:numRef>
          </c:val>
          <c:extLst>
            <c:ext xmlns:c16="http://schemas.microsoft.com/office/drawing/2014/chart" uri="{C3380CC4-5D6E-409C-BE32-E72D297353CC}">
              <c16:uniqueId val="{00000002-103A-4C89-BFC0-CD675BD555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223</c:v>
                </c:pt>
                <c:pt idx="3">
                  <c:v>213</c:v>
                </c:pt>
                <c:pt idx="6">
                  <c:v>193</c:v>
                </c:pt>
                <c:pt idx="9">
                  <c:v>206</c:v>
                </c:pt>
                <c:pt idx="12">
                  <c:v>217</c:v>
                </c:pt>
              </c:numCache>
            </c:numRef>
          </c:val>
          <c:extLst>
            <c:ext xmlns:c16="http://schemas.microsoft.com/office/drawing/2014/chart" uri="{C3380CC4-5D6E-409C-BE32-E72D297353CC}">
              <c16:uniqueId val="{00000003-103A-4C89-BFC0-CD675BD555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2845</c:v>
                </c:pt>
                <c:pt idx="3">
                  <c:v>2927</c:v>
                </c:pt>
                <c:pt idx="6">
                  <c:v>3066</c:v>
                </c:pt>
                <c:pt idx="9">
                  <c:v>3101</c:v>
                </c:pt>
                <c:pt idx="12">
                  <c:v>3006</c:v>
                </c:pt>
              </c:numCache>
            </c:numRef>
          </c:val>
          <c:extLst>
            <c:ext xmlns:c16="http://schemas.microsoft.com/office/drawing/2014/chart" uri="{C3380CC4-5D6E-409C-BE32-E72D297353CC}">
              <c16:uniqueId val="{00000004-103A-4C89-BFC0-CD675BD555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A-4C89-BFC0-CD675BD555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A-4C89-BFC0-CD675BD555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16379</c:v>
                </c:pt>
                <c:pt idx="3">
                  <c:v>15823</c:v>
                </c:pt>
                <c:pt idx="6">
                  <c:v>15107</c:v>
                </c:pt>
                <c:pt idx="9">
                  <c:v>14307</c:v>
                </c:pt>
                <c:pt idx="12">
                  <c:v>13603</c:v>
                </c:pt>
              </c:numCache>
            </c:numRef>
          </c:val>
          <c:extLst>
            <c:ext xmlns:c16="http://schemas.microsoft.com/office/drawing/2014/chart" uri="{C3380CC4-5D6E-409C-BE32-E72D297353CC}">
              <c16:uniqueId val="{00000007-103A-4C89-BFC0-CD675BD55580}"/>
            </c:ext>
          </c:extLst>
        </c:ser>
        <c:dLbls>
          <c:showLegendKey val="0"/>
          <c:showVal val="0"/>
          <c:showCatName val="0"/>
          <c:showSerName val="0"/>
          <c:showPercent val="0"/>
          <c:showBubbleSize val="0"/>
        </c:dLbls>
        <c:gapWidth val="100"/>
        <c:overlap val="100"/>
        <c:axId val="410996568"/>
        <c:axId val="41099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8754</c:v>
                </c:pt>
                <c:pt idx="2">
                  <c:v>#N/A</c:v>
                </c:pt>
                <c:pt idx="3">
                  <c:v>#N/A</c:v>
                </c:pt>
                <c:pt idx="4">
                  <c:v>8527</c:v>
                </c:pt>
                <c:pt idx="5">
                  <c:v>#N/A</c:v>
                </c:pt>
                <c:pt idx="6">
                  <c:v>#N/A</c:v>
                </c:pt>
                <c:pt idx="7">
                  <c:v>8235</c:v>
                </c:pt>
                <c:pt idx="8">
                  <c:v>#N/A</c:v>
                </c:pt>
                <c:pt idx="9">
                  <c:v>#N/A</c:v>
                </c:pt>
                <c:pt idx="10">
                  <c:v>7656</c:v>
                </c:pt>
                <c:pt idx="11">
                  <c:v>#N/A</c:v>
                </c:pt>
                <c:pt idx="12">
                  <c:v>#N/A</c:v>
                </c:pt>
                <c:pt idx="13">
                  <c:v>7181</c:v>
                </c:pt>
                <c:pt idx="14">
                  <c:v>#N/A</c:v>
                </c:pt>
              </c:numCache>
            </c:numRef>
          </c:val>
          <c:smooth val="0"/>
          <c:extLst>
            <c:ext xmlns:c16="http://schemas.microsoft.com/office/drawing/2014/chart" uri="{C3380CC4-5D6E-409C-BE32-E72D297353CC}">
              <c16:uniqueId val="{00000008-103A-4C89-BFC0-CD675BD55580}"/>
            </c:ext>
          </c:extLst>
        </c:ser>
        <c:dLbls>
          <c:showLegendKey val="0"/>
          <c:showVal val="0"/>
          <c:showCatName val="0"/>
          <c:showSerName val="0"/>
          <c:showPercent val="0"/>
          <c:showBubbleSize val="0"/>
        </c:dLbls>
        <c:marker val="1"/>
        <c:smooth val="0"/>
        <c:axId val="410996568"/>
        <c:axId val="410990296"/>
      </c:lineChart>
      <c:catAx>
        <c:axId val="41099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90296"/>
        <c:crosses val="autoZero"/>
        <c:auto val="1"/>
        <c:lblAlgn val="ctr"/>
        <c:lblOffset val="100"/>
        <c:tickLblSkip val="1"/>
        <c:tickMarkSkip val="1"/>
        <c:noMultiLvlLbl val="0"/>
      </c:catAx>
      <c:valAx>
        <c:axId val="41099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9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120896</c:v>
                </c:pt>
                <c:pt idx="5">
                  <c:v>119288</c:v>
                </c:pt>
                <c:pt idx="8">
                  <c:v>117424</c:v>
                </c:pt>
                <c:pt idx="11">
                  <c:v>117443</c:v>
                </c:pt>
                <c:pt idx="14">
                  <c:v>113808</c:v>
                </c:pt>
              </c:numCache>
            </c:numRef>
          </c:val>
          <c:extLst>
            <c:ext xmlns:c16="http://schemas.microsoft.com/office/drawing/2014/chart" uri="{C3380CC4-5D6E-409C-BE32-E72D297353CC}">
              <c16:uniqueId val="{00000000-7152-446A-B99C-E683BBB7ED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4082</c:v>
                </c:pt>
                <c:pt idx="5">
                  <c:v>4370</c:v>
                </c:pt>
                <c:pt idx="8">
                  <c:v>4469</c:v>
                </c:pt>
                <c:pt idx="11">
                  <c:v>4239</c:v>
                </c:pt>
                <c:pt idx="14">
                  <c:v>3485</c:v>
                </c:pt>
              </c:numCache>
            </c:numRef>
          </c:val>
          <c:extLst>
            <c:ext xmlns:c16="http://schemas.microsoft.com/office/drawing/2014/chart" uri="{C3380CC4-5D6E-409C-BE32-E72D297353CC}">
              <c16:uniqueId val="{00000001-7152-446A-B99C-E683BBB7ED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11771</c:v>
                </c:pt>
                <c:pt idx="5">
                  <c:v>10793</c:v>
                </c:pt>
                <c:pt idx="8">
                  <c:v>9797</c:v>
                </c:pt>
                <c:pt idx="11">
                  <c:v>9449</c:v>
                </c:pt>
                <c:pt idx="14">
                  <c:v>10438</c:v>
                </c:pt>
              </c:numCache>
            </c:numRef>
          </c:val>
          <c:extLst>
            <c:ext xmlns:c16="http://schemas.microsoft.com/office/drawing/2014/chart" uri="{C3380CC4-5D6E-409C-BE32-E72D297353CC}">
              <c16:uniqueId val="{00000002-7152-446A-B99C-E683BBB7ED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52-446A-B99C-E683BBB7ED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52-446A-B99C-E683BBB7ED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52-446A-B99C-E683BBB7ED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12976</c:v>
                </c:pt>
                <c:pt idx="3">
                  <c:v>12670</c:v>
                </c:pt>
                <c:pt idx="6">
                  <c:v>12920</c:v>
                </c:pt>
                <c:pt idx="9">
                  <c:v>13103</c:v>
                </c:pt>
                <c:pt idx="12">
                  <c:v>13474</c:v>
                </c:pt>
              </c:numCache>
            </c:numRef>
          </c:val>
          <c:extLst>
            <c:ext xmlns:c16="http://schemas.microsoft.com/office/drawing/2014/chart" uri="{C3380CC4-5D6E-409C-BE32-E72D297353CC}">
              <c16:uniqueId val="{00000006-7152-446A-B99C-E683BBB7ED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1822</c:v>
                </c:pt>
                <c:pt idx="3">
                  <c:v>2236</c:v>
                </c:pt>
                <c:pt idx="6">
                  <c:v>2361</c:v>
                </c:pt>
                <c:pt idx="9">
                  <c:v>2316</c:v>
                </c:pt>
                <c:pt idx="12">
                  <c:v>2237</c:v>
                </c:pt>
              </c:numCache>
            </c:numRef>
          </c:val>
          <c:extLst>
            <c:ext xmlns:c16="http://schemas.microsoft.com/office/drawing/2014/chart" uri="{C3380CC4-5D6E-409C-BE32-E72D297353CC}">
              <c16:uniqueId val="{00000007-7152-446A-B99C-E683BBB7ED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32043</c:v>
                </c:pt>
                <c:pt idx="3">
                  <c:v>31698</c:v>
                </c:pt>
                <c:pt idx="6">
                  <c:v>32509</c:v>
                </c:pt>
                <c:pt idx="9">
                  <c:v>34639</c:v>
                </c:pt>
                <c:pt idx="12">
                  <c:v>32423</c:v>
                </c:pt>
              </c:numCache>
            </c:numRef>
          </c:val>
          <c:extLst>
            <c:ext xmlns:c16="http://schemas.microsoft.com/office/drawing/2014/chart" uri="{C3380CC4-5D6E-409C-BE32-E72D297353CC}">
              <c16:uniqueId val="{00000008-7152-446A-B99C-E683BBB7ED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3808</c:v>
                </c:pt>
                <c:pt idx="3">
                  <c:v>3683</c:v>
                </c:pt>
                <c:pt idx="6">
                  <c:v>0</c:v>
                </c:pt>
                <c:pt idx="9">
                  <c:v>0</c:v>
                </c:pt>
                <c:pt idx="12">
                  <c:v>0</c:v>
                </c:pt>
              </c:numCache>
            </c:numRef>
          </c:val>
          <c:extLst>
            <c:ext xmlns:c16="http://schemas.microsoft.com/office/drawing/2014/chart" uri="{C3380CC4-5D6E-409C-BE32-E72D297353CC}">
              <c16:uniqueId val="{00000009-7152-446A-B99C-E683BBB7ED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145147</c:v>
                </c:pt>
                <c:pt idx="3">
                  <c:v>139382</c:v>
                </c:pt>
                <c:pt idx="6">
                  <c:v>136925</c:v>
                </c:pt>
                <c:pt idx="9">
                  <c:v>133006</c:v>
                </c:pt>
                <c:pt idx="12">
                  <c:v>128986</c:v>
                </c:pt>
              </c:numCache>
            </c:numRef>
          </c:val>
          <c:extLst>
            <c:ext xmlns:c16="http://schemas.microsoft.com/office/drawing/2014/chart" uri="{C3380CC4-5D6E-409C-BE32-E72D297353CC}">
              <c16:uniqueId val="{0000000A-7152-446A-B99C-E683BBB7ED44}"/>
            </c:ext>
          </c:extLst>
        </c:ser>
        <c:dLbls>
          <c:showLegendKey val="0"/>
          <c:showVal val="0"/>
          <c:showCatName val="0"/>
          <c:showSerName val="0"/>
          <c:showPercent val="0"/>
          <c:showBubbleSize val="0"/>
        </c:dLbls>
        <c:gapWidth val="100"/>
        <c:overlap val="100"/>
        <c:axId val="410993432"/>
        <c:axId val="410992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59047</c:v>
                </c:pt>
                <c:pt idx="2">
                  <c:v>#N/A</c:v>
                </c:pt>
                <c:pt idx="3">
                  <c:v>#N/A</c:v>
                </c:pt>
                <c:pt idx="4">
                  <c:v>55217</c:v>
                </c:pt>
                <c:pt idx="5">
                  <c:v>#N/A</c:v>
                </c:pt>
                <c:pt idx="6">
                  <c:v>#N/A</c:v>
                </c:pt>
                <c:pt idx="7">
                  <c:v>53026</c:v>
                </c:pt>
                <c:pt idx="8">
                  <c:v>#N/A</c:v>
                </c:pt>
                <c:pt idx="9">
                  <c:v>#N/A</c:v>
                </c:pt>
                <c:pt idx="10">
                  <c:v>51932</c:v>
                </c:pt>
                <c:pt idx="11">
                  <c:v>#N/A</c:v>
                </c:pt>
                <c:pt idx="12">
                  <c:v>#N/A</c:v>
                </c:pt>
                <c:pt idx="13">
                  <c:v>49387</c:v>
                </c:pt>
                <c:pt idx="14">
                  <c:v>#N/A</c:v>
                </c:pt>
              </c:numCache>
            </c:numRef>
          </c:val>
          <c:smooth val="0"/>
          <c:extLst>
            <c:ext xmlns:c16="http://schemas.microsoft.com/office/drawing/2014/chart" uri="{C3380CC4-5D6E-409C-BE32-E72D297353CC}">
              <c16:uniqueId val="{0000000B-7152-446A-B99C-E683BBB7ED44}"/>
            </c:ext>
          </c:extLst>
        </c:ser>
        <c:dLbls>
          <c:showLegendKey val="0"/>
          <c:showVal val="0"/>
          <c:showCatName val="0"/>
          <c:showSerName val="0"/>
          <c:showPercent val="0"/>
          <c:showBubbleSize val="0"/>
        </c:dLbls>
        <c:marker val="1"/>
        <c:smooth val="0"/>
        <c:axId val="410993432"/>
        <c:axId val="410992648"/>
      </c:lineChart>
      <c:catAx>
        <c:axId val="41099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992648"/>
        <c:crosses val="autoZero"/>
        <c:auto val="1"/>
        <c:lblAlgn val="ctr"/>
        <c:lblOffset val="100"/>
        <c:tickLblSkip val="1"/>
        <c:tickMarkSkip val="1"/>
        <c:noMultiLvlLbl val="0"/>
      </c:catAx>
      <c:valAx>
        <c:axId val="410992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93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2777</c:v>
                </c:pt>
                <c:pt idx="1">
                  <c:v>3762</c:v>
                </c:pt>
                <c:pt idx="2">
                  <c:v>4585</c:v>
                </c:pt>
              </c:numCache>
            </c:numRef>
          </c:val>
          <c:extLst>
            <c:ext xmlns:c16="http://schemas.microsoft.com/office/drawing/2014/chart" uri="{C3380CC4-5D6E-409C-BE32-E72D297353CC}">
              <c16:uniqueId val="{00000000-BD1C-4512-B9BB-A11BFFD802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1258</c:v>
                </c:pt>
                <c:pt idx="1">
                  <c:v>258</c:v>
                </c:pt>
                <c:pt idx="2">
                  <c:v>258</c:v>
                </c:pt>
              </c:numCache>
            </c:numRef>
          </c:val>
          <c:extLst>
            <c:ext xmlns:c16="http://schemas.microsoft.com/office/drawing/2014/chart" uri="{C3380CC4-5D6E-409C-BE32-E72D297353CC}">
              <c16:uniqueId val="{00000001-BD1C-4512-B9BB-A11BFFD802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4251</c:v>
                </c:pt>
                <c:pt idx="1">
                  <c:v>3950</c:v>
                </c:pt>
                <c:pt idx="2">
                  <c:v>4141</c:v>
                </c:pt>
              </c:numCache>
            </c:numRef>
          </c:val>
          <c:extLst>
            <c:ext xmlns:c16="http://schemas.microsoft.com/office/drawing/2014/chart" uri="{C3380CC4-5D6E-409C-BE32-E72D297353CC}">
              <c16:uniqueId val="{00000002-BD1C-4512-B9BB-A11BFFD8026F}"/>
            </c:ext>
          </c:extLst>
        </c:ser>
        <c:dLbls>
          <c:showLegendKey val="0"/>
          <c:showVal val="0"/>
          <c:showCatName val="0"/>
          <c:showSerName val="0"/>
          <c:showPercent val="0"/>
          <c:showBubbleSize val="0"/>
        </c:dLbls>
        <c:gapWidth val="120"/>
        <c:overlap val="100"/>
        <c:axId val="413739416"/>
        <c:axId val="413740592"/>
      </c:barChart>
      <c:catAx>
        <c:axId val="41373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740592"/>
        <c:crosses val="autoZero"/>
        <c:auto val="1"/>
        <c:lblAlgn val="ctr"/>
        <c:lblOffset val="100"/>
        <c:tickLblSkip val="1"/>
        <c:tickMarkSkip val="1"/>
        <c:noMultiLvlLbl val="0"/>
      </c:catAx>
      <c:valAx>
        <c:axId val="413740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73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{554C11C0-1999-414B-8B29-D18B12E068D6}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BDF-4B39-9BB4-411DD1F05F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{52A3824E-7B85-45C0-9D43-FB3378D7417F}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DF-4B39-9BB4-411DD1F05F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{7DDDD477-62F9-4DC0-A550-3DA25950DEB6}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DF-4B39-9BB4-411DD1F05F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{48E0119C-52EF-4F84-AB57-38CAECCF4E03}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DF-4B39-9BB4-411DD1F05F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{CF50A725-6134-4C1D-8628-C1D4FC757891}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DF-4B39-9BB4-411DD1F05FC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{98BFE9A3-E9C6-4BD2-98B5-679F65C917DE}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BDF-4B39-9BB4-411DD1F05FC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{E5CD972C-CE93-46EB-9C15-8AA8A57B5D36}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BDF-4B39-9BB4-411DD1F05FC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{6F3C09BD-7CC5-4B25-A997-88A14FA2BA12}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BDF-4B39-9BB4-411DD1F05FC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{E97147D8-0ADE-4725-BF77-6FC67334D67F}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BDF-4B39-9BB4-411DD1F05F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56.8</c:v>
                </c:pt>
                <c:pt idx="16">
                  <c:v>58.1</c:v>
                </c:pt>
                <c:pt idx="24">
                  <c:v>59.6</c:v>
                </c:pt>
                <c:pt idx="32">
                  <c:v>60.3</c:v>
                </c:pt>
              </c:numCache>
            </c:numRef>
          </c:xVal>
          <c:yVal>
            <c:numRef>
              <c:f>公会計指標分析・財政指標組合せ分析表!$BP$51:$DC$51</c:f>
              <c:numCache>
                <c:formatCode>#,##0.0;"▲ "#,##0.0</c:formatCode>
                <c:ptCount val="40"/>
                <c:pt idx="0">
                  <c:v>104.3</c:v>
                </c:pt>
                <c:pt idx="8">
                  <c:v>97.5</c:v>
                </c:pt>
                <c:pt idx="16">
                  <c:v>93.6</c:v>
                </c:pt>
                <c:pt idx="24">
                  <c:v>89.3</c:v>
                </c:pt>
                <c:pt idx="32">
                  <c:v>82.3</c:v>
                </c:pt>
              </c:numCache>
            </c:numRef>
          </c:yVal>
          <c:smooth val="0"/>
          <c:extLst>
            <c:ext xmlns:c16="http://schemas.microsoft.com/office/drawing/2014/chart" uri="{C3380CC4-5D6E-409C-BE32-E72D297353CC}">
              <c16:uniqueId val="{00000009-DBDF-4B39-9BB4-411DD1F05F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{B5732C7E-41F5-47B8-BB0B-4BD706A1B47C}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BDF-4B39-9BB4-411DD1F05F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{0004E9E9-73C7-41D5-88B3-4A67B5DE1075}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DF-4B39-9BB4-411DD1F05F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{83EBDEF7-BF87-4FC9-A782-A205133C5947}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DF-4B39-9BB4-411DD1F05F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{2D17E11C-EC94-4F50-A3E8-01C86A2F126E}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DF-4B39-9BB4-411DD1F05F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{C9305EB0-0165-467A-830E-7E300CE6F7EA}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DF-4B39-9BB4-411DD1F05FC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{A2145197-AB81-43E8-B1F3-0481D7CB7D59}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BDF-4B39-9BB4-411DD1F05FC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{6E0EBD1B-A821-4F5C-A475-CB7D98B8CABF}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BDF-4B39-9BB4-411DD1F05FC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{897D7DC0-958B-4885-95BB-FFAA393AE02A}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BDF-4B39-9BB4-411DD1F05FC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{D6324D8B-2197-4579-BE69-27413C069BD3}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BDF-4B39-9BB4-411DD1F05F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DBDF-4B39-9BB4-411DD1F05FC8}"/>
            </c:ext>
          </c:extLst>
        </c:ser>
        <c:dLbls>
          <c:showLegendKey val="0"/>
          <c:showVal val="1"/>
          <c:showCatName val="0"/>
          <c:showSerName val="0"/>
          <c:showPercent val="0"/>
          <c:showBubbleSize val="0"/>
        </c:dLbls>
        <c:axId val="413739808"/>
        <c:axId val="413736672"/>
      </c:scatterChart>
      <c:valAx>
        <c:axId val="413739808"/>
        <c:scaling>
          <c:orientation val="maxMin"/>
          <c:max val="65"/>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736672"/>
        <c:crosses val="autoZero"/>
        <c:crossBetween val="midCat"/>
      </c:valAx>
      <c:valAx>
        <c:axId val="413736672"/>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3739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{FE9D4EFC-F55D-45B8-AD4E-48C38FD25AAD}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F6-48D5-87C1-628B6A267F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{3CB9A9E2-23D6-4C4C-B65A-121F2A50CBA6}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F6-48D5-87C1-628B6A267F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{3FCED999-7D0B-4A6F-AB5C-23E27E2F8113}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F6-48D5-87C1-628B6A267F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{F75B3B03-CF44-492D-9728-1879F8C298B5}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F6-48D5-87C1-628B6A267F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{9D805F5D-86D1-48FF-9BF4-E002BEBF721E}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F6-48D5-87C1-628B6A267FAD}"/>
                </c:ext>
              </c:extLst>
            </c:dLbl>
            <c:dLbl>
              <c:idx val="8"/>
              <c:layout>
                <c:manualLayout>
                  <c:x val="-3.8033698733677027E-2"/>
                  <c:y val="-5.6157001781620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{8967535A-8CAF-4AFD-B496-5659A0F69274}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F6-48D5-87C1-628B6A267FAD}"/>
                </c:ext>
              </c:extLst>
            </c:dLbl>
            <c:dLbl>
              <c:idx val="16"/>
              <c:layout>
                <c:manualLayout>
                  <c:x val="-2.5234635610509228E-2"/>
                  <c:y val="-6.867629239396748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{BADCC5A2-D019-434E-9FAC-64EA88ACA47B}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F6-48D5-87C1-628B6A267FA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{7DAB9229-68A1-46B6-94B7-7B1B7A701B45}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F6-48D5-87C1-628B6A267F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{6F6B944B-A4AC-4973-A0B2-C5D73D54F64A}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F6-48D5-87C1-628B6A267F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15.2</c:v>
                </c:pt>
                <c:pt idx="16">
                  <c:v>15</c:v>
                </c:pt>
                <c:pt idx="24">
                  <c:v>14.2</c:v>
                </c:pt>
                <c:pt idx="32">
                  <c:v>13.2</c:v>
                </c:pt>
              </c:numCache>
            </c:numRef>
          </c:xVal>
          <c:yVal>
            <c:numRef>
              <c:f>公会計指標分析・財政指標組合せ分析表!$BP$73:$DC$73</c:f>
              <c:numCache>
                <c:formatCode>#,##0.0;"▲ "#,##0.0</c:formatCode>
                <c:ptCount val="40"/>
                <c:pt idx="0">
                  <c:v>104.3</c:v>
                </c:pt>
                <c:pt idx="8">
                  <c:v>97.5</c:v>
                </c:pt>
                <c:pt idx="16">
                  <c:v>93.6</c:v>
                </c:pt>
                <c:pt idx="24">
                  <c:v>89.3</c:v>
                </c:pt>
                <c:pt idx="32">
                  <c:v>82.3</c:v>
                </c:pt>
              </c:numCache>
            </c:numRef>
          </c:yVal>
          <c:smooth val="0"/>
          <c:extLst>
            <c:ext xmlns:c16="http://schemas.microsoft.com/office/drawing/2014/chart" uri="{C3380CC4-5D6E-409C-BE32-E72D297353CC}">
              <c16:uniqueId val="{00000009-0AF6-48D5-87C1-628B6A267F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68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{B4632D2C-FAAA-4A3D-BE8D-3B06375111F9}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F6-48D5-87C1-628B6A267F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{87976E24-C43A-4D34-9E6C-E5DC8209E470}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F6-48D5-87C1-628B6A267F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{1A44BD0B-2146-4F62-9099-04DEAF7C8BD7}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F6-48D5-87C1-628B6A267F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{C74FBB75-8BCB-4751-8CDB-65618477078F}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F6-48D5-87C1-628B6A267F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{28100D9C-77B7-42F8-A520-1A36A69AE539}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F6-48D5-87C1-628B6A267FAD}"/>
                </c:ext>
              </c:extLst>
            </c:dLbl>
            <c:dLbl>
              <c:idx val="8"/>
              <c:layout>
                <c:manualLayout>
                  <c:x val="-2.5298460057526718E-2"/>
                  <c:y val="-4.3820428287555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{CA321D61-A052-44D4-8D93-10D600E21B36}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F6-48D5-87C1-628B6A267FAD}"/>
                </c:ext>
              </c:extLst>
            </c:dLbl>
            <c:dLbl>
              <c:idx val="16"/>
              <c:layout>
                <c:manualLayout>
                  <c:x val="-3.1570342725075584E-2"/>
                  <c:y val="-9.84269888424399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{10C591B8-3AC1-4CA5-8078-414A3F31650F}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F6-48D5-87C1-628B6A267FAD}"/>
                </c:ext>
              </c:extLst>
            </c:dLbl>
            <c:dLbl>
              <c:idx val="24"/>
              <c:layout>
                <c:manualLayout>
                  <c:x val="-3.1570342725075584E-2"/>
                  <c:y val="-4.500269537717126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{EAB2A808-B3B5-4BC5-B5A9-0E9209028932}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F6-48D5-87C1-628B6A267F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{2461E7F5-402D-4AF3-B8CC-DA6BB5C8A62E}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F6-48D5-87C1-628B6A267F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0AF6-48D5-87C1-628B6A267FAD}"/>
            </c:ext>
          </c:extLst>
        </c:ser>
        <c:dLbls>
          <c:showLegendKey val="0"/>
          <c:showVal val="1"/>
          <c:showCatName val="0"/>
          <c:showSerName val="0"/>
          <c:showPercent val="0"/>
          <c:showBubbleSize val="0"/>
        </c:dLbls>
        <c:axId val="413740200"/>
        <c:axId val="413734320"/>
      </c:scatterChart>
      <c:valAx>
        <c:axId val="413740200"/>
        <c:scaling>
          <c:orientation val="maxMin"/>
          <c:max val="1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734320"/>
        <c:crosses val="autoZero"/>
        <c:crossBetween val="midCat"/>
      </c:valAx>
      <c:valAx>
        <c:axId val="41373432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3740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solidFill>
                <a:sysClr val="windowText" lastClr="000000"/>
              </a:solidFill>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特定歳入は減少したものの、充当可能基金は増加しており、財源調整のための財政調整基金や減債基金などの取り崩し額の抑制など、今後も行財政改革プランに基づき、基金残高の確保に努めていくこととしている。</a:t>
          </a:r>
        </a:p>
        <a:p>
          <a:r>
            <a:rPr kumimoji="1" lang="ja-JP" altLang="en-US" sz="1400">
              <a:solidFill>
                <a:sysClr val="windowText" lastClr="000000"/>
              </a:solidFill>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・財政調整基金については、過去最大の除排雪経費を賄うために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億円を取り崩したものの、決算剰余金による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億円となった。また、その他特定目的基金については、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億円を取り崩したものの、寄附金等により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・元気都市あおもり応援基金：令和３年度に受け入れた寄附金のうち約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・決算剰余金による積立の増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本市の有形固定資産減価償却率については、経年により前年度から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％となったが、類似団体内平均値は下回っている。</a:t>
          </a:r>
        </a:p>
        <a:p>
          <a:r>
            <a:rPr kumimoji="1" lang="ja-JP" altLang="en-US" sz="1100">
              <a:latin typeface="ＭＳ Ｐゴシック" panose="020B0600070205080204" pitchFamily="50" charset="-128"/>
              <a:ea typeface="ＭＳ Ｐゴシック" panose="020B0600070205080204" pitchFamily="50" charset="-128"/>
            </a:rPr>
            <a:t>　しかしながら、資産の大半が償却している状況からも、今後は人口減少・公共施設のあり方等を踏まえながら、計画的な更新を検討する必要があるものと考える。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128270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1810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103082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641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49107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173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2328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813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本市の債務償還比率については、地方債の発行の抑制に伴う地方債残高の減少及び地方交付税や税収の増があったことから、前年度から</a:t>
          </a:r>
          <a:r>
            <a:rPr kumimoji="1" lang="en-US" altLang="ja-JP" sz="1100">
              <a:latin typeface="ＭＳ Ｐゴシック" panose="020B0600070205080204" pitchFamily="50" charset="-128"/>
              <a:ea typeface="ＭＳ Ｐゴシック" panose="020B0600070205080204" pitchFamily="50" charset="-128"/>
            </a:rPr>
            <a:t>159.6</a:t>
          </a:r>
          <a:r>
            <a:rPr kumimoji="1" lang="ja-JP" altLang="en-US" sz="1100">
              <a:latin typeface="ＭＳ Ｐゴシック" panose="020B0600070205080204" pitchFamily="50" charset="-128"/>
              <a:ea typeface="ＭＳ Ｐゴシック" panose="020B0600070205080204" pitchFamily="50" charset="-128"/>
            </a:rPr>
            <a:t>％の減となったが、依然として類似団体平均値を上回っている現状にある。</a:t>
          </a:r>
        </a:p>
        <a:p>
          <a:r>
            <a:rPr kumimoji="1" lang="ja-JP" altLang="en-US" sz="1100">
              <a:latin typeface="ＭＳ Ｐゴシック" panose="020B0600070205080204" pitchFamily="50" charset="-128"/>
              <a:ea typeface="ＭＳ Ｐゴシック" panose="020B0600070205080204" pitchFamily="50" charset="-128"/>
            </a:rPr>
            <a:t>　今後、社会保障費の増加や施設更新等の普通建設事業による財政需要が見込まれることから、市債発行額や償還額を考慮しながら、将来負担の適正化に努める必要がある。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61622</xdr:rowOff>
    </xdr:from>
    <xdr:to>
      <xdr:col>76</xdr:col>
      <xdr:colOff>73025</xdr:colOff>
      <xdr:row>31</xdr:row>
      <xdr:rowOff>163222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40049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2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136298</xdr:rowOff>
    </xdr:from>
    <xdr:to>
      <xdr:col>72</xdr:col>
      <xdr:colOff>123825</xdr:colOff>
      <xdr:row>33</xdr:row>
      <xdr:rowOff>66448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3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112422</xdr:rowOff>
    </xdr:from>
    <xdr:to>
      <xdr:col>76</xdr:col>
      <xdr:colOff>22225</xdr:colOff>
      <xdr:row>33</xdr:row>
      <xdr:rowOff>15648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98897"/>
          <a:ext cx="711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121494</xdr:rowOff>
    </xdr:from>
    <xdr:to>
      <xdr:col>68</xdr:col>
      <xdr:colOff>123825</xdr:colOff>
      <xdr:row>33</xdr:row>
      <xdr:rowOff>51644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844</xdr:rowOff>
    </xdr:from>
    <xdr:to>
      <xdr:col>72</xdr:col>
      <xdr:colOff>73025</xdr:colOff>
      <xdr:row>33</xdr:row>
      <xdr:rowOff>15648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430219"/>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54909</xdr:rowOff>
    </xdr:from>
    <xdr:to>
      <xdr:col>64</xdr:col>
      <xdr:colOff>123825</xdr:colOff>
      <xdr:row>33</xdr:row>
      <xdr:rowOff>156510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484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844</xdr:rowOff>
    </xdr:from>
    <xdr:to>
      <xdr:col>68</xdr:col>
      <xdr:colOff>73025</xdr:colOff>
      <xdr:row>33</xdr:row>
      <xdr:rowOff>105709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430219"/>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32086</xdr:rowOff>
    </xdr:from>
    <xdr:to>
      <xdr:col>60</xdr:col>
      <xdr:colOff>123825</xdr:colOff>
      <xdr:row>33</xdr:row>
      <xdr:rowOff>133686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4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82886</xdr:rowOff>
    </xdr:from>
    <xdr:to>
      <xdr:col>64</xdr:col>
      <xdr:colOff>73025</xdr:colOff>
      <xdr:row>33</xdr:row>
      <xdr:rowOff>105709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512261"/>
          <a:ext cx="7620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57575</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4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42770</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47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147636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57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124813</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91694</xdr:rowOff>
    </xdr:from>
    <xdr:to>
      <xdr:col>24</xdr:col>
      <xdr:colOff>114300</xdr:colOff>
      <xdr:row>37</xdr:row>
      <xdr:rowOff>21844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142494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712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xdr:rowOff>
    </xdr:from>
    <xdr:to>
      <xdr:col>15</xdr:col>
      <xdr:colOff>101600</xdr:colOff>
      <xdr:row>36</xdr:row>
      <xdr:rowOff>108712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57912</xdr:rowOff>
    </xdr:from>
    <xdr:to>
      <xdr:col>19</xdr:col>
      <xdr:colOff>177800</xdr:colOff>
      <xdr:row>36</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301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137414</xdr:rowOff>
    </xdr:from>
    <xdr:to>
      <xdr:col>10</xdr:col>
      <xdr:colOff>165100</xdr:colOff>
      <xdr:row>36</xdr:row>
      <xdr:rowOff>67564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xdr:rowOff>
    </xdr:from>
    <xdr:to>
      <xdr:col>15</xdr:col>
      <xdr:colOff>50800</xdr:colOff>
      <xdr:row>36</xdr:row>
      <xdr:rowOff>57912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88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103124</xdr:rowOff>
    </xdr:from>
    <xdr:to>
      <xdr:col>6</xdr:col>
      <xdr:colOff>38100</xdr:colOff>
      <xdr:row>36</xdr:row>
      <xdr:rowOff>33274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153924</xdr:rowOff>
    </xdr:from>
    <xdr:to>
      <xdr:col>10</xdr:col>
      <xdr:colOff>114300</xdr:colOff>
      <xdr:row>36</xdr:row>
      <xdr:rowOff>16764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546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49801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48120</xdr:rowOff>
    </xdr:from>
    <xdr:to>
      <xdr:col>55</xdr:col>
      <xdr:colOff>50800</xdr:colOff>
      <xdr:row>41</xdr:row>
      <xdr:rowOff>149720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7497</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49644</xdr:rowOff>
    </xdr:from>
    <xdr:to>
      <xdr:col>50</xdr:col>
      <xdr:colOff>165100</xdr:colOff>
      <xdr:row>41</xdr:row>
      <xdr:rowOff>151244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98920</xdr:rowOff>
    </xdr:from>
    <xdr:to>
      <xdr:col>55</xdr:col>
      <xdr:colOff>0</xdr:colOff>
      <xdr:row>41</xdr:row>
      <xdr:rowOff>100444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28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50902</xdr:rowOff>
    </xdr:from>
    <xdr:to>
      <xdr:col>46</xdr:col>
      <xdr:colOff>38100</xdr:colOff>
      <xdr:row>41</xdr:row>
      <xdr:rowOff>152502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100444</xdr:rowOff>
    </xdr:from>
    <xdr:to>
      <xdr:col>50</xdr:col>
      <xdr:colOff>114300</xdr:colOff>
      <xdr:row>41</xdr:row>
      <xdr:rowOff>101702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2989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52756</xdr:rowOff>
    </xdr:from>
    <xdr:to>
      <xdr:col>41</xdr:col>
      <xdr:colOff>101600</xdr:colOff>
      <xdr:row>41</xdr:row>
      <xdr:rowOff>154356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101702</xdr:rowOff>
    </xdr:from>
    <xdr:to>
      <xdr:col>45</xdr:col>
      <xdr:colOff>177800</xdr:colOff>
      <xdr:row>41</xdr:row>
      <xdr:rowOff>103556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31152"/>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55283</xdr:rowOff>
    </xdr:from>
    <xdr:to>
      <xdr:col>36</xdr:col>
      <xdr:colOff>165100</xdr:colOff>
      <xdr:row>41</xdr:row>
      <xdr:rowOff>156883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103556</xdr:rowOff>
    </xdr:from>
    <xdr:to>
      <xdr:col>41</xdr:col>
      <xdr:colOff>50800</xdr:colOff>
      <xdr:row>41</xdr:row>
      <xdr:rowOff>106083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33006"/>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167771</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8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169029</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8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170883</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8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1960</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86541</xdr:rowOff>
    </xdr:from>
    <xdr:to>
      <xdr:col>24</xdr:col>
      <xdr:colOff>63500</xdr:colOff>
      <xdr:row>59</xdr:row>
      <xdr:rowOff>133894</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3797300" y="1020209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158387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2494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59</xdr:row>
      <xdr:rowOff>158387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2641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120831</xdr:rowOff>
    </xdr:from>
    <xdr:to>
      <xdr:col>10</xdr:col>
      <xdr:colOff>114300</xdr:colOff>
      <xdr:row>59</xdr:row>
      <xdr:rowOff>148590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29771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50229</xdr:rowOff>
    </xdr:from>
    <xdr:to>
      <xdr:col>55</xdr:col>
      <xdr:colOff>50800</xdr:colOff>
      <xdr:row>60</xdr:row>
      <xdr:rowOff>151829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3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73106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18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151888</xdr:rowOff>
    </xdr:from>
    <xdr:to>
      <xdr:col>50</xdr:col>
      <xdr:colOff>165100</xdr:colOff>
      <xdr:row>61</xdr:row>
      <xdr:rowOff>82038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101029</xdr:rowOff>
    </xdr:from>
    <xdr:to>
      <xdr:col>55</xdr:col>
      <xdr:colOff>0</xdr:colOff>
      <xdr:row>61</xdr:row>
      <xdr:rowOff>31238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388029"/>
          <a:ext cx="838200" cy="1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160697</xdr:rowOff>
    </xdr:from>
    <xdr:to>
      <xdr:col>46</xdr:col>
      <xdr:colOff>38100</xdr:colOff>
      <xdr:row>61</xdr:row>
      <xdr:rowOff>90847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4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31238</xdr:rowOff>
    </xdr:from>
    <xdr:to>
      <xdr:col>50</xdr:col>
      <xdr:colOff>114300</xdr:colOff>
      <xdr:row>61</xdr:row>
      <xdr:rowOff>40047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489688"/>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7981</xdr:rowOff>
    </xdr:from>
    <xdr:to>
      <xdr:col>41</xdr:col>
      <xdr:colOff>101600</xdr:colOff>
      <xdr:row>61</xdr:row>
      <xdr:rowOff>109581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4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40047</xdr:rowOff>
    </xdr:from>
    <xdr:to>
      <xdr:col>45</xdr:col>
      <xdr:colOff>177800</xdr:colOff>
      <xdr:row>61</xdr:row>
      <xdr:rowOff>58781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498497"/>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17849</xdr:rowOff>
    </xdr:from>
    <xdr:to>
      <xdr:col>36</xdr:col>
      <xdr:colOff>165100</xdr:colOff>
      <xdr:row>61</xdr:row>
      <xdr:rowOff>119449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4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58781</xdr:rowOff>
    </xdr:from>
    <xdr:to>
      <xdr:col>41</xdr:col>
      <xdr:colOff>50800</xdr:colOff>
      <xdr:row>61</xdr:row>
      <xdr:rowOff>68649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51723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98565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21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107374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2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126108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2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135976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2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27776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29755</xdr:rowOff>
    </xdr:from>
    <xdr:to>
      <xdr:col>20</xdr:col>
      <xdr:colOff>38100</xdr:colOff>
      <xdr:row>82</xdr:row>
      <xdr:rowOff>131355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80555</xdr:rowOff>
    </xdr:from>
    <xdr:to>
      <xdr:col>24</xdr:col>
      <xdr:colOff>63500</xdr:colOff>
      <xdr:row>82</xdr:row>
      <xdr:rowOff>100149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1394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100149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1394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34834</xdr:rowOff>
    </xdr:from>
    <xdr:to>
      <xdr:col>15</xdr:col>
      <xdr:colOff>50800</xdr:colOff>
      <xdr:row>82</xdr:row>
      <xdr:rowOff>100149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0937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98334</xdr:rowOff>
    </xdr:from>
    <xdr:to>
      <xdr:col>6</xdr:col>
      <xdr:colOff>38100</xdr:colOff>
      <xdr:row>83</xdr:row>
      <xdr:rowOff>28484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149134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0937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122482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142076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19611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33782</xdr:rowOff>
    </xdr:from>
    <xdr:to>
      <xdr:col>55</xdr:col>
      <xdr:colOff>50800</xdr:colOff>
      <xdr:row>83</xdr:row>
      <xdr:rowOff>135382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56659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58928</xdr:rowOff>
    </xdr:from>
    <xdr:to>
      <xdr:col>50</xdr:col>
      <xdr:colOff>165100</xdr:colOff>
      <xdr:row>83</xdr:row>
      <xdr:rowOff>160528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84582</xdr:rowOff>
    </xdr:from>
    <xdr:to>
      <xdr:col>55</xdr:col>
      <xdr:colOff>0</xdr:colOff>
      <xdr:row>83</xdr:row>
      <xdr:rowOff>109728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3149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64263</xdr:rowOff>
    </xdr:from>
    <xdr:to>
      <xdr:col>46</xdr:col>
      <xdr:colOff>38100</xdr:colOff>
      <xdr:row>83</xdr:row>
      <xdr:rowOff>165863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109728</xdr:rowOff>
    </xdr:from>
    <xdr:to>
      <xdr:col>50</xdr:col>
      <xdr:colOff>114300</xdr:colOff>
      <xdr:row>83</xdr:row>
      <xdr:rowOff>115063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3400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73406</xdr:rowOff>
    </xdr:from>
    <xdr:to>
      <xdr:col>41</xdr:col>
      <xdr:colOff>101600</xdr:colOff>
      <xdr:row>84</xdr:row>
      <xdr:rowOff>3556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115063</xdr:rowOff>
    </xdr:from>
    <xdr:to>
      <xdr:col>45</xdr:col>
      <xdr:colOff>177800</xdr:colOff>
      <xdr:row>83</xdr:row>
      <xdr:rowOff>124206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345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81787</xdr:rowOff>
    </xdr:from>
    <xdr:to>
      <xdr:col>36</xdr:col>
      <xdr:colOff>165100</xdr:colOff>
      <xdr:row>84</xdr:row>
      <xdr:rowOff>11937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124206</xdr:rowOff>
    </xdr:from>
    <xdr:to>
      <xdr:col>41</xdr:col>
      <xdr:colOff>50800</xdr:colOff>
      <xdr:row>83</xdr:row>
      <xdr:rowOff>132587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35455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5605</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156990</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166133</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3064</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40657</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153052</xdr:rowOff>
    </xdr:from>
    <xdr:ext cx="405111" cy="259045"/>
    <xdr:sp macro="" textlink="">
      <xdr:nvSpPr>
        <xdr:cNvPr id="421" name="n_1aveValue【港湾・漁港】&#10;有形固定資産減価償却率">
          <a:extLst>
            <a:ext uri="{FF2B5EF4-FFF2-40B4-BE49-F238E27FC236}">
              <a16:creationId xmlns:a16="http://schemas.microsoft.com/office/drawing/2014/main" id="{00000000-0008-0000-0E00-0000A5010000}"/>
            </a:ext>
          </a:extLst>
        </xdr:cNvPr>
        <xdr:cNvSpPr txBox="1"/>
      </xdr:nvSpPr>
      <xdr:spPr>
        <a:xfrm>
          <a:off x="3582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134002</xdr:rowOff>
    </xdr:from>
    <xdr:ext cx="405111" cy="259045"/>
    <xdr:sp macro="" textlink="">
      <xdr:nvSpPr>
        <xdr:cNvPr id="422" name="n_2aveValue【港湾・漁港】&#10;有形固定資産減価償却率">
          <a:extLst>
            <a:ext uri="{FF2B5EF4-FFF2-40B4-BE49-F238E27FC236}">
              <a16:creationId xmlns:a16="http://schemas.microsoft.com/office/drawing/2014/main" id="{00000000-0008-0000-0E00-0000A6010000}"/>
            </a:ext>
          </a:extLst>
        </xdr:cNvPr>
        <xdr:cNvSpPr txBox="1"/>
      </xdr:nvSpPr>
      <xdr:spPr>
        <a:xfrm>
          <a:off x="2705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23" name="n_3aveValue【港湾・漁港】&#10;有形固定資産減価償却率">
          <a:extLst>
            <a:ext uri="{FF2B5EF4-FFF2-40B4-BE49-F238E27FC236}">
              <a16:creationId xmlns:a16="http://schemas.microsoft.com/office/drawing/2014/main" id="{00000000-0008-0000-0E00-0000A7010000}"/>
            </a:ext>
          </a:extLst>
        </xdr:cNvPr>
        <xdr:cNvSpPr txBox="1"/>
      </xdr:nvSpPr>
      <xdr:spPr>
        <a:xfrm>
          <a:off x="18167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24" name="n_4aveValue【港湾・漁港】&#10;有形固定資産減価償却率">
          <a:extLst>
            <a:ext uri="{FF2B5EF4-FFF2-40B4-BE49-F238E27FC236}">
              <a16:creationId xmlns:a16="http://schemas.microsoft.com/office/drawing/2014/main" id="{00000000-0008-0000-0E00-0000A8010000}"/>
            </a:ext>
          </a:extLst>
        </xdr:cNvPr>
        <xdr:cNvSpPr txBox="1"/>
      </xdr:nvSpPr>
      <xdr:spPr>
        <a:xfrm>
          <a:off x="927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00000000-0008-0000-0E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51" name="【港湾・漁港】&#10;一人当たり有形固定資産（償却資産）額最小値テキスト">
          <a:extLst>
            <a:ext uri="{FF2B5EF4-FFF2-40B4-BE49-F238E27FC236}">
              <a16:creationId xmlns:a16="http://schemas.microsoft.com/office/drawing/2014/main" id="{00000000-0008-0000-0E00-0000C3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00000000-0008-0000-0E00-0000C5010000}"/>
            </a:ext>
          </a:extLst>
        </xdr:cNvPr>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00000000-0008-0000-0E00-0000C7010000}"/>
            </a:ext>
          </a:extLst>
        </xdr:cNvPr>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152388</xdr:rowOff>
    </xdr:from>
    <xdr:to>
      <xdr:col>55</xdr:col>
      <xdr:colOff>50800</xdr:colOff>
      <xdr:row>109</xdr:row>
      <xdr:rowOff>82538</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0426700" y="18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67315</xdr:rowOff>
    </xdr:from>
    <xdr:ext cx="469744" cy="259045"/>
    <xdr:sp macro="" textlink="">
      <xdr:nvSpPr>
        <xdr:cNvPr id="467" name="【港湾・漁港】&#10;一人当たり有形固定資産（償却資産）額該当値テキスト">
          <a:extLst>
            <a:ext uri="{FF2B5EF4-FFF2-40B4-BE49-F238E27FC236}">
              <a16:creationId xmlns:a16="http://schemas.microsoft.com/office/drawing/2014/main" id="{00000000-0008-0000-0E00-0000D3010000}"/>
            </a:ext>
          </a:extLst>
        </xdr:cNvPr>
        <xdr:cNvSpPr txBox="1"/>
      </xdr:nvSpPr>
      <xdr:spPr>
        <a:xfrm>
          <a:off x="10515600" y="185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73663</xdr:rowOff>
    </xdr:from>
    <xdr:ext cx="534377" cy="259045"/>
    <xdr:sp macro="" textlink="">
      <xdr:nvSpPr>
        <xdr:cNvPr id="468" name="n_1ave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69" name="n_2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70" name="n_3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71" name="n_4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12082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40005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5481300" y="102412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146368</xdr:rowOff>
    </xdr:from>
    <xdr:to>
      <xdr:col>76</xdr:col>
      <xdr:colOff>165100</xdr:colOff>
      <xdr:row>60</xdr:row>
      <xdr:rowOff>76518</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10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25718</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4592300" y="1024128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89218</xdr:rowOff>
    </xdr:from>
    <xdr:to>
      <xdr:col>72</xdr:col>
      <xdr:colOff>38100</xdr:colOff>
      <xdr:row>61</xdr:row>
      <xdr:rowOff>19368</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25718</xdr:rowOff>
    </xdr:from>
    <xdr:to>
      <xdr:col>76</xdr:col>
      <xdr:colOff>114300</xdr:colOff>
      <xdr:row>60</xdr:row>
      <xdr:rowOff>140018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3703300" y="103127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140018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814300" y="1026414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E00-000016020000}"/>
            </a:ext>
          </a:extLst>
        </xdr:cNvPr>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E00-000017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E00-00001802000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E00-000019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E00-00001A020000}"/>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93045</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E00-00001B020000}"/>
            </a:ext>
          </a:extLst>
        </xdr:cNvPr>
        <xdr:cNvSpPr txBox="1"/>
      </xdr:nvSpPr>
      <xdr:spPr>
        <a:xfrm>
          <a:off x="14389744" y="1003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10495</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E00-00001C020000}"/>
            </a:ext>
          </a:extLst>
        </xdr:cNvPr>
        <xdr:cNvSpPr txBox="1"/>
      </xdr:nvSpPr>
      <xdr:spPr>
        <a:xfrm>
          <a:off x="13500744" y="1046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41" name="n_4mainValue【学校施設】&#10;有形固定資産減価償却率">
          <a:extLst>
            <a:ext uri="{FF2B5EF4-FFF2-40B4-BE49-F238E27FC236}">
              <a16:creationId xmlns:a16="http://schemas.microsoft.com/office/drawing/2014/main" id="{00000000-0008-0000-0E00-00001D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00000000-0008-0000-0E00-00003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69" name="【学校施設】&#10;一人当たり面積最小値テキスト">
          <a:extLst>
            <a:ext uri="{FF2B5EF4-FFF2-40B4-BE49-F238E27FC236}">
              <a16:creationId xmlns:a16="http://schemas.microsoft.com/office/drawing/2014/main" id="{00000000-0008-0000-0E00-000039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71" name="【学校施設】&#10;一人当たり面積最大値テキスト">
          <a:extLst>
            <a:ext uri="{FF2B5EF4-FFF2-40B4-BE49-F238E27FC236}">
              <a16:creationId xmlns:a16="http://schemas.microsoft.com/office/drawing/2014/main" id="{00000000-0008-0000-0E00-00003B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73" name="【学校施設】&#10;一人当たり面積平均値テキスト">
          <a:extLst>
            <a:ext uri="{FF2B5EF4-FFF2-40B4-BE49-F238E27FC236}">
              <a16:creationId xmlns:a16="http://schemas.microsoft.com/office/drawing/2014/main" id="{00000000-0008-0000-0E00-00003D020000}"/>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115751</xdr:rowOff>
    </xdr:from>
    <xdr:to>
      <xdr:col>116</xdr:col>
      <xdr:colOff>114300</xdr:colOff>
      <xdr:row>56</xdr:row>
      <xdr:rowOff>45901</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21107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138628</xdr:rowOff>
    </xdr:from>
    <xdr:ext cx="469744" cy="259045"/>
    <xdr:sp macro="" textlink="">
      <xdr:nvSpPr>
        <xdr:cNvPr id="585" name="【学校施設】&#10;一人当たり面積該当値テキスト">
          <a:extLst>
            <a:ext uri="{FF2B5EF4-FFF2-40B4-BE49-F238E27FC236}">
              <a16:creationId xmlns:a16="http://schemas.microsoft.com/office/drawing/2014/main" id="{00000000-0008-0000-0E00-000049020000}"/>
            </a:ext>
          </a:extLst>
        </xdr:cNvPr>
        <xdr:cNvSpPr txBox="1"/>
      </xdr:nvSpPr>
      <xdr:spPr>
        <a:xfrm>
          <a:off x="22199600" y="939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xdr:rowOff>
    </xdr:from>
    <xdr:to>
      <xdr:col>112</xdr:col>
      <xdr:colOff>38100</xdr:colOff>
      <xdr:row>56</xdr:row>
      <xdr:rowOff>107950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166551</xdr:rowOff>
    </xdr:from>
    <xdr:to>
      <xdr:col>116</xdr:col>
      <xdr:colOff>63500</xdr:colOff>
      <xdr:row>56</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1323300" y="959630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17780</xdr:rowOff>
    </xdr:from>
    <xdr:to>
      <xdr:col>107</xdr:col>
      <xdr:colOff>101600</xdr:colOff>
      <xdr:row>56</xdr:row>
      <xdr:rowOff>119380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038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57150</xdr:rowOff>
    </xdr:from>
    <xdr:to>
      <xdr:col>111</xdr:col>
      <xdr:colOff>177800</xdr:colOff>
      <xdr:row>56</xdr:row>
      <xdr:rowOff>68580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0434300" y="9658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55335</xdr:rowOff>
    </xdr:from>
    <xdr:to>
      <xdr:col>102</xdr:col>
      <xdr:colOff>165100</xdr:colOff>
      <xdr:row>57</xdr:row>
      <xdr:rowOff>156935</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9494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68580</xdr:rowOff>
    </xdr:from>
    <xdr:to>
      <xdr:col>107</xdr:col>
      <xdr:colOff>50800</xdr:colOff>
      <xdr:row>57</xdr:row>
      <xdr:rowOff>106135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9545300" y="9669780"/>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60234</xdr:rowOff>
    </xdr:from>
    <xdr:to>
      <xdr:col>98</xdr:col>
      <xdr:colOff>38100</xdr:colOff>
      <xdr:row>59</xdr:row>
      <xdr:rowOff>161834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8605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106135</xdr:rowOff>
    </xdr:from>
    <xdr:to>
      <xdr:col>102</xdr:col>
      <xdr:colOff>114300</xdr:colOff>
      <xdr:row>59</xdr:row>
      <xdr:rowOff>111034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8656300" y="9878785"/>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594" name="n_1aveValue【学校施設】&#10;一人当たり面積">
          <a:extLst>
            <a:ext uri="{FF2B5EF4-FFF2-40B4-BE49-F238E27FC236}">
              <a16:creationId xmlns:a16="http://schemas.microsoft.com/office/drawing/2014/main" id="{00000000-0008-0000-0E00-000052020000}"/>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595" name="n_2aveValue【学校施設】&#10;一人当たり面積">
          <a:extLst>
            <a:ext uri="{FF2B5EF4-FFF2-40B4-BE49-F238E27FC236}">
              <a16:creationId xmlns:a16="http://schemas.microsoft.com/office/drawing/2014/main" id="{00000000-0008-0000-0E00-000053020000}"/>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596" name="n_3aveValue【学校施設】&#10;一人当たり面積">
          <a:extLst>
            <a:ext uri="{FF2B5EF4-FFF2-40B4-BE49-F238E27FC236}">
              <a16:creationId xmlns:a16="http://schemas.microsoft.com/office/drawing/2014/main" id="{00000000-0008-0000-0E00-000054020000}"/>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597" name="n_4aveValue【学校施設】&#10;一人当たり面積">
          <a:extLst>
            <a:ext uri="{FF2B5EF4-FFF2-40B4-BE49-F238E27FC236}">
              <a16:creationId xmlns:a16="http://schemas.microsoft.com/office/drawing/2014/main" id="{00000000-0008-0000-0E00-000055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124477</xdr:rowOff>
    </xdr:from>
    <xdr:ext cx="469744" cy="259045"/>
    <xdr:sp macro="" textlink="">
      <xdr:nvSpPr>
        <xdr:cNvPr id="598" name="n_1mainValue【学校施設】&#10;一人当たり面積">
          <a:extLst>
            <a:ext uri="{FF2B5EF4-FFF2-40B4-BE49-F238E27FC236}">
              <a16:creationId xmlns:a16="http://schemas.microsoft.com/office/drawing/2014/main" id="{00000000-0008-0000-0E00-000056020000}"/>
            </a:ext>
          </a:extLst>
        </xdr:cNvPr>
        <xdr:cNvSpPr txBox="1"/>
      </xdr:nvSpPr>
      <xdr:spPr>
        <a:xfrm>
          <a:off x="210757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135907</xdr:rowOff>
    </xdr:from>
    <xdr:ext cx="469744" cy="259045"/>
    <xdr:sp macro="" textlink="">
      <xdr:nvSpPr>
        <xdr:cNvPr id="599" name="n_2mainValue【学校施設】&#10;一人当たり面積">
          <a:extLst>
            <a:ext uri="{FF2B5EF4-FFF2-40B4-BE49-F238E27FC236}">
              <a16:creationId xmlns:a16="http://schemas.microsoft.com/office/drawing/2014/main" id="{00000000-0008-0000-0E00-000057020000}"/>
            </a:ext>
          </a:extLst>
        </xdr:cNvPr>
        <xdr:cNvSpPr txBox="1"/>
      </xdr:nvSpPr>
      <xdr:spPr>
        <a:xfrm>
          <a:off x="201994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2012</xdr:rowOff>
    </xdr:from>
    <xdr:ext cx="469744" cy="259045"/>
    <xdr:sp macro="" textlink="">
      <xdr:nvSpPr>
        <xdr:cNvPr id="600" name="n_3mainValue【学校施設】&#10;一人当たり面積">
          <a:extLst>
            <a:ext uri="{FF2B5EF4-FFF2-40B4-BE49-F238E27FC236}">
              <a16:creationId xmlns:a16="http://schemas.microsoft.com/office/drawing/2014/main" id="{00000000-0008-0000-0E00-000058020000}"/>
            </a:ext>
          </a:extLst>
        </xdr:cNvPr>
        <xdr:cNvSpPr txBox="1"/>
      </xdr:nvSpPr>
      <xdr:spPr>
        <a:xfrm>
          <a:off x="193104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152961</xdr:rowOff>
    </xdr:from>
    <xdr:ext cx="469744" cy="259045"/>
    <xdr:sp macro="" textlink="">
      <xdr:nvSpPr>
        <xdr:cNvPr id="601" name="n_4mainValue【学校施設】&#10;一人当たり面積">
          <a:extLst>
            <a:ext uri="{FF2B5EF4-FFF2-40B4-BE49-F238E27FC236}">
              <a16:creationId xmlns:a16="http://schemas.microsoft.com/office/drawing/2014/main" id="{00000000-0008-0000-0E00-000059020000}"/>
            </a:ext>
          </a:extLst>
        </xdr:cNvPr>
        <xdr:cNvSpPr txBox="1"/>
      </xdr:nvSpPr>
      <xdr:spPr>
        <a:xfrm>
          <a:off x="18421427" y="102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a:extLst>
            <a:ext uri="{FF2B5EF4-FFF2-40B4-BE49-F238E27FC236}">
              <a16:creationId xmlns:a16="http://schemas.microsoft.com/office/drawing/2014/main" id="{00000000-0008-0000-0E00-00007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児童館】&#10;有形固定資産減価償却率最小値テキスト">
          <a:extLst>
            <a:ext uri="{FF2B5EF4-FFF2-40B4-BE49-F238E27FC236}">
              <a16:creationId xmlns:a16="http://schemas.microsoft.com/office/drawing/2014/main" id="{00000000-0008-0000-0E00-00007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30" name="【児童館】&#10;有形固定資産減価償却率最大値テキスト">
          <a:extLst>
            <a:ext uri="{FF2B5EF4-FFF2-40B4-BE49-F238E27FC236}">
              <a16:creationId xmlns:a16="http://schemas.microsoft.com/office/drawing/2014/main" id="{00000000-0008-0000-0E00-000076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32" name="【児童館】&#10;有形固定資産減価償却率平均値テキスト">
          <a:extLst>
            <a:ext uri="{FF2B5EF4-FFF2-40B4-BE49-F238E27FC236}">
              <a16:creationId xmlns:a16="http://schemas.microsoft.com/office/drawing/2014/main" id="{00000000-0008-0000-0E00-000078020000}"/>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44" name="【児童館】&#10;有形固定資産減価償却率該当値テキスト">
          <a:extLst>
            <a:ext uri="{FF2B5EF4-FFF2-40B4-BE49-F238E27FC236}">
              <a16:creationId xmlns:a16="http://schemas.microsoft.com/office/drawing/2014/main" id="{00000000-0008-0000-0E00-000084020000}"/>
            </a:ext>
          </a:extLst>
        </xdr:cNvPr>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81</xdr:row>
      <xdr:rowOff>26670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5481300" y="138439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127907</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592300" y="1377859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116295</xdr:rowOff>
    </xdr:from>
    <xdr:to>
      <xdr:col>72</xdr:col>
      <xdr:colOff>38100</xdr:colOff>
      <xdr:row>80</xdr:row>
      <xdr:rowOff>46445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365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167095</xdr:rowOff>
    </xdr:from>
    <xdr:to>
      <xdr:col>76</xdr:col>
      <xdr:colOff>114300</xdr:colOff>
      <xdr:row>80</xdr:row>
      <xdr:rowOff>62593</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3703300" y="1371164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47716</xdr:rowOff>
    </xdr:from>
    <xdr:to>
      <xdr:col>67</xdr:col>
      <xdr:colOff>101600</xdr:colOff>
      <xdr:row>79</xdr:row>
      <xdr:rowOff>149316</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2763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98516</xdr:rowOff>
    </xdr:from>
    <xdr:to>
      <xdr:col>71</xdr:col>
      <xdr:colOff>177800</xdr:colOff>
      <xdr:row>79</xdr:row>
      <xdr:rowOff>167095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814300" y="136430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53" name="n_1aveValue【児童館】&#10;有形固定資産減価償却率">
          <a:extLst>
            <a:ext uri="{FF2B5EF4-FFF2-40B4-BE49-F238E27FC236}">
              <a16:creationId xmlns:a16="http://schemas.microsoft.com/office/drawing/2014/main" id="{00000000-0008-0000-0E00-00008D02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54" name="n_2aveValue【児童館】&#10;有形固定資産減価償却率">
          <a:extLst>
            <a:ext uri="{FF2B5EF4-FFF2-40B4-BE49-F238E27FC236}">
              <a16:creationId xmlns:a16="http://schemas.microsoft.com/office/drawing/2014/main" id="{00000000-0008-0000-0E00-00008E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55" name="n_3aveValue【児童館】&#10;有形固定資産減価償却率">
          <a:extLst>
            <a:ext uri="{FF2B5EF4-FFF2-40B4-BE49-F238E27FC236}">
              <a16:creationId xmlns:a16="http://schemas.microsoft.com/office/drawing/2014/main" id="{00000000-0008-0000-0E00-00008F02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56" name="n_4aveValue【児童館】&#10;有形固定資産減価償却率">
          <a:extLst>
            <a:ext uri="{FF2B5EF4-FFF2-40B4-BE49-F238E27FC236}">
              <a16:creationId xmlns:a16="http://schemas.microsoft.com/office/drawing/2014/main" id="{00000000-0008-0000-0E00-000090020000}"/>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657" name="n_1mainValue【児童館】&#10;有形固定資産減価償却率">
          <a:extLst>
            <a:ext uri="{FF2B5EF4-FFF2-40B4-BE49-F238E27FC236}">
              <a16:creationId xmlns:a16="http://schemas.microsoft.com/office/drawing/2014/main" id="{00000000-0008-0000-0E00-000091020000}"/>
            </a:ext>
          </a:extLst>
        </xdr:cNvPr>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658" name="n_2mainValue【児童館】&#10;有形固定資産減価償却率">
          <a:extLst>
            <a:ext uri="{FF2B5EF4-FFF2-40B4-BE49-F238E27FC236}">
              <a16:creationId xmlns:a16="http://schemas.microsoft.com/office/drawing/2014/main" id="{00000000-0008-0000-0E00-000092020000}"/>
            </a:ext>
          </a:extLst>
        </xdr:cNvPr>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62972</xdr:rowOff>
    </xdr:from>
    <xdr:ext cx="405111" cy="259045"/>
    <xdr:sp macro="" textlink="">
      <xdr:nvSpPr>
        <xdr:cNvPr id="659" name="n_3mainValue【児童館】&#10;有形固定資産減価償却率">
          <a:extLst>
            <a:ext uri="{FF2B5EF4-FFF2-40B4-BE49-F238E27FC236}">
              <a16:creationId xmlns:a16="http://schemas.microsoft.com/office/drawing/2014/main" id="{00000000-0008-0000-0E00-000093020000}"/>
            </a:ext>
          </a:extLst>
        </xdr:cNvPr>
        <xdr:cNvSpPr txBox="1"/>
      </xdr:nvSpPr>
      <xdr:spPr>
        <a:xfrm>
          <a:off x="13500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165843</xdr:rowOff>
    </xdr:from>
    <xdr:ext cx="405111" cy="259045"/>
    <xdr:sp macro="" textlink="">
      <xdr:nvSpPr>
        <xdr:cNvPr id="660" name="n_4mainValue【児童館】&#10;有形固定資産減価償却率">
          <a:extLst>
            <a:ext uri="{FF2B5EF4-FFF2-40B4-BE49-F238E27FC236}">
              <a16:creationId xmlns:a16="http://schemas.microsoft.com/office/drawing/2014/main" id="{00000000-0008-0000-0E00-000094020000}"/>
            </a:ext>
          </a:extLst>
        </xdr:cNvPr>
        <xdr:cNvSpPr txBox="1"/>
      </xdr:nvSpPr>
      <xdr:spPr>
        <a:xfrm>
          <a:off x="12611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児童館】&#10;一人当たり面積グラフ枠">
          <a:extLst>
            <a:ext uri="{FF2B5EF4-FFF2-40B4-BE49-F238E27FC236}">
              <a16:creationId xmlns:a16="http://schemas.microsoft.com/office/drawing/2014/main" id="{00000000-0008-0000-0E00-0000A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83" name="【児童館】&#10;一人当たり面積最小値テキスト">
          <a:extLst>
            <a:ext uri="{FF2B5EF4-FFF2-40B4-BE49-F238E27FC236}">
              <a16:creationId xmlns:a16="http://schemas.microsoft.com/office/drawing/2014/main" id="{00000000-0008-0000-0E00-0000AB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85" name="【児童館】&#10;一人当たり面積最大値テキスト">
          <a:extLst>
            <a:ext uri="{FF2B5EF4-FFF2-40B4-BE49-F238E27FC236}">
              <a16:creationId xmlns:a16="http://schemas.microsoft.com/office/drawing/2014/main" id="{00000000-0008-0000-0E00-0000AD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87" name="【児童館】&#10;一人当たり面積平均値テキスト">
          <a:extLst>
            <a:ext uri="{FF2B5EF4-FFF2-40B4-BE49-F238E27FC236}">
              <a16:creationId xmlns:a16="http://schemas.microsoft.com/office/drawing/2014/main" id="{00000000-0008-0000-0E00-0000AF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99" name="【児童館】&#10;一人当たり面積該当値テキスト">
          <a:extLst>
            <a:ext uri="{FF2B5EF4-FFF2-40B4-BE49-F238E27FC236}">
              <a16:creationId xmlns:a16="http://schemas.microsoft.com/office/drawing/2014/main" id="{00000000-0008-0000-0E00-0000BB020000}"/>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08" name="n_1aveValue【児童館】&#10;一人当たり面積">
          <a:extLst>
            <a:ext uri="{FF2B5EF4-FFF2-40B4-BE49-F238E27FC236}">
              <a16:creationId xmlns:a16="http://schemas.microsoft.com/office/drawing/2014/main" id="{00000000-0008-0000-0E00-0000C4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9" name="n_2aveValue【児童館】&#10;一人当たり面積">
          <a:extLst>
            <a:ext uri="{FF2B5EF4-FFF2-40B4-BE49-F238E27FC236}">
              <a16:creationId xmlns:a16="http://schemas.microsoft.com/office/drawing/2014/main" id="{00000000-0008-0000-0E00-0000C5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10" name="n_3aveValue【児童館】&#10;一人当たり面積">
          <a:extLst>
            <a:ext uri="{FF2B5EF4-FFF2-40B4-BE49-F238E27FC236}">
              <a16:creationId xmlns:a16="http://schemas.microsoft.com/office/drawing/2014/main" id="{00000000-0008-0000-0E00-0000C6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11" name="n_4aveValue【児童館】&#10;一人当たり面積">
          <a:extLst>
            <a:ext uri="{FF2B5EF4-FFF2-40B4-BE49-F238E27FC236}">
              <a16:creationId xmlns:a16="http://schemas.microsoft.com/office/drawing/2014/main" id="{00000000-0008-0000-0E00-0000C7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12" name="n_1mainValue【児童館】&#10;一人当たり面積">
          <a:extLst>
            <a:ext uri="{FF2B5EF4-FFF2-40B4-BE49-F238E27FC236}">
              <a16:creationId xmlns:a16="http://schemas.microsoft.com/office/drawing/2014/main" id="{00000000-0008-0000-0E00-0000C8020000}"/>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13" name="n_2mainValue【児童館】&#10;一人当たり面積">
          <a:extLst>
            <a:ext uri="{FF2B5EF4-FFF2-40B4-BE49-F238E27FC236}">
              <a16:creationId xmlns:a16="http://schemas.microsoft.com/office/drawing/2014/main" id="{00000000-0008-0000-0E00-0000C902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14" name="n_3mainValue【児童館】&#10;一人当たり面積">
          <a:extLst>
            <a:ext uri="{FF2B5EF4-FFF2-40B4-BE49-F238E27FC236}">
              <a16:creationId xmlns:a16="http://schemas.microsoft.com/office/drawing/2014/main" id="{00000000-0008-0000-0E00-0000CA02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15" name="n_4mainValue【児童館】&#10;一人当たり面積">
          <a:extLst>
            <a:ext uri="{FF2B5EF4-FFF2-40B4-BE49-F238E27FC236}">
              <a16:creationId xmlns:a16="http://schemas.microsoft.com/office/drawing/2014/main" id="{00000000-0008-0000-0E00-0000CB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1" name="【公民館】&#10;有形固定資産減価償却率最小値テキスト">
          <a:extLst>
            <a:ext uri="{FF2B5EF4-FFF2-40B4-BE49-F238E27FC236}">
              <a16:creationId xmlns:a16="http://schemas.microsoft.com/office/drawing/2014/main" id="{00000000-0008-0000-0E00-0000E5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3" name="【公民館】&#10;有形固定資産減価償却率最大値テキスト">
          <a:extLst>
            <a:ext uri="{FF2B5EF4-FFF2-40B4-BE49-F238E27FC236}">
              <a16:creationId xmlns:a16="http://schemas.microsoft.com/office/drawing/2014/main" id="{00000000-0008-0000-0E00-0000E7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45" name="【公民館】&#10;有形固定資産減価償却率平均値テキスト">
          <a:extLst>
            <a:ext uri="{FF2B5EF4-FFF2-40B4-BE49-F238E27FC236}">
              <a16:creationId xmlns:a16="http://schemas.microsoft.com/office/drawing/2014/main" id="{00000000-0008-0000-0E00-0000E9020000}"/>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38736</xdr:rowOff>
    </xdr:from>
    <xdr:to>
      <xdr:col>85</xdr:col>
      <xdr:colOff>177800</xdr:colOff>
      <xdr:row>103</xdr:row>
      <xdr:rowOff>140336</xdr:rowOff>
    </xdr:to>
    <xdr:sp macro="" textlink="">
      <xdr:nvSpPr>
        <xdr:cNvPr id="756" name="楕円 755">
          <a:extLst>
            <a:ext uri="{FF2B5EF4-FFF2-40B4-BE49-F238E27FC236}">
              <a16:creationId xmlns:a16="http://schemas.microsoft.com/office/drawing/2014/main" id="{00000000-0008-0000-0E00-0000F4020000}"/>
            </a:ext>
          </a:extLst>
        </xdr:cNvPr>
        <xdr:cNvSpPr/>
      </xdr:nvSpPr>
      <xdr:spPr>
        <a:xfrm>
          <a:off x="16268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61613</xdr:rowOff>
    </xdr:from>
    <xdr:ext cx="405111" cy="259045"/>
    <xdr:sp macro="" textlink="">
      <xdr:nvSpPr>
        <xdr:cNvPr id="757" name="【公民館】&#10;有形固定資産減価償却率該当値テキスト">
          <a:extLst>
            <a:ext uri="{FF2B5EF4-FFF2-40B4-BE49-F238E27FC236}">
              <a16:creationId xmlns:a16="http://schemas.microsoft.com/office/drawing/2014/main" id="{00000000-0008-0000-0E00-0000F5020000}"/>
            </a:ext>
          </a:extLst>
        </xdr:cNvPr>
        <xdr:cNvSpPr txBox="1"/>
      </xdr:nvSpPr>
      <xdr:spPr>
        <a:xfrm>
          <a:off x="16357600"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58" name="楕円 757">
          <a:extLst>
            <a:ext uri="{FF2B5EF4-FFF2-40B4-BE49-F238E27FC236}">
              <a16:creationId xmlns:a16="http://schemas.microsoft.com/office/drawing/2014/main" id="{00000000-0008-0000-0E00-0000F6020000}"/>
            </a:ext>
          </a:extLst>
        </xdr:cNvPr>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89536</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5481300" y="177126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141605</xdr:rowOff>
    </xdr:from>
    <xdr:to>
      <xdr:col>76</xdr:col>
      <xdr:colOff>165100</xdr:colOff>
      <xdr:row>103</xdr:row>
      <xdr:rowOff>71755</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4541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20955</xdr:rowOff>
    </xdr:from>
    <xdr:to>
      <xdr:col>81</xdr:col>
      <xdr:colOff>50800</xdr:colOff>
      <xdr:row>103</xdr:row>
      <xdr:rowOff>53339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4592300" y="176803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103</xdr:row>
      <xdr:rowOff>20955</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3703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67311</xdr:rowOff>
    </xdr:from>
    <xdr:to>
      <xdr:col>67</xdr:col>
      <xdr:colOff>101600</xdr:colOff>
      <xdr:row>102</xdr:row>
      <xdr:rowOff>168911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2763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118111</xdr:rowOff>
    </xdr:from>
    <xdr:to>
      <xdr:col>71</xdr:col>
      <xdr:colOff>177800</xdr:colOff>
      <xdr:row>102</xdr:row>
      <xdr:rowOff>154305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814300" y="17606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66" name="n_1aveValue【公民館】&#10;有形固定資産減価償却率">
          <a:extLst>
            <a:ext uri="{FF2B5EF4-FFF2-40B4-BE49-F238E27FC236}">
              <a16:creationId xmlns:a16="http://schemas.microsoft.com/office/drawing/2014/main" id="{00000000-0008-0000-0E00-0000FE020000}"/>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67" name="n_2aveValue【公民館】&#10;有形固定資産減価償却率">
          <a:extLst>
            <a:ext uri="{FF2B5EF4-FFF2-40B4-BE49-F238E27FC236}">
              <a16:creationId xmlns:a16="http://schemas.microsoft.com/office/drawing/2014/main" id="{00000000-0008-0000-0E00-0000FF020000}"/>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68" name="n_3aveValue【公民館】&#10;有形固定資産減価償却率">
          <a:extLst>
            <a:ext uri="{FF2B5EF4-FFF2-40B4-BE49-F238E27FC236}">
              <a16:creationId xmlns:a16="http://schemas.microsoft.com/office/drawing/2014/main" id="{00000000-0008-0000-0E00-000000030000}"/>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69" name="n_4aveValue【公民館】&#10;有形固定資産減価償却率">
          <a:extLst>
            <a:ext uri="{FF2B5EF4-FFF2-40B4-BE49-F238E27FC236}">
              <a16:creationId xmlns:a16="http://schemas.microsoft.com/office/drawing/2014/main" id="{00000000-0008-0000-0E00-000001030000}"/>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70" name="n_1mainValue【公民館】&#10;有形固定資産減価償却率">
          <a:extLst>
            <a:ext uri="{FF2B5EF4-FFF2-40B4-BE49-F238E27FC236}">
              <a16:creationId xmlns:a16="http://schemas.microsoft.com/office/drawing/2014/main" id="{00000000-0008-0000-0E00-000002030000}"/>
            </a:ext>
          </a:extLst>
        </xdr:cNvPr>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88282</xdr:rowOff>
    </xdr:from>
    <xdr:ext cx="405111" cy="259045"/>
    <xdr:sp macro="" textlink="">
      <xdr:nvSpPr>
        <xdr:cNvPr id="771" name="n_2mainValue【公民館】&#10;有形固定資産減価償却率">
          <a:extLst>
            <a:ext uri="{FF2B5EF4-FFF2-40B4-BE49-F238E27FC236}">
              <a16:creationId xmlns:a16="http://schemas.microsoft.com/office/drawing/2014/main" id="{00000000-0008-0000-0E00-000003030000}"/>
            </a:ext>
          </a:extLst>
        </xdr:cNvPr>
        <xdr:cNvSpPr txBox="1"/>
      </xdr:nvSpPr>
      <xdr:spPr>
        <a:xfrm>
          <a:off x="14389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772" name="n_3mainValue【公民館】&#10;有形固定資産減価償却率">
          <a:extLst>
            <a:ext uri="{FF2B5EF4-FFF2-40B4-BE49-F238E27FC236}">
              <a16:creationId xmlns:a16="http://schemas.microsoft.com/office/drawing/2014/main" id="{00000000-0008-0000-0E00-000004030000}"/>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13988</xdr:rowOff>
    </xdr:from>
    <xdr:ext cx="405111" cy="259045"/>
    <xdr:sp macro="" textlink="">
      <xdr:nvSpPr>
        <xdr:cNvPr id="773" name="n_4mainValue【公民館】&#10;有形固定資産減価償却率">
          <a:extLst>
            <a:ext uri="{FF2B5EF4-FFF2-40B4-BE49-F238E27FC236}">
              <a16:creationId xmlns:a16="http://schemas.microsoft.com/office/drawing/2014/main" id="{00000000-0008-0000-0E00-000005030000}"/>
            </a:ext>
          </a:extLst>
        </xdr:cNvPr>
        <xdr:cNvSpPr txBox="1"/>
      </xdr:nvSpPr>
      <xdr:spPr>
        <a:xfrm>
          <a:off x="12611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a:extLst>
            <a:ext uri="{FF2B5EF4-FFF2-40B4-BE49-F238E27FC236}">
              <a16:creationId xmlns:a16="http://schemas.microsoft.com/office/drawing/2014/main" id="{00000000-0008-0000-0E00-00001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8" name="【公民館】&#10;一人当たり面積最小値テキスト">
          <a:extLst>
            <a:ext uri="{FF2B5EF4-FFF2-40B4-BE49-F238E27FC236}">
              <a16:creationId xmlns:a16="http://schemas.microsoft.com/office/drawing/2014/main" id="{00000000-0008-0000-0E00-00001E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00" name="【公民館】&#10;一人当たり面積最大値テキスト">
          <a:extLst>
            <a:ext uri="{FF2B5EF4-FFF2-40B4-BE49-F238E27FC236}">
              <a16:creationId xmlns:a16="http://schemas.microsoft.com/office/drawing/2014/main" id="{00000000-0008-0000-0E00-000020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02" name="【公民館】&#10;一人当たり面積平均値テキスト">
          <a:extLst>
            <a:ext uri="{FF2B5EF4-FFF2-40B4-BE49-F238E27FC236}">
              <a16:creationId xmlns:a16="http://schemas.microsoft.com/office/drawing/2014/main" id="{00000000-0008-0000-0E00-000022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13" name="楕円 812">
          <a:extLst>
            <a:ext uri="{FF2B5EF4-FFF2-40B4-BE49-F238E27FC236}">
              <a16:creationId xmlns:a16="http://schemas.microsoft.com/office/drawing/2014/main" id="{00000000-0008-0000-0E00-00002D030000}"/>
            </a:ext>
          </a:extLst>
        </xdr:cNvPr>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14" name="【公民館】&#10;一人当たり面積該当値テキスト">
          <a:extLst>
            <a:ext uri="{FF2B5EF4-FFF2-40B4-BE49-F238E27FC236}">
              <a16:creationId xmlns:a16="http://schemas.microsoft.com/office/drawing/2014/main" id="{00000000-0008-0000-0E00-00002E030000}"/>
            </a:ext>
          </a:extLst>
        </xdr:cNvPr>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815" name="楕円 814">
          <a:extLst>
            <a:ext uri="{FF2B5EF4-FFF2-40B4-BE49-F238E27FC236}">
              <a16:creationId xmlns:a16="http://schemas.microsoft.com/office/drawing/2014/main" id="{00000000-0008-0000-0E00-00002F030000}"/>
            </a:ext>
          </a:extLst>
        </xdr:cNvPr>
        <xdr:cNvSpPr/>
      </xdr:nvSpPr>
      <xdr:spPr>
        <a:xfrm>
          <a:off x="2127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137161</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1323300" y="17609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144780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0434300" y="17625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109220</xdr:rowOff>
    </xdr:from>
    <xdr:to>
      <xdr:col>102</xdr:col>
      <xdr:colOff>165100</xdr:colOff>
      <xdr:row>103</xdr:row>
      <xdr:rowOff>39370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19494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160020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19545300" y="17632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160020</xdr:rowOff>
    </xdr:from>
    <xdr:to>
      <xdr:col>102</xdr:col>
      <xdr:colOff>114300</xdr:colOff>
      <xdr:row>102</xdr:row>
      <xdr:rowOff>167639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18656300" y="17647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23" name="n_1aveValue【公民館】&#10;一人当たり面積">
          <a:extLst>
            <a:ext uri="{FF2B5EF4-FFF2-40B4-BE49-F238E27FC236}">
              <a16:creationId xmlns:a16="http://schemas.microsoft.com/office/drawing/2014/main" id="{00000000-0008-0000-0E00-000037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24" name="n_2aveValue【公民館】&#10;一人当たり面積">
          <a:extLst>
            <a:ext uri="{FF2B5EF4-FFF2-40B4-BE49-F238E27FC236}">
              <a16:creationId xmlns:a16="http://schemas.microsoft.com/office/drawing/2014/main" id="{00000000-0008-0000-0E00-000038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25" name="n_3aveValue【公民館】&#10;一人当たり面積">
          <a:extLst>
            <a:ext uri="{FF2B5EF4-FFF2-40B4-BE49-F238E27FC236}">
              <a16:creationId xmlns:a16="http://schemas.microsoft.com/office/drawing/2014/main" id="{00000000-0008-0000-0E00-000039030000}"/>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26" name="n_4aveValue【公民館】&#10;一人当たり面積">
          <a:extLst>
            <a:ext uri="{FF2B5EF4-FFF2-40B4-BE49-F238E27FC236}">
              <a16:creationId xmlns:a16="http://schemas.microsoft.com/office/drawing/2014/main" id="{00000000-0008-0000-0E00-00003A030000}"/>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827" name="n_1mainValue【公民館】&#10;一人当たり面積">
          <a:extLst>
            <a:ext uri="{FF2B5EF4-FFF2-40B4-BE49-F238E27FC236}">
              <a16:creationId xmlns:a16="http://schemas.microsoft.com/office/drawing/2014/main" id="{00000000-0008-0000-0E00-00003B030000}"/>
            </a:ext>
          </a:extLst>
        </xdr:cNvPr>
        <xdr:cNvSpPr txBox="1"/>
      </xdr:nvSpPr>
      <xdr:spPr>
        <a:xfrm>
          <a:off x="21075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28" name="n_2mainValue【公民館】&#10;一人当たり面積">
          <a:extLst>
            <a:ext uri="{FF2B5EF4-FFF2-40B4-BE49-F238E27FC236}">
              <a16:creationId xmlns:a16="http://schemas.microsoft.com/office/drawing/2014/main" id="{00000000-0008-0000-0E00-00003C030000}"/>
            </a:ext>
          </a:extLst>
        </xdr:cNvPr>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55897</xdr:rowOff>
    </xdr:from>
    <xdr:ext cx="469744" cy="259045"/>
    <xdr:sp macro="" textlink="">
      <xdr:nvSpPr>
        <xdr:cNvPr id="829" name="n_3mainValue【公民館】&#10;一人当たり面積">
          <a:extLst>
            <a:ext uri="{FF2B5EF4-FFF2-40B4-BE49-F238E27FC236}">
              <a16:creationId xmlns:a16="http://schemas.microsoft.com/office/drawing/2014/main" id="{00000000-0008-0000-0E00-00003D030000}"/>
            </a:ext>
          </a:extLst>
        </xdr:cNvPr>
        <xdr:cNvSpPr txBox="1"/>
      </xdr:nvSpPr>
      <xdr:spPr>
        <a:xfrm>
          <a:off x="19310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30" name="n_4mainValue【公民館】&#10;一人当たり面積">
          <a:extLst>
            <a:ext uri="{FF2B5EF4-FFF2-40B4-BE49-F238E27FC236}">
              <a16:creationId xmlns:a16="http://schemas.microsoft.com/office/drawing/2014/main" id="{00000000-0008-0000-0E00-00003E030000}"/>
            </a:ext>
          </a:extLst>
        </xdr:cNvPr>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梁、学校施設については、計画的な更新を進めていることからも類似団体内平均と比較しても下回っている状況である。また、公営住宅については、小柳第一団地の建替えが終わったものの、依然として類似団体内平均を上回っている。港湾・漁港については、施設区分の変更により旅客船ターミナルビルを追加したものである。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123825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31938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38100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10319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79502</xdr:rowOff>
    </xdr:from>
    <xdr:to>
      <xdr:col>55</xdr:col>
      <xdr:colOff>50800</xdr:colOff>
      <xdr:row>57</xdr:row>
      <xdr:rowOff>9652</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32529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96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95504</xdr:rowOff>
    </xdr:from>
    <xdr:to>
      <xdr:col>50</xdr:col>
      <xdr:colOff>165100</xdr:colOff>
      <xdr:row>57</xdr:row>
      <xdr:rowOff>25654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130302</xdr:rowOff>
    </xdr:from>
    <xdr:to>
      <xdr:col>55</xdr:col>
      <xdr:colOff>0</xdr:colOff>
      <xdr:row>56</xdr:row>
      <xdr:rowOff>146304</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97315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104648</xdr:rowOff>
    </xdr:from>
    <xdr:to>
      <xdr:col>46</xdr:col>
      <xdr:colOff>38100</xdr:colOff>
      <xdr:row>57</xdr:row>
      <xdr:rowOff>34798</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146304</xdr:rowOff>
    </xdr:from>
    <xdr:to>
      <xdr:col>50</xdr:col>
      <xdr:colOff>114300</xdr:colOff>
      <xdr:row>56</xdr:row>
      <xdr:rowOff>155448</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9747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120650</xdr:rowOff>
    </xdr:from>
    <xdr:to>
      <xdr:col>41</xdr:col>
      <xdr:colOff>101600</xdr:colOff>
      <xdr:row>57</xdr:row>
      <xdr:rowOff>50800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155448</xdr:rowOff>
    </xdr:from>
    <xdr:to>
      <xdr:col>45</xdr:col>
      <xdr:colOff>177800</xdr:colOff>
      <xdr:row>57</xdr:row>
      <xdr:rowOff>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97566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74930</xdr:rowOff>
    </xdr:from>
    <xdr:to>
      <xdr:col>36</xdr:col>
      <xdr:colOff>165100</xdr:colOff>
      <xdr:row>59</xdr:row>
      <xdr:rowOff>5080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0</xdr:rowOff>
    </xdr:from>
    <xdr:to>
      <xdr:col>41</xdr:col>
      <xdr:colOff>50800</xdr:colOff>
      <xdr:row>58</xdr:row>
      <xdr:rowOff>125730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97726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42181</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94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51325</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94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67327</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21607</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F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00000000-0008-0000-0F00-0000B900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F00-0000BB00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F00-0000BD00000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F00-0000C9000000}"/>
            </a:ext>
          </a:extLst>
        </xdr:cNvPr>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xdr:rowOff>
    </xdr:from>
    <xdr:to>
      <xdr:col>20</xdr:col>
      <xdr:colOff>38100</xdr:colOff>
      <xdr:row>79</xdr:row>
      <xdr:rowOff>116332</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3746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65532</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3797300" y="136055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65532</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2908300" y="135940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49530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019300" y="1354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65024</xdr:rowOff>
    </xdr:from>
    <xdr:to>
      <xdr:col>6</xdr:col>
      <xdr:colOff>38100</xdr:colOff>
      <xdr:row>78</xdr:row>
      <xdr:rowOff>166624</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079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79</xdr:row>
      <xdr:rowOff>3811</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130300" y="134889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F00-0000D2000000}"/>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F00-0000D3000000}"/>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F00-0000D4000000}"/>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F00-0000D5000000}"/>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132859</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11701</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166007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020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104321</xdr:rowOff>
    </xdr:from>
    <xdr:to>
      <xdr:col>46</xdr:col>
      <xdr:colOff>38100</xdr:colOff>
      <xdr:row>82</xdr:row>
      <xdr:rowOff>34471</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155121</xdr:rowOff>
    </xdr:from>
    <xdr:to>
      <xdr:col>50</xdr:col>
      <xdr:colOff>114300</xdr:colOff>
      <xdr:row>81</xdr:row>
      <xdr:rowOff>166007</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8750300" y="14042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104321</xdr:rowOff>
    </xdr:from>
    <xdr:to>
      <xdr:col>41</xdr:col>
      <xdr:colOff>101600</xdr:colOff>
      <xdr:row>82</xdr:row>
      <xdr:rowOff>34471</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155121</xdr:rowOff>
    </xdr:from>
    <xdr:to>
      <xdr:col>45</xdr:col>
      <xdr:colOff>177800</xdr:colOff>
      <xdr:row>81</xdr:row>
      <xdr:rowOff>155121</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861300" y="14042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136979</xdr:rowOff>
    </xdr:from>
    <xdr:to>
      <xdr:col>36</xdr:col>
      <xdr:colOff>165100</xdr:colOff>
      <xdr:row>82</xdr:row>
      <xdr:rowOff>67129</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155121</xdr:rowOff>
    </xdr:from>
    <xdr:to>
      <xdr:col>41</xdr:col>
      <xdr:colOff>50800</xdr:colOff>
      <xdr:row>82</xdr:row>
      <xdr:rowOff>16329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042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50998</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50998</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83656</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F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00000000-0008-0000-0F00-00002E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F00-000030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F00-00003201000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97789</xdr:rowOff>
    </xdr:from>
    <xdr:to>
      <xdr:col>24</xdr:col>
      <xdr:colOff>114300</xdr:colOff>
      <xdr:row>107</xdr:row>
      <xdr:rowOff>27939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4584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76216</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F00-00003E010000}"/>
            </a:ext>
          </a:extLst>
        </xdr:cNvPr>
        <xdr:cNvSpPr txBox="1"/>
      </xdr:nvSpPr>
      <xdr:spPr>
        <a:xfrm>
          <a:off x="4673600"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xdr:rowOff>
    </xdr:from>
    <xdr:to>
      <xdr:col>20</xdr:col>
      <xdr:colOff>38100</xdr:colOff>
      <xdr:row>106</xdr:row>
      <xdr:rowOff>107950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3746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57150</xdr:rowOff>
    </xdr:from>
    <xdr:to>
      <xdr:col>24</xdr:col>
      <xdr:colOff>63500</xdr:colOff>
      <xdr:row>106</xdr:row>
      <xdr:rowOff>148589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3797300" y="182308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17780</xdr:rowOff>
    </xdr:from>
    <xdr:to>
      <xdr:col>15</xdr:col>
      <xdr:colOff>101600</xdr:colOff>
      <xdr:row>106</xdr:row>
      <xdr:rowOff>119380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2857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68580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2908300" y="1823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147320</xdr:rowOff>
    </xdr:from>
    <xdr:to>
      <xdr:col>10</xdr:col>
      <xdr:colOff>165100</xdr:colOff>
      <xdr:row>106</xdr:row>
      <xdr:rowOff>77470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968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26670</xdr:rowOff>
    </xdr:from>
    <xdr:to>
      <xdr:col>15</xdr:col>
      <xdr:colOff>50800</xdr:colOff>
      <xdr:row>106</xdr:row>
      <xdr:rowOff>68580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2019300" y="18200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107314</xdr:rowOff>
    </xdr:from>
    <xdr:to>
      <xdr:col>6</xdr:col>
      <xdr:colOff>38100</xdr:colOff>
      <xdr:row>106</xdr:row>
      <xdr:rowOff>37464</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079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158114</xdr:rowOff>
    </xdr:from>
    <xdr:to>
      <xdr:col>10</xdr:col>
      <xdr:colOff>114300</xdr:colOff>
      <xdr:row>106</xdr:row>
      <xdr:rowOff>26670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130300" y="1816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F00-000047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F00-000048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F00-000049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F00-00004A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99077</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110507</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68597</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28591</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00000000-0008-0000-0F00-00006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55" name="【市民会館】&#10;一人当たり面積最小値テキスト">
          <a:extLst>
            <a:ext uri="{FF2B5EF4-FFF2-40B4-BE49-F238E27FC236}">
              <a16:creationId xmlns:a16="http://schemas.microsoft.com/office/drawing/2014/main" id="{00000000-0008-0000-0F00-000063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357" name="【市民会館】&#10;一人当たり面積最大値テキスト">
          <a:extLst>
            <a:ext uri="{FF2B5EF4-FFF2-40B4-BE49-F238E27FC236}">
              <a16:creationId xmlns:a16="http://schemas.microsoft.com/office/drawing/2014/main" id="{00000000-0008-0000-0F00-000065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359" name="【市民会館】&#10;一人当たり面積平均値テキスト">
          <a:extLst>
            <a:ext uri="{FF2B5EF4-FFF2-40B4-BE49-F238E27FC236}">
              <a16:creationId xmlns:a16="http://schemas.microsoft.com/office/drawing/2014/main" id="{00000000-0008-0000-0F00-000067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371" name="【市民会館】&#10;一人当たり面積該当値テキスト">
          <a:extLst>
            <a:ext uri="{FF2B5EF4-FFF2-40B4-BE49-F238E27FC236}">
              <a16:creationId xmlns:a16="http://schemas.microsoft.com/office/drawing/2014/main" id="{00000000-0008-0000-0F00-000073010000}"/>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1905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9639300" y="1834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7620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8750300" y="18347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861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692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xdr:rowOff>
    </xdr:from>
    <xdr:to>
      <xdr:col>41</xdr:col>
      <xdr:colOff>50800</xdr:colOff>
      <xdr:row>107</xdr:row>
      <xdr:rowOff>7620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972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80" name="n_1aveValue【市民会館】&#10;一人当たり面積">
          <a:extLst>
            <a:ext uri="{FF2B5EF4-FFF2-40B4-BE49-F238E27FC236}">
              <a16:creationId xmlns:a16="http://schemas.microsoft.com/office/drawing/2014/main" id="{00000000-0008-0000-0F00-00007C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1" name="n_2aveValue【市民会館】&#10;一人当たり面積">
          <a:extLst>
            <a:ext uri="{FF2B5EF4-FFF2-40B4-BE49-F238E27FC236}">
              <a16:creationId xmlns:a16="http://schemas.microsoft.com/office/drawing/2014/main" id="{00000000-0008-0000-0F00-00007D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382" name="n_3aveValue【市民会館】&#10;一人当たり面積">
          <a:extLst>
            <a:ext uri="{FF2B5EF4-FFF2-40B4-BE49-F238E27FC236}">
              <a16:creationId xmlns:a16="http://schemas.microsoft.com/office/drawing/2014/main" id="{00000000-0008-0000-0F00-00007E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383" name="n_4aveValue【市民会館】&#10;一人当たり面積">
          <a:extLst>
            <a:ext uri="{FF2B5EF4-FFF2-40B4-BE49-F238E27FC236}">
              <a16:creationId xmlns:a16="http://schemas.microsoft.com/office/drawing/2014/main" id="{00000000-0008-0000-0F00-00007F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384" name="n_1mainValue【市民会館】&#10;一人当たり面積">
          <a:extLst>
            <a:ext uri="{FF2B5EF4-FFF2-40B4-BE49-F238E27FC236}">
              <a16:creationId xmlns:a16="http://schemas.microsoft.com/office/drawing/2014/main" id="{00000000-0008-0000-0F00-000080010000}"/>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385" name="n_2mainValue【市民会館】&#10;一人当たり面積">
          <a:extLst>
            <a:ext uri="{FF2B5EF4-FFF2-40B4-BE49-F238E27FC236}">
              <a16:creationId xmlns:a16="http://schemas.microsoft.com/office/drawing/2014/main" id="{00000000-0008-0000-0F00-000081010000}"/>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386" name="n_3mainValue【市民会館】&#10;一人当たり面積">
          <a:extLst>
            <a:ext uri="{FF2B5EF4-FFF2-40B4-BE49-F238E27FC236}">
              <a16:creationId xmlns:a16="http://schemas.microsoft.com/office/drawing/2014/main" id="{00000000-0008-0000-0F00-000082010000}"/>
            </a:ext>
          </a:extLst>
        </xdr:cNvPr>
        <xdr:cNvSpPr txBox="1"/>
      </xdr:nvSpPr>
      <xdr:spPr>
        <a:xfrm>
          <a:off x="7626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387" name="n_4mainValue【市民会館】&#10;一人当たり面積">
          <a:extLst>
            <a:ext uri="{FF2B5EF4-FFF2-40B4-BE49-F238E27FC236}">
              <a16:creationId xmlns:a16="http://schemas.microsoft.com/office/drawing/2014/main" id="{00000000-0008-0000-0F00-000083010000}"/>
            </a:ext>
          </a:extLst>
        </xdr:cNvPr>
        <xdr:cNvSpPr txBox="1"/>
      </xdr:nvSpPr>
      <xdr:spPr>
        <a:xfrm>
          <a:off x="6737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a:extLst>
            <a:ext uri="{FF2B5EF4-FFF2-40B4-BE49-F238E27FC236}">
              <a16:creationId xmlns:a16="http://schemas.microsoft.com/office/drawing/2014/main" id="{00000000-0008-0000-0F00-00009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13" name="【一般廃棄物処理施設】&#10;有形固定資産減価償却率最小値テキスト">
          <a:extLst>
            <a:ext uri="{FF2B5EF4-FFF2-40B4-BE49-F238E27FC236}">
              <a16:creationId xmlns:a16="http://schemas.microsoft.com/office/drawing/2014/main" id="{00000000-0008-0000-0F00-00009D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5" name="【一般廃棄物処理施設】&#10;有形固定資産減価償却率最大値テキスト">
          <a:extLst>
            <a:ext uri="{FF2B5EF4-FFF2-40B4-BE49-F238E27FC236}">
              <a16:creationId xmlns:a16="http://schemas.microsoft.com/office/drawing/2014/main" id="{00000000-0008-0000-0F00-00009F01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17" name="【一般廃棄物処理施設】&#10;有形固定資産減価償却率平均値テキスト">
          <a:extLst>
            <a:ext uri="{FF2B5EF4-FFF2-40B4-BE49-F238E27FC236}">
              <a16:creationId xmlns:a16="http://schemas.microsoft.com/office/drawing/2014/main" id="{00000000-0008-0000-0F00-0000A1010000}"/>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id="{00000000-0008-0000-0F00-0000AD010000}"/>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95250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5481300" y="61817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36</xdr:row>
      <xdr:rowOff>9525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4592300" y="60998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137795</xdr:rowOff>
    </xdr:from>
    <xdr:to>
      <xdr:col>72</xdr:col>
      <xdr:colOff>38100</xdr:colOff>
      <xdr:row>35</xdr:row>
      <xdr:rowOff>67945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3652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17145</xdr:rowOff>
    </xdr:from>
    <xdr:to>
      <xdr:col>76</xdr:col>
      <xdr:colOff>114300</xdr:colOff>
      <xdr:row>35</xdr:row>
      <xdr:rowOff>99060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3703300" y="601789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52070</xdr:rowOff>
    </xdr:from>
    <xdr:to>
      <xdr:col>67</xdr:col>
      <xdr:colOff>101600</xdr:colOff>
      <xdr:row>34</xdr:row>
      <xdr:rowOff>153670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2763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102870</xdr:rowOff>
    </xdr:from>
    <xdr:to>
      <xdr:col>71</xdr:col>
      <xdr:colOff>177800</xdr:colOff>
      <xdr:row>35</xdr:row>
      <xdr:rowOff>17145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814300" y="59321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00000000-0008-0000-0F00-0000B601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443" name="n_2main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84472</xdr:rowOff>
    </xdr:from>
    <xdr:ext cx="405111" cy="259045"/>
    <xdr:sp macro="" textlink="">
      <xdr:nvSpPr>
        <xdr:cNvPr id="444" name="n_3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500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170197</xdr:rowOff>
    </xdr:from>
    <xdr:ext cx="405111" cy="259045"/>
    <xdr:sp macro="" textlink="">
      <xdr:nvSpPr>
        <xdr:cNvPr id="445" name="n_4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11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F00-0000D601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F00-0000D801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F00-0000DA010000}"/>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87206</xdr:rowOff>
    </xdr:from>
    <xdr:to>
      <xdr:col>116</xdr:col>
      <xdr:colOff>114300</xdr:colOff>
      <xdr:row>40</xdr:row>
      <xdr:rowOff>17356</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67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65633</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F00-0000E6010000}"/>
            </a:ext>
          </a:extLst>
        </xdr:cNvPr>
        <xdr:cNvSpPr txBox="1"/>
      </xdr:nvSpPr>
      <xdr:spPr>
        <a:xfrm>
          <a:off x="22199600" y="67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92189</xdr:rowOff>
    </xdr:from>
    <xdr:to>
      <xdr:col>112</xdr:col>
      <xdr:colOff>38100</xdr:colOff>
      <xdr:row>40</xdr:row>
      <xdr:rowOff>22339</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138006</xdr:rowOff>
    </xdr:from>
    <xdr:to>
      <xdr:col>116</xdr:col>
      <xdr:colOff>63500</xdr:colOff>
      <xdr:row>39</xdr:row>
      <xdr:rowOff>142989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6824556"/>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96243</xdr:rowOff>
    </xdr:from>
    <xdr:to>
      <xdr:col>107</xdr:col>
      <xdr:colOff>101600</xdr:colOff>
      <xdr:row>40</xdr:row>
      <xdr:rowOff>26393</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67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142989</xdr:rowOff>
    </xdr:from>
    <xdr:to>
      <xdr:col>111</xdr:col>
      <xdr:colOff>177800</xdr:colOff>
      <xdr:row>39</xdr:row>
      <xdr:rowOff>147043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6829539"/>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102225</xdr:rowOff>
    </xdr:from>
    <xdr:to>
      <xdr:col>102</xdr:col>
      <xdr:colOff>165100</xdr:colOff>
      <xdr:row>40</xdr:row>
      <xdr:rowOff>32375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9494500" y="67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147043</xdr:rowOff>
    </xdr:from>
    <xdr:to>
      <xdr:col>107</xdr:col>
      <xdr:colOff>50800</xdr:colOff>
      <xdr:row>39</xdr:row>
      <xdr:rowOff>153025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9545300" y="683359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107696</xdr:rowOff>
    </xdr:from>
    <xdr:to>
      <xdr:col>98</xdr:col>
      <xdr:colOff>38100</xdr:colOff>
      <xdr:row>40</xdr:row>
      <xdr:rowOff>37846</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8605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153025</xdr:rowOff>
    </xdr:from>
    <xdr:to>
      <xdr:col>102</xdr:col>
      <xdr:colOff>114300</xdr:colOff>
      <xdr:row>39</xdr:row>
      <xdr:rowOff>158496</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8656300" y="683957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13466</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43411" y="68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17520</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67111" y="68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23502</xdr:rowOff>
    </xdr:from>
    <xdr:ext cx="534377"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78111" y="68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28973</xdr:rowOff>
    </xdr:from>
    <xdr:ext cx="534377"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89111" y="68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00000000-0008-0000-0F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27" name="【保健センター・保健所】&#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29" name="【保健センター・保健所】&#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26670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5481300" y="1044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160020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4592300" y="104108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123825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3703300" y="1038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102870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814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00000000-0008-0000-0F00-000046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00000000-0008-0000-0F00-000048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00000000-0008-0000-0F00-00004A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00000000-0008-0000-0F00-000056020000}"/>
            </a:ext>
          </a:extLst>
        </xdr:cNvPr>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157734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1323300" y="10616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166878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0434300" y="1061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61</xdr:row>
      <xdr:rowOff>166878</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9545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4572</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8656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07" name="n_1aveValue【保健センター・保健所】&#10;一人当たり面積">
          <a:extLst>
            <a:ext uri="{FF2B5EF4-FFF2-40B4-BE49-F238E27FC236}">
              <a16:creationId xmlns:a16="http://schemas.microsoft.com/office/drawing/2014/main" id="{00000000-0008-0000-0F00-00005F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08" name="n_2aveValue【保健センター・保健所】&#10;一人当たり面積">
          <a:extLst>
            <a:ext uri="{FF2B5EF4-FFF2-40B4-BE49-F238E27FC236}">
              <a16:creationId xmlns:a16="http://schemas.microsoft.com/office/drawing/2014/main" id="{00000000-0008-0000-0F00-000060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09" name="n_3aveValue【保健センター・保健所】&#10;一人当たり面積">
          <a:extLst>
            <a:ext uri="{FF2B5EF4-FFF2-40B4-BE49-F238E27FC236}">
              <a16:creationId xmlns:a16="http://schemas.microsoft.com/office/drawing/2014/main" id="{00000000-0008-0000-0F00-000061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610" name="n_4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611" name="n_1mainValue【保健センター・保健所】&#10;一人当たり面積">
          <a:extLst>
            <a:ext uri="{FF2B5EF4-FFF2-40B4-BE49-F238E27FC236}">
              <a16:creationId xmlns:a16="http://schemas.microsoft.com/office/drawing/2014/main" id="{00000000-0008-0000-0F00-000063020000}"/>
            </a:ext>
          </a:extLst>
        </xdr:cNvPr>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612" name="n_2mainValue【保健センター・保健所】&#10;一人当たり面積">
          <a:extLst>
            <a:ext uri="{FF2B5EF4-FFF2-40B4-BE49-F238E27FC236}">
              <a16:creationId xmlns:a16="http://schemas.microsoft.com/office/drawing/2014/main" id="{00000000-0008-0000-0F00-000064020000}"/>
            </a:ext>
          </a:extLst>
        </xdr:cNvPr>
        <xdr:cNvSpPr txBox="1"/>
      </xdr:nvSpPr>
      <xdr:spPr>
        <a:xfrm>
          <a:off x="20199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13" name="n_3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4" name="n_4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0000000-0008-0000-0F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00000000-0008-0000-0F00-000080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00000000-0008-0000-0F00-000082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00000000-0008-0000-0F00-000084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6268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111777</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00000000-0008-0000-0F00-000090020000}"/>
            </a:ext>
          </a:extLst>
        </xdr:cNvPr>
        <xdr:cNvSpPr txBox="1"/>
      </xdr:nvSpPr>
      <xdr:spPr>
        <a:xfrm>
          <a:off x="16357600" y="1451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88264</xdr:rowOff>
    </xdr:from>
    <xdr:to>
      <xdr:col>81</xdr:col>
      <xdr:colOff>101600</xdr:colOff>
      <xdr:row>86</xdr:row>
      <xdr:rowOff>18414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5430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139064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5481300" y="146494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162561</xdr:rowOff>
    </xdr:from>
    <xdr:to>
      <xdr:col>76</xdr:col>
      <xdr:colOff>165100</xdr:colOff>
      <xdr:row>86</xdr:row>
      <xdr:rowOff>92711</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54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139064</xdr:rowOff>
    </xdr:from>
    <xdr:to>
      <xdr:col>81</xdr:col>
      <xdr:colOff>50800</xdr:colOff>
      <xdr:row>86</xdr:row>
      <xdr:rowOff>41911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4592300" y="147123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141605</xdr:rowOff>
    </xdr:from>
    <xdr:to>
      <xdr:col>72</xdr:col>
      <xdr:colOff>38100</xdr:colOff>
      <xdr:row>86</xdr:row>
      <xdr:rowOff>71755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3652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20955</xdr:rowOff>
    </xdr:from>
    <xdr:to>
      <xdr:col>76</xdr:col>
      <xdr:colOff>114300</xdr:colOff>
      <xdr:row>86</xdr:row>
      <xdr:rowOff>41911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3703300" y="147656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116839</xdr:rowOff>
    </xdr:from>
    <xdr:to>
      <xdr:col>67</xdr:col>
      <xdr:colOff>101600</xdr:colOff>
      <xdr:row>86</xdr:row>
      <xdr:rowOff>46989</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76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167639</xdr:rowOff>
    </xdr:from>
    <xdr:to>
      <xdr:col>71</xdr:col>
      <xdr:colOff>177800</xdr:colOff>
      <xdr:row>86</xdr:row>
      <xdr:rowOff>20955</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814300" y="14740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65" name="n_1ave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66" name="n_2ave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67" name="n_3aveValue【消防施設】&#10;有形固定資産減価償却率">
          <a:extLst>
            <a:ext uri="{FF2B5EF4-FFF2-40B4-BE49-F238E27FC236}">
              <a16:creationId xmlns:a16="http://schemas.microsoft.com/office/drawing/2014/main" id="{00000000-0008-0000-0F00-00009B02000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668" name="n_4aveValue【消防施設】&#10;有形固定資産減価償却率">
          <a:extLst>
            <a:ext uri="{FF2B5EF4-FFF2-40B4-BE49-F238E27FC236}">
              <a16:creationId xmlns:a16="http://schemas.microsoft.com/office/drawing/2014/main" id="{00000000-0008-0000-0F00-00009C020000}"/>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9541</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83838</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62882</xdr:rowOff>
    </xdr:from>
    <xdr:ext cx="405111" cy="259045"/>
    <xdr:sp macro="" textlink="">
      <xdr:nvSpPr>
        <xdr:cNvPr id="671" name="n_3main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38116</xdr:rowOff>
    </xdr:from>
    <xdr:ext cx="405111" cy="259045"/>
    <xdr:sp macro="" textlink="">
      <xdr:nvSpPr>
        <xdr:cNvPr id="672" name="n_4main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F00-0000B9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F00-0000BB02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F00-0000BD02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F00-0000C9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165100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1323300" y="1455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84</xdr:row>
      <xdr:rowOff>165100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656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22" name="n_1aveValue【消防施設】&#10;一人当たり面積">
          <a:extLst>
            <a:ext uri="{FF2B5EF4-FFF2-40B4-BE49-F238E27FC236}">
              <a16:creationId xmlns:a16="http://schemas.microsoft.com/office/drawing/2014/main" id="{00000000-0008-0000-0F00-0000D202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723" name="n_2aveValue【消防施設】&#10;一人当たり面積">
          <a:extLst>
            <a:ext uri="{FF2B5EF4-FFF2-40B4-BE49-F238E27FC236}">
              <a16:creationId xmlns:a16="http://schemas.microsoft.com/office/drawing/2014/main" id="{00000000-0008-0000-0F00-0000D302000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4" name="n_3aveValue【消防施設】&#10;一人当たり面積">
          <a:extLst>
            <a:ext uri="{FF2B5EF4-FFF2-40B4-BE49-F238E27FC236}">
              <a16:creationId xmlns:a16="http://schemas.microsoft.com/office/drawing/2014/main" id="{00000000-0008-0000-0F00-0000D4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25" name="n_4aveValue【消防施設】&#10;一人当たり面積">
          <a:extLst>
            <a:ext uri="{FF2B5EF4-FFF2-40B4-BE49-F238E27FC236}">
              <a16:creationId xmlns:a16="http://schemas.microsoft.com/office/drawing/2014/main" id="{00000000-0008-0000-0F00-0000D502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26" name="n_1mainValue【消防施設】&#10;一人当たり面積">
          <a:extLst>
            <a:ext uri="{FF2B5EF4-FFF2-40B4-BE49-F238E27FC236}">
              <a16:creationId xmlns:a16="http://schemas.microsoft.com/office/drawing/2014/main" id="{00000000-0008-0000-0F00-0000D6020000}"/>
            </a:ext>
          </a:extLst>
        </xdr:cNvPr>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727" name="n_2mainValue【消防施設】&#10;一人当たり面積">
          <a:extLst>
            <a:ext uri="{FF2B5EF4-FFF2-40B4-BE49-F238E27FC236}">
              <a16:creationId xmlns:a16="http://schemas.microsoft.com/office/drawing/2014/main" id="{00000000-0008-0000-0F00-0000D7020000}"/>
            </a:ext>
          </a:extLst>
        </xdr:cNvPr>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728" name="n_3mainValue【消防施設】&#10;一人当たり面積">
          <a:extLst>
            <a:ext uri="{FF2B5EF4-FFF2-40B4-BE49-F238E27FC236}">
              <a16:creationId xmlns:a16="http://schemas.microsoft.com/office/drawing/2014/main" id="{00000000-0008-0000-0F00-0000D8020000}"/>
            </a:ext>
          </a:extLst>
        </xdr:cNvPr>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729" name="n_4mainValue【消防施設】&#10;一人当たり面積">
          <a:extLst>
            <a:ext uri="{FF2B5EF4-FFF2-40B4-BE49-F238E27FC236}">
              <a16:creationId xmlns:a16="http://schemas.microsoft.com/office/drawing/2014/main" id="{00000000-0008-0000-0F00-0000D9020000}"/>
            </a:ext>
          </a:extLst>
        </xdr:cNvPr>
        <xdr:cNvSpPr txBox="1"/>
      </xdr:nvSpPr>
      <xdr:spPr>
        <a:xfrm>
          <a:off x="18421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F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755" name="【庁舎】&#10;有形固定資産減価償却率最小値テキスト">
          <a:extLst>
            <a:ext uri="{FF2B5EF4-FFF2-40B4-BE49-F238E27FC236}">
              <a16:creationId xmlns:a16="http://schemas.microsoft.com/office/drawing/2014/main" id="{00000000-0008-0000-0F00-0000F302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57" name="【庁舎】&#10;有形固定資産減価償却率最大値テキスト">
          <a:extLst>
            <a:ext uri="{FF2B5EF4-FFF2-40B4-BE49-F238E27FC236}">
              <a16:creationId xmlns:a16="http://schemas.microsoft.com/office/drawing/2014/main" id="{00000000-0008-0000-0F00-0000F502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F00-0000F7020000}"/>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2557</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107314</xdr:rowOff>
    </xdr:from>
    <xdr:to>
      <xdr:col>81</xdr:col>
      <xdr:colOff>101600</xdr:colOff>
      <xdr:row>101</xdr:row>
      <xdr:rowOff>37464</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158114</xdr:rowOff>
    </xdr:from>
    <xdr:to>
      <xdr:col>85</xdr:col>
      <xdr:colOff>127000</xdr:colOff>
      <xdr:row>101</xdr:row>
      <xdr:rowOff>30480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481300" y="173031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158114</xdr:rowOff>
    </xdr:from>
    <xdr:to>
      <xdr:col>81</xdr:col>
      <xdr:colOff>50800</xdr:colOff>
      <xdr:row>101</xdr:row>
      <xdr:rowOff>152400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4592300" y="1730311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104</xdr:row>
      <xdr:rowOff>41911</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3703300" y="17468850"/>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66675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2814300" y="178727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F00-00000C030000}"/>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F00-00000D030000}"/>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F00-00000E030000}"/>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F00-00000F030000}"/>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53991</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108602</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12" name="【庁舎】&#10;一人当たり面積最小値テキスト">
          <a:extLst>
            <a:ext uri="{FF2B5EF4-FFF2-40B4-BE49-F238E27FC236}">
              <a16:creationId xmlns:a16="http://schemas.microsoft.com/office/drawing/2014/main" id="{00000000-0008-0000-0F00-00002C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14" name="【庁舎】&#10;一人当たり面積最大値テキスト">
          <a:extLst>
            <a:ext uri="{FF2B5EF4-FFF2-40B4-BE49-F238E27FC236}">
              <a16:creationId xmlns:a16="http://schemas.microsoft.com/office/drawing/2014/main" id="{00000000-0008-0000-0F00-00002E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16" name="【庁舎】&#10;一人当たり面積平均値テキスト">
          <a:extLst>
            <a:ext uri="{FF2B5EF4-FFF2-40B4-BE49-F238E27FC236}">
              <a16:creationId xmlns:a16="http://schemas.microsoft.com/office/drawing/2014/main" id="{00000000-0008-0000-0F00-000030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828" name="【庁舎】&#10;一人当たり面積該当値テキスト">
          <a:extLst>
            <a:ext uri="{FF2B5EF4-FFF2-40B4-BE49-F238E27FC236}">
              <a16:creationId xmlns:a16="http://schemas.microsoft.com/office/drawing/2014/main" id="{00000000-0008-0000-0F00-00003C030000}"/>
            </a:ext>
          </a:extLst>
        </xdr:cNvPr>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106680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1323300" y="1810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128270</xdr:rowOff>
    </xdr:from>
    <xdr:to>
      <xdr:col>107</xdr:col>
      <xdr:colOff>101600</xdr:colOff>
      <xdr:row>103</xdr:row>
      <xdr:rowOff>58420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xdr:rowOff>
    </xdr:from>
    <xdr:to>
      <xdr:col>111</xdr:col>
      <xdr:colOff>177800</xdr:colOff>
      <xdr:row>105</xdr:row>
      <xdr:rowOff>106680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0434300" y="1766697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7620</xdr:rowOff>
    </xdr:from>
    <xdr:to>
      <xdr:col>107</xdr:col>
      <xdr:colOff>50800</xdr:colOff>
      <xdr:row>103</xdr:row>
      <xdr:rowOff>110489</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7666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110489</xdr:rowOff>
    </xdr:from>
    <xdr:to>
      <xdr:col>102</xdr:col>
      <xdr:colOff>114300</xdr:colOff>
      <xdr:row>103</xdr:row>
      <xdr:rowOff>121920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8656300" y="17769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7" name="n_1aveValue【庁舎】&#10;一人当たり面積">
          <a:extLst>
            <a:ext uri="{FF2B5EF4-FFF2-40B4-BE49-F238E27FC236}">
              <a16:creationId xmlns:a16="http://schemas.microsoft.com/office/drawing/2014/main" id="{00000000-0008-0000-0F00-00004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38" name="n_2aveValue【庁舎】&#10;一人当たり面積">
          <a:extLst>
            <a:ext uri="{FF2B5EF4-FFF2-40B4-BE49-F238E27FC236}">
              <a16:creationId xmlns:a16="http://schemas.microsoft.com/office/drawing/2014/main" id="{00000000-0008-0000-0F00-000046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39" name="n_3aveValue【庁舎】&#10;一人当たり面積">
          <a:extLst>
            <a:ext uri="{FF2B5EF4-FFF2-40B4-BE49-F238E27FC236}">
              <a16:creationId xmlns:a16="http://schemas.microsoft.com/office/drawing/2014/main" id="{00000000-0008-0000-0F00-000047030000}"/>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840" name="n_4aveValue【庁舎】&#10;一人当たり面積">
          <a:extLst>
            <a:ext uri="{FF2B5EF4-FFF2-40B4-BE49-F238E27FC236}">
              <a16:creationId xmlns:a16="http://schemas.microsoft.com/office/drawing/2014/main" id="{00000000-0008-0000-0F00-000048030000}"/>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2557</xdr:rowOff>
    </xdr:from>
    <xdr:ext cx="469744" cy="259045"/>
    <xdr:sp macro="" textlink="">
      <xdr:nvSpPr>
        <xdr:cNvPr id="841" name="n_1mainValue【庁舎】&#10;一人当たり面積">
          <a:extLst>
            <a:ext uri="{FF2B5EF4-FFF2-40B4-BE49-F238E27FC236}">
              <a16:creationId xmlns:a16="http://schemas.microsoft.com/office/drawing/2014/main" id="{00000000-0008-0000-0F00-000049030000}"/>
            </a:ext>
          </a:extLst>
        </xdr:cNvPr>
        <xdr:cNvSpPr txBox="1"/>
      </xdr:nvSpPr>
      <xdr:spPr>
        <a:xfrm>
          <a:off x="21075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74947</xdr:rowOff>
    </xdr:from>
    <xdr:ext cx="469744" cy="259045"/>
    <xdr:sp macro="" textlink="">
      <xdr:nvSpPr>
        <xdr:cNvPr id="842" name="n_2mainValue【庁舎】&#10;一人当たり面積">
          <a:extLst>
            <a:ext uri="{FF2B5EF4-FFF2-40B4-BE49-F238E27FC236}">
              <a16:creationId xmlns:a16="http://schemas.microsoft.com/office/drawing/2014/main" id="{00000000-0008-0000-0F00-00004A030000}"/>
            </a:ext>
          </a:extLst>
        </xdr:cNvPr>
        <xdr:cNvSpPr txBox="1"/>
      </xdr:nvSpPr>
      <xdr:spPr>
        <a:xfrm>
          <a:off x="201994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843" name="n_3mainValue【庁舎】&#10;一人当たり面積">
          <a:extLst>
            <a:ext uri="{FF2B5EF4-FFF2-40B4-BE49-F238E27FC236}">
              <a16:creationId xmlns:a16="http://schemas.microsoft.com/office/drawing/2014/main" id="{00000000-0008-0000-0F00-00004B030000}"/>
            </a:ext>
          </a:extLst>
        </xdr:cNvPr>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844" name="n_4mainValue【庁舎】&#10;一人当たり面積">
          <a:extLst>
            <a:ext uri="{FF2B5EF4-FFF2-40B4-BE49-F238E27FC236}">
              <a16:creationId xmlns:a16="http://schemas.microsoft.com/office/drawing/2014/main" id="{00000000-0008-0000-0F00-00004C030000}"/>
            </a:ext>
          </a:extLst>
        </xdr:cNvPr>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消防施設においては、浜館分団の機械器具置場の建替えが終わり、有形固定資産減価償却率が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少したものの、依然として類似団体内平均値を大きく上回っている状況にある。消防団機械器具置場は償却が完了しており老朽化が著しい状況であることから、今後においても地区別配置状況等を把握しながら計画的な更新を進める必要があるもの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ポイント減少し、今後も人口減少や少子高齢化等に伴う市税の減収や義務的経費である扶助費の増加が見込まれ、依然として厳しい状況にあり、類似団体内順位においても下位に位置している。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歳入において市税や地方消費税交付金、普通交付税等の経常一般財源が増加したため、経常収支比率は前年度より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％となった。類似団体と比較すると平均をやや下回っている。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53700"/>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63</xdr:row>
      <xdr:rowOff>170604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7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20744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719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20744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7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新型コロナウイルスワクチン接種関連経費、豪雪に伴う物件費や維持補修費の増により、人口一人あたりの人件費・物件費等の決算額は、前年度に比べ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円増となっており、類似団体と比較するとやや平均を下回っている。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67703</xdr:rowOff>
    </xdr:from>
    <xdr:to>
      <xdr:col>23</xdr:col>
      <xdr:colOff>133350</xdr:colOff>
      <xdr:row>83</xdr:row>
      <xdr:rowOff>121869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6603"/>
          <a:ext cx="838200" cy="2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65563</xdr:rowOff>
    </xdr:from>
    <xdr:to>
      <xdr:col>19</xdr:col>
      <xdr:colOff>133350</xdr:colOff>
      <xdr:row>82</xdr:row>
      <xdr:rowOff>67703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81563"/>
          <a:ext cx="889000" cy="3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65563</xdr:rowOff>
    </xdr:from>
    <xdr:to>
      <xdr:col>15</xdr:col>
      <xdr:colOff>82550</xdr:colOff>
      <xdr:row>80</xdr:row>
      <xdr:rowOff>168056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781563"/>
          <a:ext cx="889000" cy="10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110265</xdr:rowOff>
    </xdr:from>
    <xdr:to>
      <xdr:col>11</xdr:col>
      <xdr:colOff>31750</xdr:colOff>
      <xdr:row>80</xdr:row>
      <xdr:rowOff>168056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6265"/>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71069</xdr:rowOff>
    </xdr:from>
    <xdr:to>
      <xdr:col>23</xdr:col>
      <xdr:colOff>184150</xdr:colOff>
      <xdr:row>84</xdr:row>
      <xdr:rowOff>1219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43146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16903</xdr:rowOff>
    </xdr:from>
    <xdr:to>
      <xdr:col>19</xdr:col>
      <xdr:colOff>184150</xdr:colOff>
      <xdr:row>82</xdr:row>
      <xdr:rowOff>118503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128680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14763</xdr:rowOff>
    </xdr:from>
    <xdr:to>
      <xdr:col>15</xdr:col>
      <xdr:colOff>133350</xdr:colOff>
      <xdr:row>80</xdr:row>
      <xdr:rowOff>116363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126540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117256</xdr:rowOff>
    </xdr:from>
    <xdr:to>
      <xdr:col>11</xdr:col>
      <xdr:colOff>82550</xdr:colOff>
      <xdr:row>81</xdr:row>
      <xdr:rowOff>47406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0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59465</xdr:rowOff>
    </xdr:from>
    <xdr:to>
      <xdr:col>7</xdr:col>
      <xdr:colOff>31750</xdr:colOff>
      <xdr:row>80</xdr:row>
      <xdr:rowOff>161065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171242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令和元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64407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月に策定した定員管理計画（令和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年度）に基づき、新型コロナウイルス感染症の拡大防止、防災対策、新しい働き方の推進等への対応を基本方針としたものとなっており、前年度に比べ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102870</xdr:rowOff>
    </xdr:from>
    <xdr:to>
      <xdr:col>81</xdr:col>
      <xdr:colOff>44450</xdr:colOff>
      <xdr:row>58</xdr:row>
      <xdr:rowOff>131021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4697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58631</xdr:rowOff>
    </xdr:from>
    <xdr:to>
      <xdr:col>77</xdr:col>
      <xdr:colOff>44450</xdr:colOff>
      <xdr:row>58</xdr:row>
      <xdr:rowOff>102870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027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14394</xdr:rowOff>
    </xdr:from>
    <xdr:to>
      <xdr:col>72</xdr:col>
      <xdr:colOff>203200</xdr:colOff>
      <xdr:row>58</xdr:row>
      <xdr:rowOff>58631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99584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2329</xdr:rowOff>
    </xdr:from>
    <xdr:to>
      <xdr:col>68</xdr:col>
      <xdr:colOff>152400</xdr:colOff>
      <xdr:row>58</xdr:row>
      <xdr:rowOff>14394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9946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80221</xdr:rowOff>
    </xdr:from>
    <xdr:to>
      <xdr:col>81</xdr:col>
      <xdr:colOff>95250</xdr:colOff>
      <xdr:row>59</xdr:row>
      <xdr:rowOff>10371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96748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7831</xdr:rowOff>
    </xdr:from>
    <xdr:to>
      <xdr:col>73</xdr:col>
      <xdr:colOff>44450</xdr:colOff>
      <xdr:row>58</xdr:row>
      <xdr:rowOff>109431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119608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135044</xdr:rowOff>
    </xdr:from>
    <xdr:to>
      <xdr:col>68</xdr:col>
      <xdr:colOff>203200</xdr:colOff>
      <xdr:row>58</xdr:row>
      <xdr:rowOff>65194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75371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122979</xdr:rowOff>
    </xdr:from>
    <xdr:to>
      <xdr:col>64</xdr:col>
      <xdr:colOff>152400</xdr:colOff>
      <xdr:row>58</xdr:row>
      <xdr:rowOff>53129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63306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43</xdr:row>
      <xdr:rowOff>162814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4527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134891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0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162814</xdr:rowOff>
    </xdr:from>
    <xdr:to>
      <xdr:col>81</xdr:col>
      <xdr:colOff>133350</xdr:colOff>
      <xdr:row>43</xdr:row>
      <xdr:rowOff>162814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3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87884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351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87884</xdr:rowOff>
    </xdr:from>
    <xdr:to>
      <xdr:col>77</xdr:col>
      <xdr:colOff>44450</xdr:colOff>
      <xdr:row>44</xdr:row>
      <xdr:rowOff>165100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316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44958</xdr:rowOff>
    </xdr:from>
    <xdr:to>
      <xdr:col>77</xdr:col>
      <xdr:colOff>95250</xdr:colOff>
      <xdr:row>39</xdr:row>
      <xdr:rowOff>146558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12954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7089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73914</xdr:rowOff>
    </xdr:from>
    <xdr:to>
      <xdr:col>73</xdr:col>
      <xdr:colOff>44450</xdr:colOff>
      <xdr:row>40</xdr:row>
      <xdr:rowOff>4064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12954</xdr:rowOff>
    </xdr:from>
    <xdr:to>
      <xdr:col>68</xdr:col>
      <xdr:colOff>152400</xdr:colOff>
      <xdr:row>45</xdr:row>
      <xdr:rowOff>12954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72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93218</xdr:rowOff>
    </xdr:from>
    <xdr:to>
      <xdr:col>68</xdr:col>
      <xdr:colOff>203200</xdr:colOff>
      <xdr:row>40</xdr:row>
      <xdr:rowOff>23368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7891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37084</xdr:rowOff>
    </xdr:from>
    <xdr:to>
      <xdr:col>77</xdr:col>
      <xdr:colOff>95250</xdr:colOff>
      <xdr:row>44</xdr:row>
      <xdr:rowOff>138684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123461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133604</xdr:rowOff>
    </xdr:from>
    <xdr:to>
      <xdr:col>68</xdr:col>
      <xdr:colOff>203200</xdr:colOff>
      <xdr:row>45</xdr:row>
      <xdr:rowOff>63754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48531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地方債の発行を抑制してきたことに伴う地方債残高の減少等により、前年度に比べ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117983</xdr:rowOff>
    </xdr:from>
    <xdr:to>
      <xdr:col>81</xdr:col>
      <xdr:colOff>44450</xdr:colOff>
      <xdr:row>18</xdr:row>
      <xdr:rowOff>2836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3263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2836</xdr:rowOff>
    </xdr:from>
    <xdr:to>
      <xdr:col>77</xdr:col>
      <xdr:colOff>44450</xdr:colOff>
      <xdr:row>18</xdr:row>
      <xdr:rowOff>37423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8893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37423</xdr:rowOff>
    </xdr:from>
    <xdr:to>
      <xdr:col>72</xdr:col>
      <xdr:colOff>203200</xdr:colOff>
      <xdr:row>18</xdr:row>
      <xdr:rowOff>68792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12352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68792</xdr:rowOff>
    </xdr:from>
    <xdr:to>
      <xdr:col>68</xdr:col>
      <xdr:colOff>152400</xdr:colOff>
      <xdr:row>18</xdr:row>
      <xdr:rowOff>123486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54892"/>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67183</xdr:rowOff>
    </xdr:from>
    <xdr:to>
      <xdr:col>81</xdr:col>
      <xdr:colOff>95250</xdr:colOff>
      <xdr:row>17</xdr:row>
      <xdr:rowOff>168783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39260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5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123486</xdr:rowOff>
    </xdr:from>
    <xdr:to>
      <xdr:col>77</xdr:col>
      <xdr:colOff>95250</xdr:colOff>
      <xdr:row>18</xdr:row>
      <xdr:rowOff>53636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38413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2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158073</xdr:rowOff>
    </xdr:from>
    <xdr:to>
      <xdr:col>73</xdr:col>
      <xdr:colOff>44450</xdr:colOff>
      <xdr:row>18</xdr:row>
      <xdr:rowOff>88223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73000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17992</xdr:rowOff>
    </xdr:from>
    <xdr:to>
      <xdr:col>68</xdr:col>
      <xdr:colOff>203200</xdr:colOff>
      <xdr:row>18</xdr:row>
      <xdr:rowOff>119592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104369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72686</xdr:rowOff>
    </xdr:from>
    <xdr:to>
      <xdr:col>64</xdr:col>
      <xdr:colOff>152400</xdr:colOff>
      <xdr:row>19</xdr:row>
      <xdr:rowOff>2836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159063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4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114300</xdr:rowOff>
    </xdr:from>
    <xdr:ext cx="9100800" cy="42480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62000" y="4572000"/>
          <a:ext cx="9100800" cy="42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人事院勧告及び青森県人事委員会勧告を勘案した期末手当の引下げ改定や定年退職者の減により、人件費が前年度から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ポイントの減となったことに加え、定員管理計画による人件費の抑制もあることから、類似団体の中で最も低い割合となっている。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628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8890</xdr:rowOff>
    </xdr:from>
    <xdr:to>
      <xdr:col>19</xdr:col>
      <xdr:colOff>187325</xdr:colOff>
      <xdr:row>33</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6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xdr:rowOff>
    </xdr:from>
    <xdr:to>
      <xdr:col>15</xdr:col>
      <xdr:colOff>98425</xdr:colOff>
      <xdr:row>33</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142240</xdr:rowOff>
    </xdr:from>
    <xdr:to>
      <xdr:col>11</xdr:col>
      <xdr:colOff>9525</xdr:colOff>
      <xdr:row>33</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91440</xdr:rowOff>
    </xdr:from>
    <xdr:to>
      <xdr:col>24</xdr:col>
      <xdr:colOff>76200</xdr:colOff>
      <xdr:row>33</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129540</xdr:rowOff>
    </xdr:from>
    <xdr:to>
      <xdr:col>15</xdr:col>
      <xdr:colOff>149225</xdr:colOff>
      <xdr:row>33</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91440</xdr:rowOff>
    </xdr:from>
    <xdr:to>
      <xdr:col>6</xdr:col>
      <xdr:colOff>171450</xdr:colOff>
      <xdr:row>33</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高齢者インフルエンザ予防接種事業の実施等により、物件費に充当した一般財源は増加しているが経常一般財源も増加しているため前年度と比較して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減少したものの、近年は緩やかな増加傾向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05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9979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生活保護法に基づく、生活困窮者の保護及び自立助長のための経費支弁や児童手当等に要する扶助費が減少傾向にあり、前年度と比較して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71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大雪に伴う除排雪経費等の増加に伴う維持補修費の増加によりその他の経費に充当した一般財源は増加したが、経常一般財源も増加しているため前年度と比較して、前年度と比較して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である。また、地域特性である除排雪経費により、類似団体平均よりも高い値で推移しており、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59</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15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60</xdr:row>
      <xdr:rowOff>99785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2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60</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154215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48985</xdr:rowOff>
    </xdr:from>
    <xdr:to>
      <xdr:col>74</xdr:col>
      <xdr:colOff>31750</xdr:colOff>
      <xdr:row>60</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135362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公営事業会計や一部事務組合負担金への支出金・負担金に充当した一般財源は増加したが、経常一般財源も増加しているため前年度と比較して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令和３年度は減少したものの、近年は概ね横ばいで推移しているたね、引き続き経費削減に取り組んでいく。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48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36</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83148"/>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34</xdr:row>
      <xdr:rowOff>62992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68851</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xdr:rowOff>
    </xdr:from>
    <xdr:to>
      <xdr:col>65</xdr:col>
      <xdr:colOff>53975</xdr:colOff>
      <xdr:row>34</xdr:row>
      <xdr:rowOff>104648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114825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国の経済対策に呼応した公共投資や小中学校の改築などの大規模事業の実施にあたり市債を発行してきたことから、公債費に係る経常収支比率は類似団体平均を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229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115570</xdr:rowOff>
    </xdr:from>
    <xdr:to>
      <xdr:col>19</xdr:col>
      <xdr:colOff>187325</xdr:colOff>
      <xdr:row>80</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6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36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142239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820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伴う除排雪経費等の増加に伴う維持補修費、他会計への支出金、繰出金等は増加があったものの人件費の減少により公債費以外の経費に充当した一般財源は減少し、経常一般財源も増加しているため、前年度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83464"/>
          <a:ext cx="8382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122428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79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153941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169779</xdr:rowOff>
    </xdr:from>
    <xdr:to>
      <xdr:col>29</xdr:col>
      <xdr:colOff>127000</xdr:colOff>
      <xdr:row>17</xdr:row>
      <xdr:rowOff>61011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0604"/>
          <a:ext cx="647700" cy="6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61011</xdr:rowOff>
    </xdr:from>
    <xdr:to>
      <xdr:col>26</xdr:col>
      <xdr:colOff>50800</xdr:colOff>
      <xdr:row>17</xdr:row>
      <xdr:rowOff>135260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3286"/>
          <a:ext cx="698500" cy="7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135260</xdr:rowOff>
    </xdr:from>
    <xdr:to>
      <xdr:col>22</xdr:col>
      <xdr:colOff>114300</xdr:colOff>
      <xdr:row>18</xdr:row>
      <xdr:rowOff>72121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7535"/>
          <a:ext cx="698500" cy="10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72121</xdr:rowOff>
    </xdr:from>
    <xdr:to>
      <xdr:col>18</xdr:col>
      <xdr:colOff>177800</xdr:colOff>
      <xdr:row>18</xdr:row>
      <xdr:rowOff>98455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5846"/>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118979</xdr:rowOff>
    </xdr:from>
    <xdr:to>
      <xdr:col>29</xdr:col>
      <xdr:colOff>177800</xdr:colOff>
      <xdr:row>17</xdr:row>
      <xdr:rowOff>49129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0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91056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10211</xdr:rowOff>
    </xdr:from>
    <xdr:to>
      <xdr:col>26</xdr:col>
      <xdr:colOff>101600</xdr:colOff>
      <xdr:row>17</xdr:row>
      <xdr:rowOff>111811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96588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5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84460</xdr:rowOff>
    </xdr:from>
    <xdr:to>
      <xdr:col>22</xdr:col>
      <xdr:colOff>165100</xdr:colOff>
      <xdr:row>18</xdr:row>
      <xdr:rowOff>14610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170837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21321</xdr:rowOff>
    </xdr:from>
    <xdr:to>
      <xdr:col>19</xdr:col>
      <xdr:colOff>38100</xdr:colOff>
      <xdr:row>18</xdr:row>
      <xdr:rowOff>122921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47655</xdr:rowOff>
    </xdr:from>
    <xdr:to>
      <xdr:col>15</xdr:col>
      <xdr:colOff>101600</xdr:colOff>
      <xdr:row>18</xdr:row>
      <xdr:rowOff>149255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134033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203391</xdr:rowOff>
    </xdr:from>
    <xdr:to>
      <xdr:col>29</xdr:col>
      <xdr:colOff>127000</xdr:colOff>
      <xdr:row>33</xdr:row>
      <xdr:rowOff>256387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127941"/>
          <a:ext cx="647700" cy="52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135344</xdr:rowOff>
    </xdr:from>
    <xdr:to>
      <xdr:col>26</xdr:col>
      <xdr:colOff>50800</xdr:colOff>
      <xdr:row>33</xdr:row>
      <xdr:rowOff>203391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059894"/>
          <a:ext cx="698500" cy="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109093</xdr:rowOff>
    </xdr:from>
    <xdr:to>
      <xdr:col>22</xdr:col>
      <xdr:colOff>114300</xdr:colOff>
      <xdr:row>33</xdr:row>
      <xdr:rowOff>135344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033643"/>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91186</xdr:rowOff>
    </xdr:from>
    <xdr:to>
      <xdr:col>18</xdr:col>
      <xdr:colOff>177800</xdr:colOff>
      <xdr:row>33</xdr:row>
      <xdr:rowOff>109093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015736"/>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205587</xdr:rowOff>
    </xdr:from>
    <xdr:to>
      <xdr:col>29</xdr:col>
      <xdr:colOff>177800</xdr:colOff>
      <xdr:row>33</xdr:row>
      <xdr:rowOff>307187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13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114164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3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152591</xdr:rowOff>
    </xdr:from>
    <xdr:to>
      <xdr:col>26</xdr:col>
      <xdr:colOff>101600</xdr:colOff>
      <xdr:row>33</xdr:row>
      <xdr:rowOff>254191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07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92918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84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84544</xdr:rowOff>
    </xdr:from>
    <xdr:to>
      <xdr:col>22</xdr:col>
      <xdr:colOff>165100</xdr:colOff>
      <xdr:row>33</xdr:row>
      <xdr:rowOff>186144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00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24871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77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58293</xdr:rowOff>
    </xdr:from>
    <xdr:to>
      <xdr:col>19</xdr:col>
      <xdr:colOff>38100</xdr:colOff>
      <xdr:row>33</xdr:row>
      <xdr:rowOff>159893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598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341520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7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40386</xdr:rowOff>
    </xdr:from>
    <xdr:to>
      <xdr:col>15</xdr:col>
      <xdr:colOff>101600</xdr:colOff>
      <xdr:row>33</xdr:row>
      <xdr:rowOff>141986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59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323613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22885</xdr:rowOff>
    </xdr:from>
    <xdr:to>
      <xdr:col>24</xdr:col>
      <xdr:colOff>63500</xdr:colOff>
      <xdr:row>38</xdr:row>
      <xdr:rowOff>28568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7985"/>
          <a:ext cx="8382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28568</xdr:rowOff>
    </xdr:from>
    <xdr:to>
      <xdr:col>19</xdr:col>
      <xdr:colOff>177800</xdr:colOff>
      <xdr:row>39</xdr:row>
      <xdr:rowOff>54857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366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54857</xdr:rowOff>
    </xdr:from>
    <xdr:to>
      <xdr:col>15</xdr:col>
      <xdr:colOff>50800</xdr:colOff>
      <xdr:row>39</xdr:row>
      <xdr:rowOff>69651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41407"/>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69651</xdr:rowOff>
    </xdr:from>
    <xdr:to>
      <xdr:col>10</xdr:col>
      <xdr:colOff>114300</xdr:colOff>
      <xdr:row>39</xdr:row>
      <xdr:rowOff>101230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5620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143535</xdr:rowOff>
    </xdr:from>
    <xdr:to>
      <xdr:col>24</xdr:col>
      <xdr:colOff>114300</xdr:colOff>
      <xdr:row>38</xdr:row>
      <xdr:rowOff>73685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58462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149218</xdr:rowOff>
    </xdr:from>
    <xdr:to>
      <xdr:col>20</xdr:col>
      <xdr:colOff>38100</xdr:colOff>
      <xdr:row>38</xdr:row>
      <xdr:rowOff>79367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2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70495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4057</xdr:rowOff>
    </xdr:from>
    <xdr:to>
      <xdr:col>15</xdr:col>
      <xdr:colOff>101600</xdr:colOff>
      <xdr:row>39</xdr:row>
      <xdr:rowOff>105657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96784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18851</xdr:rowOff>
    </xdr:from>
    <xdr:to>
      <xdr:col>10</xdr:col>
      <xdr:colOff>165100</xdr:colOff>
      <xdr:row>39</xdr:row>
      <xdr:rowOff>120451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111578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50430</xdr:rowOff>
    </xdr:from>
    <xdr:to>
      <xdr:col>6</xdr:col>
      <xdr:colOff>38100</xdr:colOff>
      <xdr:row>39</xdr:row>
      <xdr:rowOff>152030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143157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46660</xdr:rowOff>
    </xdr:from>
    <xdr:to>
      <xdr:col>24</xdr:col>
      <xdr:colOff>63500</xdr:colOff>
      <xdr:row>57</xdr:row>
      <xdr:rowOff>39704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7860"/>
          <a:ext cx="838200" cy="16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39704</xdr:rowOff>
    </xdr:from>
    <xdr:to>
      <xdr:col>19</xdr:col>
      <xdr:colOff>177800</xdr:colOff>
      <xdr:row>57</xdr:row>
      <xdr:rowOff>119910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2354"/>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119910</xdr:rowOff>
    </xdr:from>
    <xdr:to>
      <xdr:col>15</xdr:col>
      <xdr:colOff>50800</xdr:colOff>
      <xdr:row>57</xdr:row>
      <xdr:rowOff>125102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2560"/>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125102</xdr:rowOff>
    </xdr:from>
    <xdr:to>
      <xdr:col>10</xdr:col>
      <xdr:colOff>114300</xdr:colOff>
      <xdr:row>58</xdr:row>
      <xdr:rowOff>46039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7752"/>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167310</xdr:rowOff>
    </xdr:from>
    <xdr:to>
      <xdr:col>24</xdr:col>
      <xdr:colOff>114300</xdr:colOff>
      <xdr:row>56</xdr:row>
      <xdr:rowOff>97460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145737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160354</xdr:rowOff>
    </xdr:from>
    <xdr:to>
      <xdr:col>20</xdr:col>
      <xdr:colOff>38100</xdr:colOff>
      <xdr:row>57</xdr:row>
      <xdr:rowOff>90504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81631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69110</xdr:rowOff>
    </xdr:from>
    <xdr:to>
      <xdr:col>15</xdr:col>
      <xdr:colOff>101600</xdr:colOff>
      <xdr:row>57</xdr:row>
      <xdr:rowOff>170710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74302</xdr:rowOff>
    </xdr:from>
    <xdr:to>
      <xdr:col>10</xdr:col>
      <xdr:colOff>165100</xdr:colOff>
      <xdr:row>58</xdr:row>
      <xdr:rowOff>4452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20979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166689</xdr:rowOff>
    </xdr:from>
    <xdr:to>
      <xdr:col>6</xdr:col>
      <xdr:colOff>38100</xdr:colOff>
      <xdr:row>58</xdr:row>
      <xdr:rowOff>96839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87966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70480</xdr:rowOff>
    </xdr:from>
    <xdr:to>
      <xdr:col>24</xdr:col>
      <xdr:colOff>63500</xdr:colOff>
      <xdr:row>73</xdr:row>
      <xdr:rowOff>143952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414880"/>
          <a:ext cx="838200" cy="2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143952</xdr:rowOff>
    </xdr:from>
    <xdr:to>
      <xdr:col>19</xdr:col>
      <xdr:colOff>177800</xdr:colOff>
      <xdr:row>76</xdr:row>
      <xdr:rowOff>81773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659802"/>
          <a:ext cx="8890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133802</xdr:rowOff>
    </xdr:from>
    <xdr:to>
      <xdr:col>15</xdr:col>
      <xdr:colOff>50800</xdr:colOff>
      <xdr:row>76</xdr:row>
      <xdr:rowOff>81773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21102"/>
          <a:ext cx="889000" cy="29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94620</xdr:rowOff>
    </xdr:from>
    <xdr:to>
      <xdr:col>10</xdr:col>
      <xdr:colOff>114300</xdr:colOff>
      <xdr:row>74</xdr:row>
      <xdr:rowOff>133802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81920"/>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19680</xdr:rowOff>
    </xdr:from>
    <xdr:to>
      <xdr:col>24</xdr:col>
      <xdr:colOff>114300</xdr:colOff>
      <xdr:row>72</xdr:row>
      <xdr:rowOff>121280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144157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1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93152</xdr:rowOff>
    </xdr:from>
    <xdr:to>
      <xdr:col>20</xdr:col>
      <xdr:colOff>38100</xdr:colOff>
      <xdr:row>74</xdr:row>
      <xdr:rowOff>23302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39829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30973</xdr:rowOff>
    </xdr:from>
    <xdr:to>
      <xdr:col>15</xdr:col>
      <xdr:colOff>101600</xdr:colOff>
      <xdr:row>76</xdr:row>
      <xdr:rowOff>132573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149100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3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83002</xdr:rowOff>
    </xdr:from>
    <xdr:to>
      <xdr:col>10</xdr:col>
      <xdr:colOff>165100</xdr:colOff>
      <xdr:row>75</xdr:row>
      <xdr:rowOff>13152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29679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43820</xdr:rowOff>
    </xdr:from>
    <xdr:to>
      <xdr:col>6</xdr:col>
      <xdr:colOff>38100</xdr:colOff>
      <xdr:row>74</xdr:row>
      <xdr:rowOff>145420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161947</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121208</xdr:rowOff>
    </xdr:from>
    <xdr:to>
      <xdr:col>24</xdr:col>
      <xdr:colOff>63500</xdr:colOff>
      <xdr:row>94</xdr:row>
      <xdr:rowOff>131801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94608"/>
          <a:ext cx="838200" cy="3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131801</xdr:rowOff>
    </xdr:from>
    <xdr:to>
      <xdr:col>19</xdr:col>
      <xdr:colOff>177800</xdr:colOff>
      <xdr:row>94</xdr:row>
      <xdr:rowOff>155639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48101"/>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155639</xdr:rowOff>
    </xdr:from>
    <xdr:to>
      <xdr:col>15</xdr:col>
      <xdr:colOff>50800</xdr:colOff>
      <xdr:row>95</xdr:row>
      <xdr:rowOff>51015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71939"/>
          <a:ext cx="8890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51015</xdr:rowOff>
    </xdr:from>
    <xdr:to>
      <xdr:col>10</xdr:col>
      <xdr:colOff>114300</xdr:colOff>
      <xdr:row>95</xdr:row>
      <xdr:rowOff>52273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3876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70408</xdr:rowOff>
    </xdr:from>
    <xdr:to>
      <xdr:col>24</xdr:col>
      <xdr:colOff>114300</xdr:colOff>
      <xdr:row>93</xdr:row>
      <xdr:rowOff>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93285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9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81001</xdr:rowOff>
    </xdr:from>
    <xdr:to>
      <xdr:col>20</xdr:col>
      <xdr:colOff>38100</xdr:colOff>
      <xdr:row>95</xdr:row>
      <xdr:rowOff>11151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27678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7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104839</xdr:rowOff>
    </xdr:from>
    <xdr:to>
      <xdr:col>15</xdr:col>
      <xdr:colOff>101600</xdr:colOff>
      <xdr:row>95</xdr:row>
      <xdr:rowOff>34989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51516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215</xdr:rowOff>
    </xdr:from>
    <xdr:to>
      <xdr:col>10</xdr:col>
      <xdr:colOff>165100</xdr:colOff>
      <xdr:row>95</xdr:row>
      <xdr:rowOff>101815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118342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6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xdr:rowOff>
    </xdr:from>
    <xdr:to>
      <xdr:col>6</xdr:col>
      <xdr:colOff>38100</xdr:colOff>
      <xdr:row>95</xdr:row>
      <xdr:rowOff>103073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119600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6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118636</xdr:rowOff>
    </xdr:from>
    <xdr:to>
      <xdr:col>55</xdr:col>
      <xdr:colOff>0</xdr:colOff>
      <xdr:row>36</xdr:row>
      <xdr:rowOff>24028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90686"/>
          <a:ext cx="838200" cy="11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118636</xdr:rowOff>
    </xdr:from>
    <xdr:to>
      <xdr:col>50</xdr:col>
      <xdr:colOff>114300</xdr:colOff>
      <xdr:row>37</xdr:row>
      <xdr:rowOff>15548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90686"/>
          <a:ext cx="889000" cy="126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15548</xdr:rowOff>
    </xdr:from>
    <xdr:to>
      <xdr:col>45</xdr:col>
      <xdr:colOff>177800</xdr:colOff>
      <xdr:row>37</xdr:row>
      <xdr:rowOff>60506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5919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60506</xdr:rowOff>
    </xdr:from>
    <xdr:to>
      <xdr:col>41</xdr:col>
      <xdr:colOff>50800</xdr:colOff>
      <xdr:row>37</xdr:row>
      <xdr:rowOff>73558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04156"/>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167555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67836</xdr:rowOff>
    </xdr:from>
    <xdr:to>
      <xdr:col>50</xdr:col>
      <xdr:colOff>165100</xdr:colOff>
      <xdr:row>29</xdr:row>
      <xdr:rowOff>169436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14513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1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136198</xdr:rowOff>
    </xdr:from>
    <xdr:to>
      <xdr:col>46</xdr:col>
      <xdr:colOff>38100</xdr:colOff>
      <xdr:row>37</xdr:row>
      <xdr:rowOff>66348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82875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9706</xdr:rowOff>
    </xdr:from>
    <xdr:to>
      <xdr:col>41</xdr:col>
      <xdr:colOff>101600</xdr:colOff>
      <xdr:row>37</xdr:row>
      <xdr:rowOff>111306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127833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2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22758</xdr:rowOff>
    </xdr:from>
    <xdr:to>
      <xdr:col>36</xdr:col>
      <xdr:colOff>165100</xdr:colOff>
      <xdr:row>37</xdr:row>
      <xdr:rowOff>124358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140885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152521</xdr:rowOff>
    </xdr:from>
    <xdr:to>
      <xdr:col>55</xdr:col>
      <xdr:colOff>0</xdr:colOff>
      <xdr:row>57</xdr:row>
      <xdr:rowOff>64053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53721"/>
          <a:ext cx="8382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170104</xdr:rowOff>
    </xdr:from>
    <xdr:to>
      <xdr:col>50</xdr:col>
      <xdr:colOff>114300</xdr:colOff>
      <xdr:row>57</xdr:row>
      <xdr:rowOff>64053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99854"/>
          <a:ext cx="889000" cy="2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170104</xdr:rowOff>
    </xdr:from>
    <xdr:to>
      <xdr:col>45</xdr:col>
      <xdr:colOff>177800</xdr:colOff>
      <xdr:row>58</xdr:row>
      <xdr:rowOff>118897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99854"/>
          <a:ext cx="889000" cy="4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51994</xdr:rowOff>
    </xdr:from>
    <xdr:to>
      <xdr:col>41</xdr:col>
      <xdr:colOff>50800</xdr:colOff>
      <xdr:row>58</xdr:row>
      <xdr:rowOff>118897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96094"/>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101721</xdr:rowOff>
    </xdr:from>
    <xdr:to>
      <xdr:col>55</xdr:col>
      <xdr:colOff>50800</xdr:colOff>
      <xdr:row>57</xdr:row>
      <xdr:rowOff>31871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80148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8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13253</xdr:rowOff>
    </xdr:from>
    <xdr:to>
      <xdr:col>50</xdr:col>
      <xdr:colOff>165100</xdr:colOff>
      <xdr:row>57</xdr:row>
      <xdr:rowOff>114853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119304</xdr:rowOff>
    </xdr:from>
    <xdr:to>
      <xdr:col>46</xdr:col>
      <xdr:colOff>38100</xdr:colOff>
      <xdr:row>56</xdr:row>
      <xdr:rowOff>49454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40581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68097</xdr:rowOff>
    </xdr:from>
    <xdr:to>
      <xdr:col>41</xdr:col>
      <xdr:colOff>101600</xdr:colOff>
      <xdr:row>58</xdr:row>
      <xdr:rowOff>169697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1194</xdr:rowOff>
    </xdr:from>
    <xdr:to>
      <xdr:col>36</xdr:col>
      <xdr:colOff>165100</xdr:colOff>
      <xdr:row>58</xdr:row>
      <xdr:rowOff>102794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93921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18999</xdr:rowOff>
    </xdr:from>
    <xdr:to>
      <xdr:col>55</xdr:col>
      <xdr:colOff>0</xdr:colOff>
      <xdr:row>77</xdr:row>
      <xdr:rowOff>26184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049199"/>
          <a:ext cx="8382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26184</xdr:rowOff>
    </xdr:from>
    <xdr:to>
      <xdr:col>50</xdr:col>
      <xdr:colOff>114300</xdr:colOff>
      <xdr:row>77</xdr:row>
      <xdr:rowOff>157465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27834"/>
          <a:ext cx="889000" cy="1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157465</xdr:rowOff>
    </xdr:from>
    <xdr:to>
      <xdr:col>45</xdr:col>
      <xdr:colOff>177800</xdr:colOff>
      <xdr:row>79</xdr:row>
      <xdr:rowOff>20665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59115"/>
          <a:ext cx="889000" cy="2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115239</xdr:rowOff>
    </xdr:from>
    <xdr:to>
      <xdr:col>41</xdr:col>
      <xdr:colOff>50800</xdr:colOff>
      <xdr:row>79</xdr:row>
      <xdr:rowOff>20665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88339"/>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139649</xdr:rowOff>
    </xdr:from>
    <xdr:to>
      <xdr:col>55</xdr:col>
      <xdr:colOff>50800</xdr:colOff>
      <xdr:row>76</xdr:row>
      <xdr:rowOff>69799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162526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146834</xdr:rowOff>
    </xdr:from>
    <xdr:to>
      <xdr:col>50</xdr:col>
      <xdr:colOff>165100</xdr:colOff>
      <xdr:row>77</xdr:row>
      <xdr:rowOff>76984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68111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26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106665</xdr:rowOff>
    </xdr:from>
    <xdr:to>
      <xdr:col>46</xdr:col>
      <xdr:colOff>38100</xdr:colOff>
      <xdr:row>78</xdr:row>
      <xdr:rowOff>36815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27942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0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141315</xdr:rowOff>
    </xdr:from>
    <xdr:to>
      <xdr:col>41</xdr:col>
      <xdr:colOff>101600</xdr:colOff>
      <xdr:row>79</xdr:row>
      <xdr:rowOff>71465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62592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64439</xdr:rowOff>
    </xdr:from>
    <xdr:to>
      <xdr:col>36</xdr:col>
      <xdr:colOff>165100</xdr:colOff>
      <xdr:row>78</xdr:row>
      <xdr:rowOff>166039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157166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36964</xdr:rowOff>
    </xdr:from>
    <xdr:to>
      <xdr:col>55</xdr:col>
      <xdr:colOff>0</xdr:colOff>
      <xdr:row>97</xdr:row>
      <xdr:rowOff>49688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67614"/>
          <a:ext cx="8382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146272</xdr:rowOff>
    </xdr:from>
    <xdr:to>
      <xdr:col>50</xdr:col>
      <xdr:colOff>114300</xdr:colOff>
      <xdr:row>97</xdr:row>
      <xdr:rowOff>49688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05472"/>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146272</xdr:rowOff>
    </xdr:from>
    <xdr:to>
      <xdr:col>45</xdr:col>
      <xdr:colOff>177800</xdr:colOff>
      <xdr:row>97</xdr:row>
      <xdr:rowOff>21343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05472"/>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21343</xdr:rowOff>
    </xdr:from>
    <xdr:to>
      <xdr:col>41</xdr:col>
      <xdr:colOff>50800</xdr:colOff>
      <xdr:row>97</xdr:row>
      <xdr:rowOff>29400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5199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157614</xdr:rowOff>
    </xdr:from>
    <xdr:to>
      <xdr:col>55</xdr:col>
      <xdr:colOff>50800</xdr:colOff>
      <xdr:row>97</xdr:row>
      <xdr:rowOff>87764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136041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170338</xdr:rowOff>
    </xdr:from>
    <xdr:to>
      <xdr:col>50</xdr:col>
      <xdr:colOff>165100</xdr:colOff>
      <xdr:row>97</xdr:row>
      <xdr:rowOff>100488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91615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95472</xdr:rowOff>
    </xdr:from>
    <xdr:to>
      <xdr:col>46</xdr:col>
      <xdr:colOff>38100</xdr:colOff>
      <xdr:row>97</xdr:row>
      <xdr:rowOff>25622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141993</xdr:rowOff>
    </xdr:from>
    <xdr:to>
      <xdr:col>41</xdr:col>
      <xdr:colOff>101600</xdr:colOff>
      <xdr:row>97</xdr:row>
      <xdr:rowOff>72143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63270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147655</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91305"/>
          <a:ext cx="889000" cy="16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147655</xdr:rowOff>
    </xdr:from>
    <xdr:to>
      <xdr:col>76</xdr:col>
      <xdr:colOff>114300</xdr:colOff>
      <xdr:row>38</xdr:row>
      <xdr:rowOff>139105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91305"/>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139105</xdr:rowOff>
    </xdr:from>
    <xdr:to>
      <xdr:col>71</xdr:col>
      <xdr:colOff>177800</xdr:colOff>
      <xdr:row>38</xdr:row>
      <xdr:rowOff>139243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420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96855</xdr:rowOff>
    </xdr:from>
    <xdr:to>
      <xdr:col>76</xdr:col>
      <xdr:colOff>165100</xdr:colOff>
      <xdr:row>38</xdr:row>
      <xdr:rowOff>27005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43532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1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88305</xdr:rowOff>
    </xdr:from>
    <xdr:to>
      <xdr:col>72</xdr:col>
      <xdr:colOff>38100</xdr:colOff>
      <xdr:row>39</xdr:row>
      <xdr:rowOff>18455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9582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88443</xdr:rowOff>
    </xdr:from>
    <xdr:to>
      <xdr:col>67</xdr:col>
      <xdr:colOff>101600</xdr:colOff>
      <xdr:row>39</xdr:row>
      <xdr:rowOff>18593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9720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157217</xdr:rowOff>
    </xdr:from>
    <xdr:to>
      <xdr:col>85</xdr:col>
      <xdr:colOff>127000</xdr:colOff>
      <xdr:row>73</xdr:row>
      <xdr:rowOff>34572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501617"/>
          <a:ext cx="838200" cy="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90351</xdr:rowOff>
    </xdr:from>
    <xdr:to>
      <xdr:col>81</xdr:col>
      <xdr:colOff>50800</xdr:colOff>
      <xdr:row>72</xdr:row>
      <xdr:rowOff>157217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434751"/>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36373</xdr:rowOff>
    </xdr:from>
    <xdr:to>
      <xdr:col>76</xdr:col>
      <xdr:colOff>114300</xdr:colOff>
      <xdr:row>72</xdr:row>
      <xdr:rowOff>90351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380773"/>
          <a:ext cx="8890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169561</xdr:rowOff>
    </xdr:from>
    <xdr:to>
      <xdr:col>71</xdr:col>
      <xdr:colOff>177800</xdr:colOff>
      <xdr:row>72</xdr:row>
      <xdr:rowOff>36373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342511"/>
          <a:ext cx="8890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155222</xdr:rowOff>
    </xdr:from>
    <xdr:to>
      <xdr:col>85</xdr:col>
      <xdr:colOff>177800</xdr:colOff>
      <xdr:row>73</xdr:row>
      <xdr:rowOff>85372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4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6649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5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106417</xdr:rowOff>
    </xdr:from>
    <xdr:to>
      <xdr:col>81</xdr:col>
      <xdr:colOff>101600</xdr:colOff>
      <xdr:row>73</xdr:row>
      <xdr:rowOff>36567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4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53094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39551</xdr:rowOff>
    </xdr:from>
    <xdr:to>
      <xdr:col>76</xdr:col>
      <xdr:colOff>165100</xdr:colOff>
      <xdr:row>72</xdr:row>
      <xdr:rowOff>141151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3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157678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1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157023</xdr:rowOff>
    </xdr:from>
    <xdr:to>
      <xdr:col>72</xdr:col>
      <xdr:colOff>38100</xdr:colOff>
      <xdr:row>72</xdr:row>
      <xdr:rowOff>87173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3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103700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1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118761</xdr:rowOff>
    </xdr:from>
    <xdr:to>
      <xdr:col>67</xdr:col>
      <xdr:colOff>101600</xdr:colOff>
      <xdr:row>72</xdr:row>
      <xdr:rowOff>48911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2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65438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0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167970</xdr:rowOff>
    </xdr:from>
    <xdr:to>
      <xdr:col>85</xdr:col>
      <xdr:colOff>127000</xdr:colOff>
      <xdr:row>99</xdr:row>
      <xdr:rowOff>4330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7007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4330</xdr:rowOff>
    </xdr:from>
    <xdr:to>
      <xdr:col>81</xdr:col>
      <xdr:colOff>50800</xdr:colOff>
      <xdr:row>99</xdr:row>
      <xdr:rowOff>4635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97788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4635</xdr:rowOff>
    </xdr:from>
    <xdr:to>
      <xdr:col>76</xdr:col>
      <xdr:colOff>114300</xdr:colOff>
      <xdr:row>99</xdr:row>
      <xdr:rowOff>19799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78185"/>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103276</xdr:rowOff>
    </xdr:from>
    <xdr:to>
      <xdr:col>71</xdr:col>
      <xdr:colOff>177800</xdr:colOff>
      <xdr:row>99</xdr:row>
      <xdr:rowOff>19799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33926"/>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117170</xdr:rowOff>
    </xdr:from>
    <xdr:to>
      <xdr:col>85</xdr:col>
      <xdr:colOff>177800</xdr:colOff>
      <xdr:row>99</xdr:row>
      <xdr:rowOff>47320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9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32097</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8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124980</xdr:rowOff>
    </xdr:from>
    <xdr:to>
      <xdr:col>81</xdr:col>
      <xdr:colOff>101600</xdr:colOff>
      <xdr:row>99</xdr:row>
      <xdr:rowOff>55130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46257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125285</xdr:rowOff>
    </xdr:from>
    <xdr:to>
      <xdr:col>76</xdr:col>
      <xdr:colOff>165100</xdr:colOff>
      <xdr:row>99</xdr:row>
      <xdr:rowOff>55435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46562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140449</xdr:rowOff>
    </xdr:from>
    <xdr:to>
      <xdr:col>72</xdr:col>
      <xdr:colOff>38100</xdr:colOff>
      <xdr:row>99</xdr:row>
      <xdr:rowOff>70599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61726</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3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52476</xdr:rowOff>
    </xdr:from>
    <xdr:to>
      <xdr:col>67</xdr:col>
      <xdr:colOff>101600</xdr:colOff>
      <xdr:row>97</xdr:row>
      <xdr:rowOff>154076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170603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5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98552</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98552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11194</xdr:rowOff>
    </xdr:from>
    <xdr:to>
      <xdr:col>102</xdr:col>
      <xdr:colOff>114300</xdr:colOff>
      <xdr:row>39</xdr:row>
      <xdr:rowOff>98552</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131844</xdr:rowOff>
    </xdr:from>
    <xdr:to>
      <xdr:col>98</xdr:col>
      <xdr:colOff>38100</xdr:colOff>
      <xdr:row>39</xdr:row>
      <xdr:rowOff>61994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53121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3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132385</xdr:rowOff>
    </xdr:from>
    <xdr:to>
      <xdr:col>116</xdr:col>
      <xdr:colOff>63500</xdr:colOff>
      <xdr:row>59</xdr:row>
      <xdr:rowOff>19094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76485"/>
          <a:ext cx="838200" cy="5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132385</xdr:rowOff>
    </xdr:from>
    <xdr:to>
      <xdr:col>111</xdr:col>
      <xdr:colOff>177800</xdr:colOff>
      <xdr:row>59</xdr:row>
      <xdr:rowOff>11284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76485"/>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11284</xdr:rowOff>
    </xdr:from>
    <xdr:to>
      <xdr:col>107</xdr:col>
      <xdr:colOff>50800</xdr:colOff>
      <xdr:row>59</xdr:row>
      <xdr:rowOff>11417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2683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8274</xdr:rowOff>
    </xdr:from>
    <xdr:to>
      <xdr:col>102</xdr:col>
      <xdr:colOff>114300</xdr:colOff>
      <xdr:row>59</xdr:row>
      <xdr:rowOff>11417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2382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139744</xdr:rowOff>
    </xdr:from>
    <xdr:to>
      <xdr:col>116</xdr:col>
      <xdr:colOff>114300</xdr:colOff>
      <xdr:row>59</xdr:row>
      <xdr:rowOff>69894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54671</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9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81585</xdr:rowOff>
    </xdr:from>
    <xdr:to>
      <xdr:col>112</xdr:col>
      <xdr:colOff>38100</xdr:colOff>
      <xdr:row>59</xdr:row>
      <xdr:rowOff>11735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2862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131934</xdr:rowOff>
    </xdr:from>
    <xdr:to>
      <xdr:col>107</xdr:col>
      <xdr:colOff>101600</xdr:colOff>
      <xdr:row>59</xdr:row>
      <xdr:rowOff>62084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53211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132067</xdr:rowOff>
    </xdr:from>
    <xdr:to>
      <xdr:col>102</xdr:col>
      <xdr:colOff>165100</xdr:colOff>
      <xdr:row>59</xdr:row>
      <xdr:rowOff>62217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53344</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128924</xdr:rowOff>
    </xdr:from>
    <xdr:to>
      <xdr:col>98</xdr:col>
      <xdr:colOff>38100</xdr:colOff>
      <xdr:row>59</xdr:row>
      <xdr:rowOff>59074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50201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52260</xdr:rowOff>
    </xdr:from>
    <xdr:to>
      <xdr:col>116</xdr:col>
      <xdr:colOff>63500</xdr:colOff>
      <xdr:row>74</xdr:row>
      <xdr:rowOff>75578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739560"/>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169075</xdr:rowOff>
    </xdr:from>
    <xdr:to>
      <xdr:col>111</xdr:col>
      <xdr:colOff>177800</xdr:colOff>
      <xdr:row>74</xdr:row>
      <xdr:rowOff>75578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513475"/>
          <a:ext cx="8890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169075</xdr:rowOff>
    </xdr:from>
    <xdr:to>
      <xdr:col>107</xdr:col>
      <xdr:colOff>50800</xdr:colOff>
      <xdr:row>73</xdr:row>
      <xdr:rowOff>69862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513475"/>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69862</xdr:rowOff>
    </xdr:from>
    <xdr:to>
      <xdr:col>102</xdr:col>
      <xdr:colOff>114300</xdr:colOff>
      <xdr:row>73</xdr:row>
      <xdr:rowOff>117373</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58571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1460</xdr:rowOff>
    </xdr:from>
    <xdr:to>
      <xdr:col>116</xdr:col>
      <xdr:colOff>114300</xdr:colOff>
      <xdr:row>74</xdr:row>
      <xdr:rowOff>103060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6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24337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24778</xdr:rowOff>
    </xdr:from>
    <xdr:to>
      <xdr:col>112</xdr:col>
      <xdr:colOff>38100</xdr:colOff>
      <xdr:row>74</xdr:row>
      <xdr:rowOff>126378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142905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4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118275</xdr:rowOff>
    </xdr:from>
    <xdr:to>
      <xdr:col>107</xdr:col>
      <xdr:colOff>101600</xdr:colOff>
      <xdr:row>73</xdr:row>
      <xdr:rowOff>48425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4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64952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2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19062</xdr:rowOff>
    </xdr:from>
    <xdr:to>
      <xdr:col>102</xdr:col>
      <xdr:colOff>165100</xdr:colOff>
      <xdr:row>73</xdr:row>
      <xdr:rowOff>120662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137189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3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66573</xdr:rowOff>
    </xdr:from>
    <xdr:to>
      <xdr:col>98</xdr:col>
      <xdr:colOff>38100</xdr:colOff>
      <xdr:row>73</xdr:row>
      <xdr:rowOff>168173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5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13250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497,411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178,456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27,834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が、これは住民税非課税世帯等に対する臨時特別給付金給付事業や子育て世帯への臨時特別給付金給付事業の国庫補助事業の実施によるものである。次に大きな構成項目であ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57,349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円の増となっているが、これは新型コロナウイルスワクチン接種事業の実施によるものである。人件費は、住民一人当たり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中でも低い水準と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275,099
274,099
824.61
142,061,166
136,837,199
4,874,201
69,504,745
128,985,654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119126</xdr:rowOff>
    </xdr:from>
    <xdr:to>
      <xdr:col>24</xdr:col>
      <xdr:colOff>63500</xdr:colOff>
      <xdr:row>34</xdr:row>
      <xdr:rowOff>11684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69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62738</xdr:rowOff>
    </xdr:from>
    <xdr:to>
      <xdr:col>19</xdr:col>
      <xdr:colOff>177800</xdr:colOff>
      <xdr:row>34</xdr:row>
      <xdr:rowOff>11684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058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62738</xdr:rowOff>
    </xdr:from>
    <xdr:to>
      <xdr:col>15</xdr:col>
      <xdr:colOff>50800</xdr:colOff>
      <xdr:row>33</xdr:row>
      <xdr:rowOff>154940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2058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154940</xdr:rowOff>
    </xdr:from>
    <xdr:to>
      <xdr:col>10</xdr:col>
      <xdr:colOff>114300</xdr:colOff>
      <xdr:row>34</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2790"/>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68326</xdr:rowOff>
    </xdr:from>
    <xdr:to>
      <xdr:col>24</xdr:col>
      <xdr:colOff>114300</xdr:colOff>
      <xdr:row>33</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91203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132334</xdr:rowOff>
    </xdr:from>
    <xdr:to>
      <xdr:col>20</xdr:col>
      <xdr:colOff>38100</xdr:colOff>
      <xdr:row>34</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79011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11938</xdr:rowOff>
    </xdr:from>
    <xdr:to>
      <xdr:col>15</xdr:col>
      <xdr:colOff>101600</xdr:colOff>
      <xdr:row>33</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104140</xdr:rowOff>
    </xdr:from>
    <xdr:to>
      <xdr:col>10</xdr:col>
      <xdr:colOff>165100</xdr:colOff>
      <xdr:row>34</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18034</xdr:rowOff>
    </xdr:from>
    <xdr:to>
      <xdr:col>6</xdr:col>
      <xdr:colOff>38100</xdr:colOff>
      <xdr:row>34</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3084</xdr:rowOff>
    </xdr:from>
    <xdr:to>
      <xdr:col>24</xdr:col>
      <xdr:colOff>63500</xdr:colOff>
      <xdr:row>57</xdr:row>
      <xdr:rowOff>83269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47034"/>
          <a:ext cx="838200" cy="110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3084</xdr:rowOff>
    </xdr:from>
    <xdr:to>
      <xdr:col>19</xdr:col>
      <xdr:colOff>177800</xdr:colOff>
      <xdr:row>57</xdr:row>
      <xdr:rowOff>8200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47034"/>
          <a:ext cx="889000" cy="10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8200</xdr:rowOff>
    </xdr:from>
    <xdr:to>
      <xdr:col>15</xdr:col>
      <xdr:colOff>50800</xdr:colOff>
      <xdr:row>57</xdr:row>
      <xdr:rowOff>76334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0850"/>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160133</xdr:rowOff>
    </xdr:from>
    <xdr:to>
      <xdr:col>10</xdr:col>
      <xdr:colOff>114300</xdr:colOff>
      <xdr:row>57</xdr:row>
      <xdr:rowOff>76334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61333"/>
          <a:ext cx="889000" cy="8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32469</xdr:rowOff>
    </xdr:from>
    <xdr:to>
      <xdr:col>24</xdr:col>
      <xdr:colOff>114300</xdr:colOff>
      <xdr:row>57</xdr:row>
      <xdr:rowOff>134069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118846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123734</xdr:rowOff>
    </xdr:from>
    <xdr:to>
      <xdr:col>20</xdr:col>
      <xdr:colOff>38100</xdr:colOff>
      <xdr:row>51</xdr:row>
      <xdr:rowOff>53884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45011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8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128850</xdr:rowOff>
    </xdr:from>
    <xdr:to>
      <xdr:col>15</xdr:col>
      <xdr:colOff>101600</xdr:colOff>
      <xdr:row>57</xdr:row>
      <xdr:rowOff>59000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75527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25534</xdr:rowOff>
    </xdr:from>
    <xdr:to>
      <xdr:col>10</xdr:col>
      <xdr:colOff>165100</xdr:colOff>
      <xdr:row>57</xdr:row>
      <xdr:rowOff>127134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118261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109333</xdr:rowOff>
    </xdr:from>
    <xdr:to>
      <xdr:col>6</xdr:col>
      <xdr:colOff>38100</xdr:colOff>
      <xdr:row>57</xdr:row>
      <xdr:rowOff>39483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56010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116611</xdr:rowOff>
    </xdr:from>
    <xdr:to>
      <xdr:col>24</xdr:col>
      <xdr:colOff>63500</xdr:colOff>
      <xdr:row>76</xdr:row>
      <xdr:rowOff>68180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03911"/>
          <a:ext cx="838200" cy="2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68180</xdr:rowOff>
    </xdr:from>
    <xdr:to>
      <xdr:col>19</xdr:col>
      <xdr:colOff>177800</xdr:colOff>
      <xdr:row>76</xdr:row>
      <xdr:rowOff>109677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98380"/>
          <a:ext cx="8890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109677</xdr:rowOff>
    </xdr:from>
    <xdr:to>
      <xdr:col>15</xdr:col>
      <xdr:colOff>50800</xdr:colOff>
      <xdr:row>77</xdr:row>
      <xdr:rowOff>28023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39877"/>
          <a:ext cx="889000" cy="8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22647</xdr:rowOff>
    </xdr:from>
    <xdr:to>
      <xdr:col>10</xdr:col>
      <xdr:colOff>114300</xdr:colOff>
      <xdr:row>77</xdr:row>
      <xdr:rowOff>28023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24297"/>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65811</xdr:rowOff>
    </xdr:from>
    <xdr:to>
      <xdr:col>24</xdr:col>
      <xdr:colOff>114300</xdr:colOff>
      <xdr:row>74</xdr:row>
      <xdr:rowOff>167411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88688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17380</xdr:rowOff>
    </xdr:from>
    <xdr:to>
      <xdr:col>20</xdr:col>
      <xdr:colOff>38100</xdr:colOff>
      <xdr:row>76</xdr:row>
      <xdr:rowOff>118980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135508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58877</xdr:rowOff>
    </xdr:from>
    <xdr:to>
      <xdr:col>15</xdr:col>
      <xdr:colOff>101600</xdr:colOff>
      <xdr:row>76</xdr:row>
      <xdr:rowOff>160477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6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148673</xdr:rowOff>
    </xdr:from>
    <xdr:to>
      <xdr:col>10</xdr:col>
      <xdr:colOff>165100</xdr:colOff>
      <xdr:row>77</xdr:row>
      <xdr:rowOff>78823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95350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143297</xdr:rowOff>
    </xdr:from>
    <xdr:to>
      <xdr:col>6</xdr:col>
      <xdr:colOff>38100</xdr:colOff>
      <xdr:row>77</xdr:row>
      <xdr:rowOff>73447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89973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4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150079</xdr:rowOff>
    </xdr:from>
    <xdr:to>
      <xdr:col>24</xdr:col>
      <xdr:colOff>63500</xdr:colOff>
      <xdr:row>98</xdr:row>
      <xdr:rowOff>15044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09279"/>
          <a:ext cx="838200" cy="20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160799</xdr:rowOff>
    </xdr:from>
    <xdr:to>
      <xdr:col>19</xdr:col>
      <xdr:colOff>177800</xdr:colOff>
      <xdr:row>98</xdr:row>
      <xdr:rowOff>15044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91449"/>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160799</xdr:rowOff>
    </xdr:from>
    <xdr:to>
      <xdr:col>15</xdr:col>
      <xdr:colOff>50800</xdr:colOff>
      <xdr:row>98</xdr:row>
      <xdr:rowOff>55964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1449"/>
          <a:ext cx="8890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55964</xdr:rowOff>
    </xdr:from>
    <xdr:to>
      <xdr:col>10</xdr:col>
      <xdr:colOff>114300</xdr:colOff>
      <xdr:row>98</xdr:row>
      <xdr:rowOff>85248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806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99279</xdr:rowOff>
    </xdr:from>
    <xdr:to>
      <xdr:col>24</xdr:col>
      <xdr:colOff>114300</xdr:colOff>
      <xdr:row>97</xdr:row>
      <xdr:rowOff>29429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135694</xdr:rowOff>
    </xdr:from>
    <xdr:to>
      <xdr:col>20</xdr:col>
      <xdr:colOff>38100</xdr:colOff>
      <xdr:row>98</xdr:row>
      <xdr:rowOff>65844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56971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109999</xdr:rowOff>
    </xdr:from>
    <xdr:to>
      <xdr:col>15</xdr:col>
      <xdr:colOff>101600</xdr:colOff>
      <xdr:row>98</xdr:row>
      <xdr:rowOff>40149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5164</xdr:rowOff>
    </xdr:from>
    <xdr:to>
      <xdr:col>10</xdr:col>
      <xdr:colOff>165100</xdr:colOff>
      <xdr:row>98</xdr:row>
      <xdr:rowOff>106764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97891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34448</xdr:rowOff>
    </xdr:from>
    <xdr:to>
      <xdr:col>6</xdr:col>
      <xdr:colOff>38100</xdr:colOff>
      <xdr:row>98</xdr:row>
      <xdr:rowOff>136048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127175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24029</xdr:rowOff>
    </xdr:from>
    <xdr:to>
      <xdr:col>55</xdr:col>
      <xdr:colOff>0</xdr:colOff>
      <xdr:row>38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91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xdr:rowOff>
    </xdr:from>
    <xdr:to>
      <xdr:col>50</xdr:col>
      <xdr:colOff>114300</xdr:colOff>
      <xdr:row>38</xdr:row>
      <xdr:rowOff>24029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2495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9855</xdr:rowOff>
    </xdr:from>
    <xdr:to>
      <xdr:col>45</xdr:col>
      <xdr:colOff>177800</xdr:colOff>
      <xdr:row>38</xdr:row>
      <xdr:rowOff>42316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2495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41402</xdr:rowOff>
    </xdr:from>
    <xdr:to>
      <xdr:col>41</xdr:col>
      <xdr:colOff>50800</xdr:colOff>
      <xdr:row>38</xdr:row>
      <xdr:rowOff>42316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130505</xdr:rowOff>
    </xdr:from>
    <xdr:to>
      <xdr:col>46</xdr:col>
      <xdr:colOff>38100</xdr:colOff>
      <xdr:row>38</xdr:row>
      <xdr:rowOff>60655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51782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162966</xdr:rowOff>
    </xdr:from>
    <xdr:to>
      <xdr:col>41</xdr:col>
      <xdr:colOff>101600</xdr:colOff>
      <xdr:row>38</xdr:row>
      <xdr:rowOff>93116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84243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162052</xdr:rowOff>
    </xdr:from>
    <xdr:to>
      <xdr:col>36</xdr:col>
      <xdr:colOff>165100</xdr:colOff>
      <xdr:row>38</xdr:row>
      <xdr:rowOff>92202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83329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47631</xdr:rowOff>
    </xdr:from>
    <xdr:to>
      <xdr:col>55</xdr:col>
      <xdr:colOff>0</xdr:colOff>
      <xdr:row>56</xdr:row>
      <xdr:rowOff>49460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488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47631</xdr:rowOff>
    </xdr:from>
    <xdr:to>
      <xdr:col>50</xdr:col>
      <xdr:colOff>114300</xdr:colOff>
      <xdr:row>56</xdr:row>
      <xdr:rowOff>78721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4883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78721</xdr:rowOff>
    </xdr:from>
    <xdr:to>
      <xdr:col>45</xdr:col>
      <xdr:colOff>177800</xdr:colOff>
      <xdr:row>56</xdr:row>
      <xdr:rowOff>79978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799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59233</xdr:rowOff>
    </xdr:from>
    <xdr:to>
      <xdr:col>41</xdr:col>
      <xdr:colOff>50800</xdr:colOff>
      <xdr:row>56</xdr:row>
      <xdr:rowOff>79978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60433"/>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170110</xdr:rowOff>
    </xdr:from>
    <xdr:to>
      <xdr:col>55</xdr:col>
      <xdr:colOff>50800</xdr:colOff>
      <xdr:row>56</xdr:row>
      <xdr:rowOff>100260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21537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168281</xdr:rowOff>
    </xdr:from>
    <xdr:to>
      <xdr:col>50</xdr:col>
      <xdr:colOff>165100</xdr:colOff>
      <xdr:row>56</xdr:row>
      <xdr:rowOff>98431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89558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69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27921</xdr:rowOff>
    </xdr:from>
    <xdr:to>
      <xdr:col>46</xdr:col>
      <xdr:colOff>38100</xdr:colOff>
      <xdr:row>56</xdr:row>
      <xdr:rowOff>129521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120648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29178</xdr:rowOff>
    </xdr:from>
    <xdr:to>
      <xdr:col>41</xdr:col>
      <xdr:colOff>101600</xdr:colOff>
      <xdr:row>56</xdr:row>
      <xdr:rowOff>130778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121905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8433</xdr:rowOff>
    </xdr:from>
    <xdr:to>
      <xdr:col>36</xdr:col>
      <xdr:colOff>165100</xdr:colOff>
      <xdr:row>56</xdr:row>
      <xdr:rowOff>110033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126560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20731</xdr:rowOff>
    </xdr:from>
    <xdr:to>
      <xdr:col>55</xdr:col>
      <xdr:colOff>0</xdr:colOff>
      <xdr:row>78</xdr:row>
      <xdr:rowOff>68425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93831"/>
          <a:ext cx="838200" cy="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20731</xdr:rowOff>
    </xdr:from>
    <xdr:to>
      <xdr:col>50</xdr:col>
      <xdr:colOff>114300</xdr:colOff>
      <xdr:row>78</xdr:row>
      <xdr:rowOff>148648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93831"/>
          <a:ext cx="889000" cy="12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148648</xdr:rowOff>
    </xdr:from>
    <xdr:to>
      <xdr:col>45</xdr:col>
      <xdr:colOff>177800</xdr:colOff>
      <xdr:row>78</xdr:row>
      <xdr:rowOff>156307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174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138785</xdr:rowOff>
    </xdr:from>
    <xdr:to>
      <xdr:col>41</xdr:col>
      <xdr:colOff>50800</xdr:colOff>
      <xdr:row>78</xdr:row>
      <xdr:rowOff>156307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11885"/>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17625</xdr:rowOff>
    </xdr:from>
    <xdr:to>
      <xdr:col>55</xdr:col>
      <xdr:colOff>50800</xdr:colOff>
      <xdr:row>78</xdr:row>
      <xdr:rowOff>119225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167502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141381</xdr:rowOff>
    </xdr:from>
    <xdr:to>
      <xdr:col>50</xdr:col>
      <xdr:colOff>165100</xdr:colOff>
      <xdr:row>78</xdr:row>
      <xdr:rowOff>71531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62658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97848</xdr:rowOff>
    </xdr:from>
    <xdr:to>
      <xdr:col>46</xdr:col>
      <xdr:colOff>38100</xdr:colOff>
      <xdr:row>79</xdr:row>
      <xdr:rowOff>27998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19125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105507</xdr:rowOff>
    </xdr:from>
    <xdr:to>
      <xdr:col>41</xdr:col>
      <xdr:colOff>101600</xdr:colOff>
      <xdr:row>79</xdr:row>
      <xdr:rowOff>35657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26784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87985</xdr:rowOff>
    </xdr:from>
    <xdr:to>
      <xdr:col>36</xdr:col>
      <xdr:colOff>165100</xdr:colOff>
      <xdr:row>79</xdr:row>
      <xdr:rowOff>18135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9262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40239</xdr:rowOff>
    </xdr:from>
    <xdr:to>
      <xdr:col>55</xdr:col>
      <xdr:colOff>0</xdr:colOff>
      <xdr:row>94</xdr:row>
      <xdr:rowOff>165666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56539"/>
          <a:ext cx="838200" cy="1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165666</xdr:rowOff>
    </xdr:from>
    <xdr:to>
      <xdr:col>50</xdr:col>
      <xdr:colOff>114300</xdr:colOff>
      <xdr:row>95</xdr:row>
      <xdr:rowOff>112001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281966"/>
          <a:ext cx="8890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112001</xdr:rowOff>
    </xdr:from>
    <xdr:to>
      <xdr:col>45</xdr:col>
      <xdr:colOff>177800</xdr:colOff>
      <xdr:row>96</xdr:row>
      <xdr:rowOff>157911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99751"/>
          <a:ext cx="889000" cy="2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145986</xdr:rowOff>
    </xdr:from>
    <xdr:to>
      <xdr:col>41</xdr:col>
      <xdr:colOff>50800</xdr:colOff>
      <xdr:row>96</xdr:row>
      <xdr:rowOff>157911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0518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160889</xdr:rowOff>
    </xdr:from>
    <xdr:to>
      <xdr:col>55</xdr:col>
      <xdr:colOff>50800</xdr:colOff>
      <xdr:row>94</xdr:row>
      <xdr:rowOff>91039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12316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114866</xdr:rowOff>
    </xdr:from>
    <xdr:to>
      <xdr:col>50</xdr:col>
      <xdr:colOff>165100</xdr:colOff>
      <xdr:row>95</xdr:row>
      <xdr:rowOff>45016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61543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61201</xdr:rowOff>
    </xdr:from>
    <xdr:to>
      <xdr:col>46</xdr:col>
      <xdr:colOff>38100</xdr:colOff>
      <xdr:row>95</xdr:row>
      <xdr:rowOff>162801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107111</xdr:rowOff>
    </xdr:from>
    <xdr:to>
      <xdr:col>41</xdr:col>
      <xdr:colOff>101600</xdr:colOff>
      <xdr:row>97</xdr:row>
      <xdr:rowOff>37261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28388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95186</xdr:rowOff>
    </xdr:from>
    <xdr:to>
      <xdr:col>36</xdr:col>
      <xdr:colOff>165100</xdr:colOff>
      <xdr:row>97</xdr:row>
      <xdr:rowOff>25336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55935</xdr:rowOff>
    </xdr:from>
    <xdr:to>
      <xdr:col>85</xdr:col>
      <xdr:colOff>127000</xdr:colOff>
      <xdr:row>33</xdr:row>
      <xdr:rowOff>56751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42335"/>
          <a:ext cx="8382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19195</xdr:rowOff>
    </xdr:from>
    <xdr:to>
      <xdr:col>81</xdr:col>
      <xdr:colOff>50800</xdr:colOff>
      <xdr:row>33</xdr:row>
      <xdr:rowOff>56751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6770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19195</xdr:rowOff>
    </xdr:from>
    <xdr:to>
      <xdr:col>76</xdr:col>
      <xdr:colOff>114300</xdr:colOff>
      <xdr:row>33</xdr:row>
      <xdr:rowOff>162070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6770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162070</xdr:rowOff>
    </xdr:from>
    <xdr:to>
      <xdr:col>71</xdr:col>
      <xdr:colOff>177800</xdr:colOff>
      <xdr:row>34</xdr:row>
      <xdr:rowOff>54465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19920"/>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5135</xdr:rowOff>
    </xdr:from>
    <xdr:to>
      <xdr:col>85</xdr:col>
      <xdr:colOff>177800</xdr:colOff>
      <xdr:row>32</xdr:row>
      <xdr:rowOff>106735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28012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5951</xdr:rowOff>
    </xdr:from>
    <xdr:to>
      <xdr:col>81</xdr:col>
      <xdr:colOff>101600</xdr:colOff>
      <xdr:row>33</xdr:row>
      <xdr:rowOff>107551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124078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4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139845</xdr:rowOff>
    </xdr:from>
    <xdr:to>
      <xdr:col>76</xdr:col>
      <xdr:colOff>165100</xdr:colOff>
      <xdr:row>33</xdr:row>
      <xdr:rowOff>69995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86522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4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111270</xdr:rowOff>
    </xdr:from>
    <xdr:to>
      <xdr:col>72</xdr:col>
      <xdr:colOff>38100</xdr:colOff>
      <xdr:row>34</xdr:row>
      <xdr:rowOff>41420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57947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3665</xdr:rowOff>
    </xdr:from>
    <xdr:to>
      <xdr:col>67</xdr:col>
      <xdr:colOff>101600</xdr:colOff>
      <xdr:row>34</xdr:row>
      <xdr:rowOff>105265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121792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169287</xdr:rowOff>
    </xdr:from>
    <xdr:to>
      <xdr:col>85</xdr:col>
      <xdr:colOff>127000</xdr:colOff>
      <xdr:row>56</xdr:row>
      <xdr:rowOff>25139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99037"/>
          <a:ext cx="8382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169287</xdr:rowOff>
    </xdr:from>
    <xdr:to>
      <xdr:col>81</xdr:col>
      <xdr:colOff>50800</xdr:colOff>
      <xdr:row>57</xdr:row>
      <xdr:rowOff>101687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99037"/>
          <a:ext cx="8890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77521</xdr:rowOff>
    </xdr:from>
    <xdr:to>
      <xdr:col>76</xdr:col>
      <xdr:colOff>114300</xdr:colOff>
      <xdr:row>57</xdr:row>
      <xdr:rowOff>101687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50171"/>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77521</xdr:rowOff>
    </xdr:from>
    <xdr:to>
      <xdr:col>71</xdr:col>
      <xdr:colOff>177800</xdr:colOff>
      <xdr:row>58</xdr:row>
      <xdr:rowOff>29548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50171"/>
          <a:ext cx="889000" cy="1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145789</xdr:rowOff>
    </xdr:from>
    <xdr:to>
      <xdr:col>85</xdr:col>
      <xdr:colOff>177800</xdr:colOff>
      <xdr:row>56</xdr:row>
      <xdr:rowOff>75939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168666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118487</xdr:rowOff>
    </xdr:from>
    <xdr:to>
      <xdr:col>81</xdr:col>
      <xdr:colOff>101600</xdr:colOff>
      <xdr:row>56</xdr:row>
      <xdr:rowOff>48637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65164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2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50887</xdr:rowOff>
    </xdr:from>
    <xdr:to>
      <xdr:col>76</xdr:col>
      <xdr:colOff>165100</xdr:colOff>
      <xdr:row>57</xdr:row>
      <xdr:rowOff>152487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143614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26721</xdr:rowOff>
    </xdr:from>
    <xdr:to>
      <xdr:col>72</xdr:col>
      <xdr:colOff>38100</xdr:colOff>
      <xdr:row>57</xdr:row>
      <xdr:rowOff>128321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144848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5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150198</xdr:rowOff>
    </xdr:from>
    <xdr:to>
      <xdr:col>67</xdr:col>
      <xdr:colOff>101600</xdr:colOff>
      <xdr:row>58</xdr:row>
      <xdr:rowOff>80348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71475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147655</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49305"/>
          <a:ext cx="889000" cy="16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147655</xdr:rowOff>
    </xdr:from>
    <xdr:to>
      <xdr:col>76</xdr:col>
      <xdr:colOff>114300</xdr:colOff>
      <xdr:row>78</xdr:row>
      <xdr:rowOff>139106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49305"/>
          <a:ext cx="889000" cy="16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139106</xdr:rowOff>
    </xdr:from>
    <xdr:to>
      <xdr:col>71</xdr:col>
      <xdr:colOff>177800</xdr:colOff>
      <xdr:row>78</xdr:row>
      <xdr:rowOff>139243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220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96855</xdr:rowOff>
    </xdr:from>
    <xdr:to>
      <xdr:col>76</xdr:col>
      <xdr:colOff>165100</xdr:colOff>
      <xdr:row>78</xdr:row>
      <xdr:rowOff>27005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43532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88306</xdr:rowOff>
    </xdr:from>
    <xdr:to>
      <xdr:col>72</xdr:col>
      <xdr:colOff>38100</xdr:colOff>
      <xdr:row>79</xdr:row>
      <xdr:rowOff>18456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9583</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88443</xdr:rowOff>
    </xdr:from>
    <xdr:to>
      <xdr:col>67</xdr:col>
      <xdr:colOff>101600</xdr:colOff>
      <xdr:row>79</xdr:row>
      <xdr:rowOff>18593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9720</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157217</xdr:rowOff>
    </xdr:from>
    <xdr:to>
      <xdr:col>85</xdr:col>
      <xdr:colOff>127000</xdr:colOff>
      <xdr:row>93</xdr:row>
      <xdr:rowOff>34573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930617"/>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90351</xdr:rowOff>
    </xdr:from>
    <xdr:to>
      <xdr:col>81</xdr:col>
      <xdr:colOff>50800</xdr:colOff>
      <xdr:row>92</xdr:row>
      <xdr:rowOff>157217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863751"/>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36373</xdr:rowOff>
    </xdr:from>
    <xdr:to>
      <xdr:col>76</xdr:col>
      <xdr:colOff>114300</xdr:colOff>
      <xdr:row>92</xdr:row>
      <xdr:rowOff>90351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809773"/>
          <a:ext cx="8890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169560</xdr:rowOff>
    </xdr:from>
    <xdr:to>
      <xdr:col>71</xdr:col>
      <xdr:colOff>177800</xdr:colOff>
      <xdr:row>92</xdr:row>
      <xdr:rowOff>36373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771510"/>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155223</xdr:rowOff>
    </xdr:from>
    <xdr:to>
      <xdr:col>85</xdr:col>
      <xdr:colOff>177800</xdr:colOff>
      <xdr:row>93</xdr:row>
      <xdr:rowOff>85373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9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6650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106417</xdr:rowOff>
    </xdr:from>
    <xdr:to>
      <xdr:col>81</xdr:col>
      <xdr:colOff>101600</xdr:colOff>
      <xdr:row>93</xdr:row>
      <xdr:rowOff>36567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53094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6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39551</xdr:rowOff>
    </xdr:from>
    <xdr:to>
      <xdr:col>76</xdr:col>
      <xdr:colOff>165100</xdr:colOff>
      <xdr:row>92</xdr:row>
      <xdr:rowOff>141151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8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157678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157023</xdr:rowOff>
    </xdr:from>
    <xdr:to>
      <xdr:col>72</xdr:col>
      <xdr:colOff>38100</xdr:colOff>
      <xdr:row>92</xdr:row>
      <xdr:rowOff>87173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103700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5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118760</xdr:rowOff>
    </xdr:from>
    <xdr:to>
      <xdr:col>67</xdr:col>
      <xdr:colOff>101600</xdr:colOff>
      <xdr:row>92</xdr:row>
      <xdr:rowOff>48910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65437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4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123698</xdr:rowOff>
    </xdr:from>
    <xdr:to>
      <xdr:col>116</xdr:col>
      <xdr:colOff>63500</xdr:colOff>
      <xdr:row>32</xdr:row>
      <xdr:rowOff>66548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267198"/>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66548</xdr:rowOff>
    </xdr:from>
    <xdr:to>
      <xdr:col>111</xdr:col>
      <xdr:colOff>177800</xdr:colOff>
      <xdr:row>32</xdr:row>
      <xdr:rowOff>162179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5552948"/>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162179</xdr:rowOff>
    </xdr:from>
    <xdr:to>
      <xdr:col>107</xdr:col>
      <xdr:colOff>50800</xdr:colOff>
      <xdr:row>34</xdr:row>
      <xdr:rowOff>49403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5648579"/>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33020</xdr:rowOff>
    </xdr:from>
    <xdr:to>
      <xdr:col>102</xdr:col>
      <xdr:colOff>114300</xdr:colOff>
      <xdr:row>34</xdr:row>
      <xdr:rowOff>49403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5690870"/>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72898</xdr:rowOff>
    </xdr:from>
    <xdr:to>
      <xdr:col>116</xdr:col>
      <xdr:colOff>114300</xdr:colOff>
      <xdr:row>31</xdr:row>
      <xdr:rowOff>3048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25925</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16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15748</xdr:rowOff>
    </xdr:from>
    <xdr:to>
      <xdr:col>112</xdr:col>
      <xdr:colOff>38100</xdr:colOff>
      <xdr:row>32</xdr:row>
      <xdr:rowOff>117348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133875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52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111379</xdr:rowOff>
    </xdr:from>
    <xdr:to>
      <xdr:col>107</xdr:col>
      <xdr:colOff>101600</xdr:colOff>
      <xdr:row>33</xdr:row>
      <xdr:rowOff>41529</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5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58056</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170053</xdr:rowOff>
    </xdr:from>
    <xdr:to>
      <xdr:col>102</xdr:col>
      <xdr:colOff>165100</xdr:colOff>
      <xdr:row>34</xdr:row>
      <xdr:rowOff>100203</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116730</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153670</xdr:rowOff>
    </xdr:from>
    <xdr:to>
      <xdr:col>98</xdr:col>
      <xdr:colOff>38100</xdr:colOff>
      <xdr:row>33</xdr:row>
      <xdr:rowOff>83820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100347</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227,121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や、社会福祉行政に要する経費である社会福祉費において対象者の増等による自立支援給付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過去最大の除排雪経費を賄うために財政調整積立金の取崩をしたものの、市税や地方消費税交付金、普通交付税等の増により実質収支額は黒字を確保、財政調整基金残高は増加しており、標準財政規模比における実質単年度収支は</a:t>
          </a:r>
          <a:r>
            <a:rPr kumimoji="1" lang="en-US" altLang="ja-JP" sz="1400">
              <a:solidFill>
                <a:sysClr val="windowText" lastClr="000000"/>
              </a:solidFill>
              <a:latin typeface="ＭＳ ゴシック" pitchFamily="49" charset="-128"/>
              <a:ea typeface="ＭＳ ゴシック" pitchFamily="49" charset="-128"/>
            </a:rPr>
            <a:t>3.88</a:t>
          </a:r>
          <a:r>
            <a:rPr kumimoji="1" lang="ja-JP" altLang="en-US" sz="1400">
              <a:solidFill>
                <a:sysClr val="windowText" lastClr="000000"/>
              </a:solidFill>
              <a:latin typeface="ＭＳ ゴシック" pitchFamily="49" charset="-128"/>
              <a:ea typeface="ＭＳ ゴシック" pitchFamily="49" charset="-128"/>
            </a:rPr>
            <a:t>ポイント増加した。今後も臨時的、突発的に生じる財政需要に備えるため、より一層の行財政改革の取組により、自主財源の確保や経費節減に努め、健全な財政運営を図っていく。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solidFill>
                <a:sysClr val="windowText" lastClr="000000"/>
              </a:solidFill>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solidFill>
                <a:sysClr val="windowText" lastClr="000000"/>
              </a:solidFill>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142061166</v>
      </c>
      <c r="BO4" s="489"/>
      <c r="BP4" s="489"/>
      <c r="BQ4" s="489"/>
      <c r="BR4" s="489"/>
      <c r="BS4" s="489"/>
      <c r="BT4" s="489"/>
      <c r="BU4" s="490"/>
      <c r="BV4" s="488">
        <v>158713464</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7</v>
      </c>
      <c r="CU4" s="629"/>
      <c r="CV4" s="629"/>
      <c r="CW4" s="629"/>
      <c r="CX4" s="629"/>
      <c r="CY4" s="629"/>
      <c r="CZ4" s="629"/>
      <c r="DA4" s="630"/>
      <c r="DB4" s="628">
        <v>3.5</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136837199</v>
      </c>
      <c r="BO5" s="460"/>
      <c r="BP5" s="460"/>
      <c r="BQ5" s="460"/>
      <c r="BR5" s="460"/>
      <c r="BS5" s="460"/>
      <c r="BT5" s="460"/>
      <c r="BU5" s="461"/>
      <c r="BV5" s="459">
        <v>155973757</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87</v>
      </c>
      <c r="CU5" s="457"/>
      <c r="CV5" s="457"/>
      <c r="CW5" s="457"/>
      <c r="CX5" s="457"/>
      <c r="CY5" s="457"/>
      <c r="CZ5" s="457"/>
      <c r="DA5" s="458"/>
      <c r="DB5" s="456">
        <v>92.2</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5223967</v>
      </c>
      <c r="BO6" s="460"/>
      <c r="BP6" s="460"/>
      <c r="BQ6" s="460"/>
      <c r="BR6" s="460"/>
      <c r="BS6" s="460"/>
      <c r="BT6" s="460"/>
      <c r="BU6" s="461"/>
      <c r="BV6" s="459">
        <v>2739707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91.3</v>
      </c>
      <c r="CU6" s="603"/>
      <c r="CV6" s="603"/>
      <c r="CW6" s="603"/>
      <c r="CX6" s="603"/>
      <c r="CY6" s="603"/>
      <c r="CZ6" s="603"/>
      <c r="DA6" s="604"/>
      <c r="DB6" s="602">
        <v>97.5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93</v>
      </c>
      <c r="AV7" s="518"/>
      <c r="AW7" s="518"/>
      <c r="AX7" s="518"/>
      <c r="AY7" s="473" t="s">
        <v>105</v>
      </c>
      <c r="AZ7" s="474"/>
      <c r="BA7" s="474"/>
      <c r="BB7" s="474"/>
      <c r="BC7" s="474"/>
      <c r="BD7" s="474"/>
      <c r="BE7" s="474"/>
      <c r="BF7" s="474"/>
      <c r="BG7" s="474"/>
      <c r="BH7" s="474"/>
      <c r="BI7" s="474"/>
      <c r="BJ7" s="474"/>
      <c r="BK7" s="474"/>
      <c r="BL7" s="474"/>
      <c r="BM7" s="475"/>
      <c r="BN7" s="459">
        <v>349766</v>
      </c>
      <c r="BO7" s="460"/>
      <c r="BP7" s="460"/>
      <c r="BQ7" s="460"/>
      <c r="BR7" s="460"/>
      <c r="BS7" s="460"/>
      <c r="BT7" s="460"/>
      <c r="BU7" s="461"/>
      <c r="BV7" s="459">
        <v>332175</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69504745</v>
      </c>
      <c r="CU7" s="460"/>
      <c r="CV7" s="460"/>
      <c r="CW7" s="460"/>
      <c r="CX7" s="460"/>
      <c r="CY7" s="460"/>
      <c r="CZ7" s="460"/>
      <c r="DA7" s="461"/>
      <c r="DB7" s="459">
        <v>67915309</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4874201</v>
      </c>
      <c r="BO8" s="460"/>
      <c r="BP8" s="460"/>
      <c r="BQ8" s="460"/>
      <c r="BR8" s="460"/>
      <c r="BS8" s="460"/>
      <c r="BT8" s="460"/>
      <c r="BU8" s="461"/>
      <c r="BV8" s="459">
        <v>2407532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0.55000000000000004</v>
      </c>
      <c r="CU8" s="563"/>
      <c r="CV8" s="563"/>
      <c r="CW8" s="563"/>
      <c r="CX8" s="563"/>
      <c r="CY8" s="563"/>
      <c r="CZ8" s="563"/>
      <c r="DA8" s="564"/>
      <c r="DB8" s="562">
        <v>0.56000000000000005</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275192</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2466669</v>
      </c>
      <c r="BO9" s="460"/>
      <c r="BP9" s="460"/>
      <c r="BQ9" s="460"/>
      <c r="BR9" s="460"/>
      <c r="BS9" s="460"/>
      <c r="BT9" s="460"/>
      <c r="BU9" s="461"/>
      <c r="BV9" s="459">
        <v>-215912</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16</v>
      </c>
      <c r="CU9" s="457"/>
      <c r="CV9" s="457"/>
      <c r="CW9" s="457"/>
      <c r="CX9" s="457"/>
      <c r="CY9" s="457"/>
      <c r="CZ9" s="457"/>
      <c r="DA9" s="458"/>
      <c r="DB9" s="456">
        <v>17.5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287648</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93</v>
      </c>
      <c r="AV10" s="518"/>
      <c r="AW10" s="518"/>
      <c r="AX10" s="518"/>
      <c r="AY10" s="473" t="s">
        <v>120</v>
      </c>
      <c r="AZ10" s="474"/>
      <c r="BA10" s="474"/>
      <c r="BB10" s="474"/>
      <c r="BC10" s="474"/>
      <c r="BD10" s="474"/>
      <c r="BE10" s="474"/>
      <c r="BF10" s="474"/>
      <c r="BG10" s="474"/>
      <c r="BH10" s="474"/>
      <c r="BI10" s="474"/>
      <c r="BJ10" s="474"/>
      <c r="BK10" s="474"/>
      <c r="BL10" s="474"/>
      <c r="BM10" s="475"/>
      <c r="BN10" s="459">
        <v>409</v>
      </c>
      <c r="BO10" s="460"/>
      <c r="BP10" s="460"/>
      <c r="BQ10" s="460"/>
      <c r="BR10" s="460"/>
      <c r="BS10" s="460"/>
      <c r="BT10" s="460"/>
      <c r="BU10" s="461"/>
      <c r="BV10" s="459">
        <v>671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61482</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275099</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101</v>
      </c>
      <c r="AV12" s="518"/>
      <c r="AW12" s="518"/>
      <c r="AX12" s="518"/>
      <c r="AY12" s="473" t="s">
        <v>134</v>
      </c>
      <c r="AZ12" s="474"/>
      <c r="BA12" s="474"/>
      <c r="BB12" s="474"/>
      <c r="BC12" s="474"/>
      <c r="BD12" s="474"/>
      <c r="BE12" s="474"/>
      <c r="BF12" s="474"/>
      <c r="BG12" s="474"/>
      <c r="BH12" s="474"/>
      <c r="BI12" s="474"/>
      <c r="BJ12" s="474"/>
      <c r="BK12" s="474"/>
      <c r="BL12" s="474"/>
      <c r="BM12" s="475"/>
      <c r="BN12" s="459">
        <v>477746</v>
      </c>
      <c r="BO12" s="460"/>
      <c r="BP12" s="460"/>
      <c r="BQ12" s="460"/>
      <c r="BR12" s="460"/>
      <c r="BS12" s="460"/>
      <c r="BT12" s="460"/>
      <c r="BU12" s="461"/>
      <c r="BV12" s="459">
        <v>415778</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128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274099</v>
      </c>
      <c r="S13" s="547"/>
      <c r="T13" s="547"/>
      <c r="U13" s="547"/>
      <c r="V13" s="548"/>
      <c r="W13" s="549" t="s">
        <v>138</v>
      </c>
      <c r="X13" s="445"/>
      <c r="Y13" s="445"/>
      <c r="Z13" s="445"/>
      <c r="AA13" s="445"/>
      <c r="AB13" s="446"/>
      <c r="AC13" s="412">
        <v>3432</v>
      </c>
      <c r="AD13" s="413"/>
      <c r="AE13" s="413"/>
      <c r="AF13" s="413"/>
      <c r="AG13" s="414"/>
      <c r="AH13" s="412">
        <v>3956</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2050814</v>
      </c>
      <c r="BO13" s="460"/>
      <c r="BP13" s="460"/>
      <c r="BQ13" s="460"/>
      <c r="BR13" s="460"/>
      <c r="BS13" s="460"/>
      <c r="BT13" s="460"/>
      <c r="BU13" s="461"/>
      <c r="BV13" s="459">
        <v>-631019</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13.2</v>
      </c>
      <c r="CU13" s="457"/>
      <c r="CV13" s="457"/>
      <c r="CW13" s="457"/>
      <c r="CX13" s="457"/>
      <c r="CY13" s="457"/>
      <c r="CZ13" s="457"/>
      <c r="DA13" s="458"/>
      <c r="DB13" s="456">
        <v>14.2</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278446</v>
      </c>
      <c r="S14" s="547"/>
      <c r="T14" s="547"/>
      <c r="U14" s="547"/>
      <c r="V14" s="548"/>
      <c r="W14" s="550"/>
      <c r="X14" s="448"/>
      <c r="Y14" s="448"/>
      <c r="Z14" s="448"/>
      <c r="AA14" s="448"/>
      <c r="AB14" s="449"/>
      <c r="AC14" s="539">
        <v>2.8</v>
      </c>
      <c r="AD14" s="540"/>
      <c r="AE14" s="540"/>
      <c r="AF14" s="540"/>
      <c r="AG14" s="541"/>
      <c r="AH14" s="539">
        <v>3.1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82.3</v>
      </c>
      <c r="CU14" s="557"/>
      <c r="CV14" s="557"/>
      <c r="CW14" s="557"/>
      <c r="CX14" s="557"/>
      <c r="CY14" s="557"/>
      <c r="CZ14" s="557"/>
      <c r="DA14" s="558"/>
      <c r="DB14" s="556">
        <v>89.3</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277378</v>
      </c>
      <c r="S15" s="547"/>
      <c r="T15" s="547"/>
      <c r="U15" s="547"/>
      <c r="V15" s="548"/>
      <c r="W15" s="549" t="s">
        <v>146</v>
      </c>
      <c r="X15" s="445"/>
      <c r="Y15" s="445"/>
      <c r="Z15" s="445"/>
      <c r="AA15" s="445"/>
      <c r="AB15" s="446"/>
      <c r="AC15" s="412">
        <v>17964</v>
      </c>
      <c r="AD15" s="413"/>
      <c r="AE15" s="413"/>
      <c r="AF15" s="413"/>
      <c r="AG15" s="414"/>
      <c r="AH15" s="412">
        <v>19050</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30689849</v>
      </c>
      <c r="BO15" s="489"/>
      <c r="BP15" s="489"/>
      <c r="BQ15" s="489"/>
      <c r="BR15" s="489"/>
      <c r="BS15" s="489"/>
      <c r="BT15" s="489"/>
      <c r="BU15" s="490"/>
      <c r="BV15" s="488">
        <v>31706089</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14.5</v>
      </c>
      <c r="AD16" s="540"/>
      <c r="AE16" s="540"/>
      <c r="AF16" s="540"/>
      <c r="AG16" s="541"/>
      <c r="AH16" s="539">
        <v>15.1</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56935215</v>
      </c>
      <c r="BO16" s="460"/>
      <c r="BP16" s="460"/>
      <c r="BQ16" s="460"/>
      <c r="BR16" s="460"/>
      <c r="BS16" s="460"/>
      <c r="BT16" s="460"/>
      <c r="BU16" s="461"/>
      <c r="BV16" s="459">
        <v>55741486</v>
      </c>
      <c r="BW16" s="460"/>
      <c r="BX16" s="460"/>
      <c r="BY16" s="460"/>
      <c r="BZ16" s="460"/>
      <c r="CA16" s="460"/>
      <c r="CB16" s="460"/>
      <c r="CC16" s="461"/>
      <c r="CD16" s="191"/>
      <c r="CE16" s="491" t="s">
        <v>152</v>
      </c>
      <c r="CF16" s="491"/>
      <c r="CG16" s="491"/>
      <c r="CH16" s="491"/>
      <c r="CI16" s="491"/>
      <c r="CJ16" s="491"/>
      <c r="CK16" s="491"/>
      <c r="CL16" s="491"/>
      <c r="CM16" s="491"/>
      <c r="CN16" s="491"/>
      <c r="CO16" s="491"/>
      <c r="CP16" s="491"/>
      <c r="CQ16" s="491"/>
      <c r="CR16" s="491"/>
      <c r="CS16" s="492"/>
      <c r="CT16" s="456">
        <v>8.9</v>
      </c>
      <c r="CU16" s="457"/>
      <c r="CV16" s="457"/>
      <c r="CW16" s="457"/>
      <c r="CX16" s="457"/>
      <c r="CY16" s="457"/>
      <c r="CZ16" s="457"/>
      <c r="DA16" s="458"/>
      <c r="DB16" s="456">
        <v>9.9</v>
      </c>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102517</v>
      </c>
      <c r="AD17" s="413"/>
      <c r="AE17" s="413"/>
      <c r="AF17" s="413"/>
      <c r="AG17" s="414"/>
      <c r="AH17" s="412">
        <v>102763</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38678237</v>
      </c>
      <c r="BO17" s="460"/>
      <c r="BP17" s="460"/>
      <c r="BQ17" s="460"/>
      <c r="BR17" s="460"/>
      <c r="BS17" s="460"/>
      <c r="BT17" s="460"/>
      <c r="BU17" s="461"/>
      <c r="BV17" s="459">
        <v>40152916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824.61</v>
      </c>
      <c r="M18" s="512"/>
      <c r="N18" s="512"/>
      <c r="O18" s="512"/>
      <c r="P18" s="512"/>
      <c r="Q18" s="512"/>
      <c r="R18" s="513"/>
      <c r="S18" s="513"/>
      <c r="T18" s="513"/>
      <c r="U18" s="513"/>
      <c r="V18" s="514"/>
      <c r="W18" s="530"/>
      <c r="X18" s="531"/>
      <c r="Y18" s="531"/>
      <c r="Z18" s="531"/>
      <c r="AA18" s="531"/>
      <c r="AB18" s="555"/>
      <c r="AC18" s="429">
        <v>82.7</v>
      </c>
      <c r="AD18" s="430"/>
      <c r="AE18" s="430"/>
      <c r="AF18" s="430"/>
      <c r="AG18" s="515"/>
      <c r="AH18" s="429">
        <v>81.7</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63726745</v>
      </c>
      <c r="BO18" s="460"/>
      <c r="BP18" s="460"/>
      <c r="BQ18" s="460"/>
      <c r="BR18" s="460"/>
      <c r="BS18" s="460"/>
      <c r="BT18" s="460"/>
      <c r="BU18" s="461"/>
      <c r="BV18" s="459">
        <v>64471311</v>
      </c>
      <c r="BW18" s="460"/>
      <c r="BX18" s="460"/>
      <c r="BY18" s="460"/>
      <c r="BZ18" s="460"/>
      <c r="CA18" s="460"/>
      <c r="CB18" s="460"/>
      <c r="CC18" s="461"/>
      <c r="CD18" s="191"/>
      <c r="CE18" s="491" t="s">
        <v>159</v>
      </c>
      <c r="CF18" s="491"/>
      <c r="CG18" s="491"/>
      <c r="CH18" s="491"/>
      <c r="CI18" s="491"/>
      <c r="CJ18" s="491"/>
      <c r="CK18" s="491"/>
      <c r="CL18" s="491"/>
      <c r="CM18" s="491"/>
      <c r="CN18" s="491"/>
      <c r="CO18" s="491"/>
      <c r="CP18" s="491"/>
      <c r="CQ18" s="491"/>
      <c r="CR18" s="491"/>
      <c r="CS18" s="492"/>
      <c r="CT18" s="456">
        <v>2.1</v>
      </c>
      <c r="CU18" s="457"/>
      <c r="CV18" s="457"/>
      <c r="CW18" s="457"/>
      <c r="CX18" s="457"/>
      <c r="CY18" s="457"/>
      <c r="CZ18" s="457"/>
      <c r="DA18" s="458"/>
      <c r="DB18" s="456">
        <v>11.7</v>
      </c>
      <c r="DC18" s="457"/>
      <c r="DD18" s="457"/>
      <c r="DE18" s="457"/>
      <c r="DF18" s="457"/>
      <c r="DG18" s="457"/>
      <c r="DH18" s="457"/>
      <c r="DI18" s="458"/>
    </row>
    <row r="19" spans="1:113" ht="18.75" customHeight="1" thickBot="1" x14ac:dyDescent="0.2">
      <c r="A19" s="178"/>
      <c r="B19" s="509" t="s">
        <v>160</v>
      </c>
      <c r="C19" s="510"/>
      <c r="D19" s="510"/>
      <c r="E19" s="511"/>
      <c r="F19" s="511"/>
      <c r="G19" s="511"/>
      <c r="H19" s="511"/>
      <c r="I19" s="511"/>
      <c r="J19" s="511"/>
      <c r="K19" s="511"/>
      <c r="L19" s="519">
        <v>334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83856399</v>
      </c>
      <c r="BO19" s="460"/>
      <c r="BP19" s="460"/>
      <c r="BQ19" s="460"/>
      <c r="BR19" s="460"/>
      <c r="BS19" s="460"/>
      <c r="BT19" s="460"/>
      <c r="BU19" s="461"/>
      <c r="BV19" s="459">
        <v>80156182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162</v>
      </c>
      <c r="C20" s="510"/>
      <c r="D20" s="510"/>
      <c r="E20" s="511"/>
      <c r="F20" s="511"/>
      <c r="G20" s="511"/>
      <c r="H20" s="511"/>
      <c r="I20" s="511"/>
      <c r="J20" s="511"/>
      <c r="K20" s="511"/>
      <c r="L20" s="519">
        <v>118483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128985654</v>
      </c>
      <c r="BO22" s="489"/>
      <c r="BP22" s="489"/>
      <c r="BQ22" s="489"/>
      <c r="BR22" s="489"/>
      <c r="BS22" s="489"/>
      <c r="BT22" s="489"/>
      <c r="BU22" s="490"/>
      <c r="BV22" s="488">
        <v>133005809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87779454</v>
      </c>
      <c r="BO23" s="460"/>
      <c r="BP23" s="460"/>
      <c r="BQ23" s="460"/>
      <c r="BR23" s="460"/>
      <c r="BS23" s="460"/>
      <c r="BT23" s="460"/>
      <c r="BU23" s="461"/>
      <c r="BV23" s="459">
        <v>88175464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172</v>
      </c>
      <c r="F24" s="416"/>
      <c r="G24" s="416"/>
      <c r="H24" s="416"/>
      <c r="I24" s="416"/>
      <c r="J24" s="416"/>
      <c r="K24" s="417"/>
      <c r="L24" s="412">
        <v>1</v>
      </c>
      <c r="M24" s="413"/>
      <c r="N24" s="413"/>
      <c r="O24" s="413"/>
      <c r="P24" s="414"/>
      <c r="Q24" s="412">
        <v>8000</v>
      </c>
      <c r="R24" s="413"/>
      <c r="S24" s="413"/>
      <c r="T24" s="413"/>
      <c r="U24" s="413"/>
      <c r="V24" s="414"/>
      <c r="W24" s="502"/>
      <c r="X24" s="439"/>
      <c r="Y24" s="440"/>
      <c r="Z24" s="415" t="s">
        <v>173</v>
      </c>
      <c r="AA24" s="416"/>
      <c r="AB24" s="416"/>
      <c r="AC24" s="416"/>
      <c r="AD24" s="416"/>
      <c r="AE24" s="416"/>
      <c r="AF24" s="416"/>
      <c r="AG24" s="417"/>
      <c r="AH24" s="412">
        <v>1410</v>
      </c>
      <c r="AI24" s="413"/>
      <c r="AJ24" s="413"/>
      <c r="AK24" s="413"/>
      <c r="AL24" s="414"/>
      <c r="AM24" s="412">
        <v>4502130</v>
      </c>
      <c r="AN24" s="413"/>
      <c r="AO24" s="413"/>
      <c r="AP24" s="413"/>
      <c r="AQ24" s="413"/>
      <c r="AR24" s="414"/>
      <c r="AS24" s="412">
        <v>3193</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77205087</v>
      </c>
      <c r="BO24" s="460"/>
      <c r="BP24" s="460"/>
      <c r="BQ24" s="460"/>
      <c r="BR24" s="460"/>
      <c r="BS24" s="460"/>
      <c r="BT24" s="460"/>
      <c r="BU24" s="461"/>
      <c r="BV24" s="459">
        <v>80593864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175</v>
      </c>
      <c r="F25" s="416"/>
      <c r="G25" s="416"/>
      <c r="H25" s="416"/>
      <c r="I25" s="416"/>
      <c r="J25" s="416"/>
      <c r="K25" s="417"/>
      <c r="L25" s="412">
        <v>2</v>
      </c>
      <c r="M25" s="413"/>
      <c r="N25" s="413"/>
      <c r="O25" s="413"/>
      <c r="P25" s="414"/>
      <c r="Q25" s="412">
        <v>6698</v>
      </c>
      <c r="R25" s="413"/>
      <c r="S25" s="413"/>
      <c r="T25" s="413"/>
      <c r="U25" s="413"/>
      <c r="V25" s="414"/>
      <c r="W25" s="502"/>
      <c r="X25" s="439"/>
      <c r="Y25" s="440"/>
      <c r="Z25" s="415" t="s">
        <v>176</v>
      </c>
      <c r="AA25" s="416"/>
      <c r="AB25" s="416"/>
      <c r="AC25" s="416"/>
      <c r="AD25" s="416"/>
      <c r="AE25" s="416"/>
      <c r="AF25" s="416"/>
      <c r="AG25" s="417"/>
      <c r="AH25" s="412" t="s">
        <v>128</v>
      </c>
      <c r="AI25" s="413"/>
      <c r="AJ25" s="413"/>
      <c r="AK25" s="413"/>
      <c r="AL25" s="414"/>
      <c r="AM25" s="412" t="s">
        <v>128</v>
      </c>
      <c r="AN25" s="413"/>
      <c r="AO25" s="413"/>
      <c r="AP25" s="413"/>
      <c r="AQ25" s="413"/>
      <c r="AR25" s="414"/>
      <c r="AS25" s="412" t="s">
        <v>177</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28947101</v>
      </c>
      <c r="BO25" s="489"/>
      <c r="BP25" s="489"/>
      <c r="BQ25" s="489"/>
      <c r="BR25" s="489"/>
      <c r="BS25" s="489"/>
      <c r="BT25" s="489"/>
      <c r="BU25" s="490"/>
      <c r="BV25" s="488">
        <v>42095335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179</v>
      </c>
      <c r="F26" s="416"/>
      <c r="G26" s="416"/>
      <c r="H26" s="416"/>
      <c r="I26" s="416"/>
      <c r="J26" s="416"/>
      <c r="K26" s="417"/>
      <c r="L26" s="412">
        <v>1</v>
      </c>
      <c r="M26" s="413"/>
      <c r="N26" s="413"/>
      <c r="O26" s="413"/>
      <c r="P26" s="414"/>
      <c r="Q26" s="412">
        <v>6605</v>
      </c>
      <c r="R26" s="413"/>
      <c r="S26" s="413"/>
      <c r="T26" s="413"/>
      <c r="U26" s="413"/>
      <c r="V26" s="414"/>
      <c r="W26" s="502"/>
      <c r="X26" s="439"/>
      <c r="Y26" s="440"/>
      <c r="Z26" s="415" t="s">
        <v>180</v>
      </c>
      <c r="AA26" s="470"/>
      <c r="AB26" s="470"/>
      <c r="AC26" s="470"/>
      <c r="AD26" s="470"/>
      <c r="AE26" s="470"/>
      <c r="AF26" s="470"/>
      <c r="AG26" s="471"/>
      <c r="AH26" s="412">
        <v>182</v>
      </c>
      <c r="AI26" s="413"/>
      <c r="AJ26" s="413"/>
      <c r="AK26" s="413"/>
      <c r="AL26" s="414"/>
      <c r="AM26" s="412">
        <v>648648</v>
      </c>
      <c r="AN26" s="413"/>
      <c r="AO26" s="413"/>
      <c r="AP26" s="413"/>
      <c r="AQ26" s="413"/>
      <c r="AR26" s="414"/>
      <c r="AS26" s="412">
        <v>3564</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v>327000</v>
      </c>
      <c r="BO26" s="460"/>
      <c r="BP26" s="460"/>
      <c r="BQ26" s="460"/>
      <c r="BR26" s="460"/>
      <c r="BS26" s="460"/>
      <c r="BT26" s="460"/>
      <c r="BU26" s="461"/>
      <c r="BV26" s="459">
        <v>310000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6580</v>
      </c>
      <c r="R27" s="413"/>
      <c r="S27" s="413"/>
      <c r="T27" s="413"/>
      <c r="U27" s="413"/>
      <c r="V27" s="414"/>
      <c r="W27" s="502"/>
      <c r="X27" s="439"/>
      <c r="Y27" s="440"/>
      <c r="Z27" s="415" t="s">
        <v>183</v>
      </c>
      <c r="AA27" s="416"/>
      <c r="AB27" s="416"/>
      <c r="AC27" s="416"/>
      <c r="AD27" s="416"/>
      <c r="AE27" s="416"/>
      <c r="AF27" s="416"/>
      <c r="AG27" s="417"/>
      <c r="AH27" s="412">
        <v>22</v>
      </c>
      <c r="AI27" s="413"/>
      <c r="AJ27" s="413"/>
      <c r="AK27" s="413"/>
      <c r="AL27" s="414"/>
      <c r="AM27" s="412">
        <v>86240</v>
      </c>
      <c r="AN27" s="413"/>
      <c r="AO27" s="413"/>
      <c r="AP27" s="413"/>
      <c r="AQ27" s="413"/>
      <c r="AR27" s="414"/>
      <c r="AS27" s="412">
        <v>3920</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t="s">
        <v>128</v>
      </c>
      <c r="BO27" s="494"/>
      <c r="BP27" s="494"/>
      <c r="BQ27" s="494"/>
      <c r="BR27" s="494"/>
      <c r="BS27" s="494"/>
      <c r="BT27" s="494"/>
      <c r="BU27" s="495"/>
      <c r="BV27" s="493" t="s">
        <v>185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6030</v>
      </c>
      <c r="R28" s="413"/>
      <c r="S28" s="413"/>
      <c r="T28" s="413"/>
      <c r="U28" s="413"/>
      <c r="V28" s="414"/>
      <c r="W28" s="502"/>
      <c r="X28" s="439"/>
      <c r="Y28" s="440"/>
      <c r="Z28" s="415" t="s">
        <v>187</v>
      </c>
      <c r="AA28" s="416"/>
      <c r="AB28" s="416"/>
      <c r="AC28" s="416"/>
      <c r="AD28" s="416"/>
      <c r="AE28" s="416"/>
      <c r="AF28" s="416"/>
      <c r="AG28" s="417"/>
      <c r="AH28" s="412" t="s">
        <v>177</v>
      </c>
      <c r="AI28" s="413"/>
      <c r="AJ28" s="413"/>
      <c r="AK28" s="413"/>
      <c r="AL28" s="414"/>
      <c r="AM28" s="412" t="s">
        <v>188</v>
      </c>
      <c r="AN28" s="413"/>
      <c r="AO28" s="413"/>
      <c r="AP28" s="413"/>
      <c r="AQ28" s="413"/>
      <c r="AR28" s="414"/>
      <c r="AS28" s="412" t="s">
        <v>177</v>
      </c>
      <c r="AT28" s="413"/>
      <c r="AU28" s="413"/>
      <c r="AV28" s="413"/>
      <c r="AW28" s="413"/>
      <c r="AX28" s="472"/>
      <c r="AY28" s="476" t="s">
        <v>189</v>
      </c>
      <c r="AZ28" s="477"/>
      <c r="BA28" s="477"/>
      <c r="BB28" s="478"/>
      <c r="BC28" s="485" t="s">
        <v>47</v>
      </c>
      <c r="BD28" s="486"/>
      <c r="BE28" s="486"/>
      <c r="BF28" s="486"/>
      <c r="BG28" s="486"/>
      <c r="BH28" s="486"/>
      <c r="BI28" s="486"/>
      <c r="BJ28" s="486"/>
      <c r="BK28" s="486"/>
      <c r="BL28" s="486"/>
      <c r="BM28" s="487"/>
      <c r="BN28" s="488">
        <v>4584811</v>
      </c>
      <c r="BO28" s="489"/>
      <c r="BP28" s="489"/>
      <c r="BQ28" s="489"/>
      <c r="BR28" s="489"/>
      <c r="BS28" s="489"/>
      <c r="BT28" s="489"/>
      <c r="BU28" s="490"/>
      <c r="BV28" s="488">
        <v>3762148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190</v>
      </c>
      <c r="F29" s="416"/>
      <c r="G29" s="416"/>
      <c r="H29" s="416"/>
      <c r="I29" s="416"/>
      <c r="J29" s="416"/>
      <c r="K29" s="417"/>
      <c r="L29" s="412">
        <v>33</v>
      </c>
      <c r="M29" s="413"/>
      <c r="N29" s="413"/>
      <c r="O29" s="413"/>
      <c r="P29" s="414"/>
      <c r="Q29" s="412">
        <v>5800</v>
      </c>
      <c r="R29" s="413"/>
      <c r="S29" s="413"/>
      <c r="T29" s="413"/>
      <c r="U29" s="413"/>
      <c r="V29" s="414"/>
      <c r="W29" s="503"/>
      <c r="X29" s="504"/>
      <c r="Y29" s="505"/>
      <c r="Z29" s="415" t="s">
        <v>191</v>
      </c>
      <c r="AA29" s="416"/>
      <c r="AB29" s="416"/>
      <c r="AC29" s="416"/>
      <c r="AD29" s="416"/>
      <c r="AE29" s="416"/>
      <c r="AF29" s="416"/>
      <c r="AG29" s="417"/>
      <c r="AH29" s="412">
        <v>1432</v>
      </c>
      <c r="AI29" s="413"/>
      <c r="AJ29" s="413"/>
      <c r="AK29" s="413"/>
      <c r="AL29" s="414"/>
      <c r="AM29" s="412">
        <v>4588370</v>
      </c>
      <c r="AN29" s="413"/>
      <c r="AO29" s="413"/>
      <c r="AP29" s="413"/>
      <c r="AQ29" s="413"/>
      <c r="AR29" s="414"/>
      <c r="AS29" s="412">
        <v>3204</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257657</v>
      </c>
      <c r="BO29" s="460"/>
      <c r="BP29" s="460"/>
      <c r="BQ29" s="460"/>
      <c r="BR29" s="460"/>
      <c r="BS29" s="460"/>
      <c r="BT29" s="460"/>
      <c r="BU29" s="461"/>
      <c r="BV29" s="459">
        <v>257649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4140654</v>
      </c>
      <c r="BO30" s="494"/>
      <c r="BP30" s="494"/>
      <c r="BQ30" s="494"/>
      <c r="BR30" s="494"/>
      <c r="BS30" s="494"/>
      <c r="BT30" s="494"/>
      <c r="BU30" s="495"/>
      <c r="BV30" s="493">
        <v>3950276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202</v>
      </c>
      <c r="V33" s="411"/>
      <c r="W33" s="410" t="s">
        <v>203</v>
      </c>
      <c r="X33" s="410"/>
      <c r="Y33" s="410"/>
      <c r="Z33" s="410"/>
      <c r="AA33" s="410"/>
      <c r="AB33" s="410"/>
      <c r="AC33" s="410"/>
      <c r="AD33" s="410"/>
      <c r="AE33" s="410"/>
      <c r="AF33" s="410"/>
      <c r="AG33" s="410"/>
      <c r="AH33" s="410"/>
      <c r="AI33" s="410"/>
      <c r="AJ33" s="410"/>
      <c r="AK33" s="410"/>
      <c r="AL33" s="203"/>
      <c r="AM33" s="411" t="s">
        <v>204</v>
      </c>
      <c r="AN33" s="411"/>
      <c r="AO33" s="410" t="s">
        <v>201</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204</v>
      </c>
      <c r="CP33" s="411"/>
      <c r="CQ33" s="410" t="s">
        <v>208</v>
      </c>
      <c r="CR33" s="410"/>
      <c r="CS33" s="410"/>
      <c r="CT33" s="410"/>
      <c r="CU33" s="410"/>
      <c r="CV33" s="410"/>
      <c r="CW33" s="410"/>
      <c r="CX33" s="410"/>
      <c r="CY33" s="410"/>
      <c r="CZ33" s="410"/>
      <c r="DA33" s="410"/>
      <c r="DB33" s="410"/>
      <c r="DC33" s="410"/>
      <c r="DD33" s="410"/>
      <c r="DE33" s="410"/>
      <c r="DF33" s="203"/>
      <c r="DG33" s="409" t="s">
        <v>209</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競輪事業特別会計</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IF('各会計、関係団体の財政状況及び健全化判断比率'!B33="","",'各会計、関係団体の財政状況及び健全化判断比率'!B33)</f>
        <v>病院事業会計</v>
      </c>
      <c r="AP34" s="408"/>
      <c r="AQ34" s="408"/>
      <c r="AR34" s="408"/>
      <c r="AS34" s="408"/>
      <c r="AT34" s="408"/>
      <c r="AU34" s="408"/>
      <c r="AV34" s="408"/>
      <c r="AW34" s="408"/>
      <c r="AX34" s="408"/>
      <c r="AY34" s="408"/>
      <c r="AZ34" s="408"/>
      <c r="BA34" s="408"/>
      <c r="BB34" s="408"/>
      <c r="BC34" s="408"/>
      <c r="BD34" s="178"/>
      <c r="BE34" s="407">
        <f>IF(BG34="","",MAX(C34:D43,U34:V43,AM34:AN43)+1)</f>
        <v>13</v>
      </c>
      <c r="BF34" s="407"/>
      <c r="BG34" s="408" t="str">
        <f>IF('各会計、関係団体の財政状況及び健全化判断比率'!B38="","",'各会計、関係団体の財政状況及び健全化判断比率'!B38)</f>
        <v>卸売市場事業特別会計</v>
      </c>
      <c r="BH34" s="408"/>
      <c r="BI34" s="408"/>
      <c r="BJ34" s="408"/>
      <c r="BK34" s="408"/>
      <c r="BL34" s="408"/>
      <c r="BM34" s="408"/>
      <c r="BN34" s="408"/>
      <c r="BO34" s="408"/>
      <c r="BP34" s="408"/>
      <c r="BQ34" s="408"/>
      <c r="BR34" s="408"/>
      <c r="BS34" s="408"/>
      <c r="BT34" s="408"/>
      <c r="BU34" s="408"/>
      <c r="BV34" s="178"/>
      <c r="BW34" s="407">
        <f>IF(BY34="","",MAX(C34:D43,U34:V43,AM34:AN43,BE34:BF43)+1)</f>
        <v>15</v>
      </c>
      <c r="BX34" s="407"/>
      <c r="BY34" s="408" t="str">
        <f>IF('各会計、関係団体の財政状況及び健全化判断比率'!B68="","",'各会計、関係団体の財政状況及び健全化判断比率'!B68)</f>
        <v>青森地域広域事務組合</v>
      </c>
      <c r="BZ34" s="408"/>
      <c r="CA34" s="408"/>
      <c r="CB34" s="408"/>
      <c r="CC34" s="408"/>
      <c r="CD34" s="408"/>
      <c r="CE34" s="408"/>
      <c r="CF34" s="408"/>
      <c r="CG34" s="408"/>
      <c r="CH34" s="408"/>
      <c r="CI34" s="408"/>
      <c r="CJ34" s="408"/>
      <c r="CK34" s="408"/>
      <c r="CL34" s="408"/>
      <c r="CM34" s="408"/>
      <c r="CN34" s="178"/>
      <c r="CO34" s="407">
        <f>IF(CQ34="","",MAX(C34:D43,U34:V43,AM34:AN43,BE34:BF43,BW34:BX43)+1)</f>
        <v>22</v>
      </c>
      <c r="CP34" s="407"/>
      <c r="CQ34" s="408" t="str">
        <f>IF('各会計、関係団体の財政状況及び健全化判断比率'!BS7="","",'各会計、関係団体の財政状況及び健全化判断比率'!BS7)</f>
        <v>青森市文化観光振興財団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母子父子寡婦福祉資金貸付金特別会計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国民健康保険事業特別会計</v>
      </c>
      <c r="X35" s="408"/>
      <c r="Y35" s="408"/>
      <c r="Z35" s="408"/>
      <c r="AA35" s="408"/>
      <c r="AB35" s="408"/>
      <c r="AC35" s="408"/>
      <c r="AD35" s="408"/>
      <c r="AE35" s="408"/>
      <c r="AF35" s="408"/>
      <c r="AG35" s="408"/>
      <c r="AH35" s="408"/>
      <c r="AI35" s="408"/>
      <c r="AJ35" s="408"/>
      <c r="AK35" s="408"/>
      <c r="AL35" s="178"/>
      <c r="AM35" s="407">
        <f t="shared" ref="AM35:AM43" si="0">IF(AO35="","",AM34+1)</f>
        <v>9</v>
      </c>
      <c r="AN35" s="407"/>
      <c r="AO35" s="408" t="str">
        <f>IF('各会計、関係団体の財政状況及び健全化判断比率'!B34="","",'各会計、関係団体の財政状況及び健全化判断比率'!B34)</f>
        <v>自動車運送事業会計</v>
      </c>
      <c r="AP35" s="408"/>
      <c r="AQ35" s="408"/>
      <c r="AR35" s="408"/>
      <c r="AS35" s="408"/>
      <c r="AT35" s="408"/>
      <c r="AU35" s="408"/>
      <c r="AV35" s="408"/>
      <c r="AW35" s="408"/>
      <c r="AX35" s="408"/>
      <c r="AY35" s="408"/>
      <c r="AZ35" s="408"/>
      <c r="BA35" s="408"/>
      <c r="BB35" s="408"/>
      <c r="BC35" s="408"/>
      <c r="BD35" s="178"/>
      <c r="BE35" s="407">
        <f t="shared" ref="BE35:BE43" si="1">IF(BG35="","",BE34+1)</f>
        <v>14</v>
      </c>
      <c r="BF35" s="407"/>
      <c r="BG35" s="408" t="str">
        <f>IF('各会計、関係団体の財政状況及び健全化判断比率'!B39="","",'各会計、関係団体の財政状況及び健全化判断比率'!B39)</f>
        <v>宅地造成事業特別会計</v>
      </c>
      <c r="BH35" s="408"/>
      <c r="BI35" s="408"/>
      <c r="BJ35" s="408"/>
      <c r="BK35" s="408"/>
      <c r="BL35" s="408"/>
      <c r="BM35" s="408"/>
      <c r="BN35" s="408"/>
      <c r="BO35" s="408"/>
      <c r="BP35" s="408"/>
      <c r="BQ35" s="408"/>
      <c r="BR35" s="408"/>
      <c r="BS35" s="408"/>
      <c r="BT35" s="408"/>
      <c r="BU35" s="408"/>
      <c r="BV35" s="178"/>
      <c r="BW35" s="407">
        <f t="shared" ref="BW35:BW43" si="2">IF(BY35="","",BW34+1)</f>
        <v>16</v>
      </c>
      <c r="BX35" s="407"/>
      <c r="BY35" s="408" t="str">
        <f>IF('各会計、関係団体の財政状況及び健全化判断比率'!B69="","",'各会計、関係団体の財政状況及び健全化判断比率'!B69)</f>
        <v>津軽広域水道企業団津軽事業部</v>
      </c>
      <c r="BZ35" s="408"/>
      <c r="CA35" s="408"/>
      <c r="CB35" s="408"/>
      <c r="CC35" s="408"/>
      <c r="CD35" s="408"/>
      <c r="CE35" s="408"/>
      <c r="CF35" s="408"/>
      <c r="CG35" s="408"/>
      <c r="CH35" s="408"/>
      <c r="CI35" s="408"/>
      <c r="CJ35" s="408"/>
      <c r="CK35" s="408"/>
      <c r="CL35" s="408"/>
      <c r="CM35" s="408"/>
      <c r="CN35" s="178"/>
      <c r="CO35" s="407">
        <f t="shared" ref="CO35:CO43" si="3">IF(CQ35="","",CO34+1)</f>
        <v>23</v>
      </c>
      <c r="CP35" s="407"/>
      <c r="CQ35" s="408" t="str">
        <f>IF('各会計、関係団体の財政状況及び健全化判断比率'!BS8="","",'各会計、関係団体の財政状況及び健全化判断比率'!BS8)</f>
        <v>アップルヒル</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介護保険事業特別会計</v>
      </c>
      <c r="X36" s="408"/>
      <c r="Y36" s="408"/>
      <c r="Z36" s="408"/>
      <c r="AA36" s="408"/>
      <c r="AB36" s="408"/>
      <c r="AC36" s="408"/>
      <c r="AD36" s="408"/>
      <c r="AE36" s="408"/>
      <c r="AF36" s="408"/>
      <c r="AG36" s="408"/>
      <c r="AH36" s="408"/>
      <c r="AI36" s="408"/>
      <c r="AJ36" s="408"/>
      <c r="AK36" s="408"/>
      <c r="AL36" s="178"/>
      <c r="AM36" s="407">
        <f t="shared" si="0"/>
        <v>10</v>
      </c>
      <c r="AN36" s="407"/>
      <c r="AO36" s="408" t="str">
        <f>IF('各会計、関係団体の財政状況及び健全化判断比率'!B35="","",'各会計、関係団体の財政状況及び健全化判断比率'!B35)</f>
        <v>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17</v>
      </c>
      <c r="BX36" s="407"/>
      <c r="BY36" s="408" t="str">
        <f>IF('各会計、関係団体の財政状況及び健全化判断比率'!B70="","",'各会計、関係団体の財政状況及び健全化判断比率'!B70)</f>
        <v>黒石地区清掃施設組合</v>
      </c>
      <c r="BZ36" s="408"/>
      <c r="CA36" s="408"/>
      <c r="CB36" s="408"/>
      <c r="CC36" s="408"/>
      <c r="CD36" s="408"/>
      <c r="CE36" s="408"/>
      <c r="CF36" s="408"/>
      <c r="CG36" s="408"/>
      <c r="CH36" s="408"/>
      <c r="CI36" s="408"/>
      <c r="CJ36" s="408"/>
      <c r="CK36" s="408"/>
      <c r="CL36" s="408"/>
      <c r="CM36" s="408"/>
      <c r="CN36" s="178"/>
      <c r="CO36" s="407">
        <f t="shared" si="3"/>
        <v>24</v>
      </c>
      <c r="CP36" s="407"/>
      <c r="CQ36" s="408" t="str">
        <f>IF('各会計、関係団体の財政状況及び健全化判断比率'!BS9="","",'各会計、関係団体の財政状況及び健全化判断比率'!BS9)</f>
        <v>青森学術文化振興財団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8"/>
      <c r="AM37" s="407">
        <f t="shared" si="0"/>
        <v>11</v>
      </c>
      <c r="AN37" s="407"/>
      <c r="AO37" s="408" t="str">
        <f>IF('各会計、関係団体の財政状況及び健全化判断比率'!B36="","",'各会計、関係団体の財政状況及び健全化判断比率'!B36)</f>
        <v>下水道事業会計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18</v>
      </c>
      <c r="BX37" s="407"/>
      <c r="BY37" s="408" t="str">
        <f>IF('各会計、関係団体の財政状況及び健全化判断比率'!B71="","",'各会計、関係団体の財政状況及び健全化判断比率'!B71)</f>
        <v>青森県後期高齢者広域連合（一般会計）</v>
      </c>
      <c r="BZ37" s="408"/>
      <c r="CA37" s="408"/>
      <c r="CB37" s="408"/>
      <c r="CC37" s="408"/>
      <c r="CD37" s="408"/>
      <c r="CE37" s="408"/>
      <c r="CF37" s="408"/>
      <c r="CG37" s="408"/>
      <c r="CH37" s="408"/>
      <c r="CI37" s="408"/>
      <c r="CJ37" s="408"/>
      <c r="CK37" s="408"/>
      <c r="CL37" s="408"/>
      <c r="CM37" s="408"/>
      <c r="CN37" s="178"/>
      <c r="CO37" s="407">
        <f t="shared" si="3"/>
        <v>25</v>
      </c>
      <c r="CP37" s="407"/>
      <c r="CQ37" s="408" t="str">
        <f>IF('各会計、関係団体の財政状況及び健全化判断比率'!BS10="","",'各会計、関係団体の財政状況及び健全化判断比率'!BS10)</f>
        <v>青森公立大学</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7</v>
      </c>
      <c r="V38" s="407"/>
      <c r="W38" s="408" t="str">
        <f>IF('各会計、関係団体の財政状況及び健全化判断比率'!B32="","",'各会計、関係団体の財政状況及び健全化判断比率'!B32)</f>
        <v>駐車場事業特別会計</v>
      </c>
      <c r="X38" s="408"/>
      <c r="Y38" s="408"/>
      <c r="Z38" s="408"/>
      <c r="AA38" s="408"/>
      <c r="AB38" s="408"/>
      <c r="AC38" s="408"/>
      <c r="AD38" s="408"/>
      <c r="AE38" s="408"/>
      <c r="AF38" s="408"/>
      <c r="AG38" s="408"/>
      <c r="AH38" s="408"/>
      <c r="AI38" s="408"/>
      <c r="AJ38" s="408"/>
      <c r="AK38" s="408"/>
      <c r="AL38" s="178"/>
      <c r="AM38" s="407">
        <f t="shared" si="0"/>
        <v>12</v>
      </c>
      <c r="AN38" s="407"/>
      <c r="AO38" s="408" t="str">
        <f>IF('各会計、関係団体の財政状況及び健全化判断比率'!B37="","",'各会計、関係団体の財政状況及び健全化判断比率'!B37)</f>
        <v>農業集落排水事業会計</v>
      </c>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19</v>
      </c>
      <c r="BX38" s="407"/>
      <c r="BY38" s="408" t="str">
        <f>IF('各会計、関係団体の財政状況及び健全化判断比率'!B72="","",'各会計、関係団体の財政状況及び健全化判断比率'!B72)</f>
        <v>青森県後期高齢者広域連合（特別会計）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20</v>
      </c>
      <c r="BX39" s="407"/>
      <c r="BY39" s="408" t="str">
        <f>IF('各会計、関係団体の財政状況及び健全化判断比率'!B73="","",'各会計、関係団体の財政状況及び健全化判断比率'!B73)</f>
        <v>青森県市長会館管理組合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21</v>
      </c>
      <c r="BX40" s="407"/>
      <c r="BY40" s="408" t="str">
        <f>IF('各会計、関係団体の財政状況及び健全化判断比率'!B74="","",'各会計、関係団体の財政状況及び健全化判断比率'!B74)</f>
        <v>青森県交通災害共済組合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4" t="s">
        <v>211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618</v>
      </c>
    </row>
    <row r="54" spans="5:113" x14ac:dyDescent="0.15"/>
    <row r="55" spans="5:113" x14ac:dyDescent="0.15"/>
    <row r="56" spans="5:113" x14ac:dyDescent="0.15"/>
  </sheetData>
  <sheetProtection algorithmName="SHA-512" hashValue="ICgTycB2QR5B7uyGV7wYV2Ztz88/TOLo28/Lr4orZI6pUrETb/4AuCw4tSSW2CsYk5rgglp5/jQkcMjwroHJaQ==" saltValue="4H9lTtU0je16/y+1H6LQ8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487</v>
      </c>
      <c r="G33" s="29" t="s">
        <v>488</v>
      </c>
      <c r="H33" s="29" t="s">
        <v>489</v>
      </c>
      <c r="I33" s="29" t="s">
        <v>490</v>
      </c>
      <c r="J33" s="30" t="s">
        <v>491</v>
      </c>
      <c r="K33" s="22"/>
      <c r="L33" s="22"/>
      <c r="M33" s="22"/>
      <c r="N33" s="22"/>
      <c r="O33" s="22"/>
      <c r="P33" s="22"/>
    </row>
    <row r="34" spans="1:16" ht="39" customHeight="1" x14ac:dyDescent="0.15">
      <c r="A34" s="22"/>
      <c r="B34" s="31"/>
      <c r="C34" s="1216" t="s">
        <v>495</v>
      </c>
      <c r="D34" s="1216"/>
      <c r="E34" s="1217"/>
      <c r="F34" s="32" t="s">
        <v>496</v>
      </c>
      <c r="G34" s="33" t="s">
        <v>497</v>
      </c>
      <c r="H34" s="33" t="s">
        <v>498</v>
      </c>
      <c r="I34" s="33" t="s">
        <v>499</v>
      </c>
      <c r="J34" s="34" t="s">
        <v>500</v>
      </c>
      <c r="K34" s="22"/>
      <c r="L34" s="22"/>
      <c r="M34" s="22"/>
      <c r="N34" s="22"/>
      <c r="O34" s="22"/>
      <c r="P34" s="22"/>
    </row>
    <row r="35" spans="1:16" ht="39" customHeight="1" x14ac:dyDescent="0.15">
      <c r="A35" s="22"/>
      <c r="B35" s="35"/>
      <c r="C35" s="1210" t="s">
        <v>501</v>
      </c>
      <c r="D35" s="1211"/>
      <c r="E35" s="1212"/>
      <c r="F35" s="36">
        <v>0</v>
      </c>
      <c r="G35" s="37" t="s">
        <v>502</v>
      </c>
      <c r="H35" s="37" t="s">
        <v>503</v>
      </c>
      <c r="I35" s="37" t="s">
        <v>504</v>
      </c>
      <c r="J35" s="38" t="s">
        <v>505</v>
      </c>
      <c r="K35" s="22"/>
      <c r="L35" s="22"/>
      <c r="M35" s="22"/>
      <c r="N35" s="22"/>
      <c r="O35" s="22"/>
      <c r="P35" s="22"/>
    </row>
    <row r="36" spans="1:16" ht="39" customHeight="1" x14ac:dyDescent="0.15">
      <c r="A36" s="22"/>
      <c r="B36" s="35"/>
      <c r="C36" s="1210" t="s">
        <v>506</v>
      </c>
      <c r="D36" s="1211"/>
      <c r="E36" s="1212"/>
      <c r="F36" s="36">
        <v>11.65</v>
      </c>
      <c r="G36" s="37">
        <v>11.61</v>
      </c>
      <c r="H36" s="37">
        <v>11.66</v>
      </c>
      <c r="I36" s="37">
        <v>9.82</v>
      </c>
      <c r="J36" s="38">
        <v>7.47</v>
      </c>
      <c r="K36" s="22"/>
      <c r="L36" s="22"/>
      <c r="M36" s="22"/>
      <c r="N36" s="22"/>
      <c r="O36" s="22"/>
      <c r="P36" s="22"/>
    </row>
    <row r="37" spans="1:16" ht="39" customHeight="1" x14ac:dyDescent="0.15">
      <c r="A37" s="22"/>
      <c r="B37" s="35"/>
      <c r="C37" s="1210" t="s">
        <v>507</v>
      </c>
      <c r="D37" s="1211"/>
      <c r="E37" s="1212"/>
      <c r="F37" s="36">
        <v>3.14</v>
      </c>
      <c r="G37" s="37">
        <v>1.85</v>
      </c>
      <c r="H37" s="37">
        <v>3.94</v>
      </c>
      <c r="I37" s="37">
        <v>3.54</v>
      </c>
      <c r="J37" s="38">
        <v>7</v>
      </c>
      <c r="K37" s="22"/>
      <c r="L37" s="22"/>
      <c r="M37" s="22"/>
      <c r="N37" s="22"/>
      <c r="O37" s="22"/>
      <c r="P37" s="22"/>
    </row>
    <row r="38" spans="1:16" ht="39" customHeight="1" x14ac:dyDescent="0.15">
      <c r="A38" s="22"/>
      <c r="B38" s="35"/>
      <c r="C38" s="1210" t="s">
        <v>508</v>
      </c>
      <c r="D38" s="1211"/>
      <c r="E38" s="1212"/>
      <c r="F38" s="36">
        <v>1.84</v>
      </c>
      <c r="G38" s="37">
        <v>0.71</v>
      </c>
      <c r="H38" s="37">
        <v>0.28000000000000003</v>
      </c>
      <c r="I38" s="37">
        <v>0.46</v>
      </c>
      <c r="J38" s="38">
        <v>0.54</v>
      </c>
      <c r="K38" s="22"/>
      <c r="L38" s="22"/>
      <c r="M38" s="22"/>
      <c r="N38" s="22"/>
      <c r="O38" s="22"/>
      <c r="P38" s="22"/>
    </row>
    <row r="39" spans="1:16" ht="39" customHeight="1" x14ac:dyDescent="0.15">
      <c r="A39" s="22"/>
      <c r="B39" s="35"/>
      <c r="C39" s="1210" t="s">
        <v>509</v>
      </c>
      <c r="D39" s="1211"/>
      <c r="E39" s="1212"/>
      <c r="F39" s="36">
        <v>0.57999999999999996</v>
      </c>
      <c r="G39" s="37">
        <v>0.57999999999999996</v>
      </c>
      <c r="H39" s="37">
        <v>0.56000000000000005</v>
      </c>
      <c r="I39" s="37">
        <v>0.55000000000000004</v>
      </c>
      <c r="J39" s="38">
        <v>0.42</v>
      </c>
      <c r="K39" s="22"/>
      <c r="L39" s="22"/>
      <c r="M39" s="22"/>
      <c r="N39" s="22"/>
      <c r="O39" s="22"/>
      <c r="P39" s="22"/>
    </row>
    <row r="40" spans="1:16" ht="39" customHeight="1" x14ac:dyDescent="0.15">
      <c r="A40" s="22"/>
      <c r="B40" s="35"/>
      <c r="C40" s="1210" t="s">
        <v>510</v>
      </c>
      <c r="D40" s="1211"/>
      <c r="E40" s="1212"/>
      <c r="F40" s="36">
        <v>0</v>
      </c>
      <c r="G40" s="37">
        <v>0</v>
      </c>
      <c r="H40" s="37">
        <v>0.05</v>
      </c>
      <c r="I40" s="37">
        <v>0.04</v>
      </c>
      <c r="J40" s="38">
        <v>0.13</v>
      </c>
      <c r="K40" s="22"/>
      <c r="L40" s="22"/>
      <c r="M40" s="22"/>
      <c r="N40" s="22"/>
      <c r="O40" s="22"/>
      <c r="P40" s="22"/>
    </row>
    <row r="41" spans="1:16" ht="39" customHeight="1" x14ac:dyDescent="0.15">
      <c r="A41" s="22"/>
      <c r="B41" s="35"/>
      <c r="C41" s="1210" t="s">
        <v>511</v>
      </c>
      <c r="D41" s="1211"/>
      <c r="E41" s="1212"/>
      <c r="F41" s="36">
        <v>0.16</v>
      </c>
      <c r="G41" s="37">
        <v>0.16</v>
      </c>
      <c r="H41" s="37">
        <v>0.15</v>
      </c>
      <c r="I41" s="37">
        <v>0.09</v>
      </c>
      <c r="J41" s="38">
        <v>0.09</v>
      </c>
      <c r="K41" s="22"/>
      <c r="L41" s="22"/>
      <c r="M41" s="22"/>
      <c r="N41" s="22"/>
      <c r="O41" s="22"/>
      <c r="P41" s="22"/>
    </row>
    <row r="42" spans="1:16" ht="39" customHeight="1" x14ac:dyDescent="0.15">
      <c r="A42" s="22"/>
      <c r="B42" s="39"/>
      <c r="C42" s="1210" t="s">
        <v>512</v>
      </c>
      <c r="D42" s="1211"/>
      <c r="E42" s="1212"/>
      <c r="F42" s="36" t="s">
        <v>513</v>
      </c>
      <c r="G42" s="37" t="s">
        <v>514</v>
      </c>
      <c r="H42" s="37" t="s">
        <v>446</v>
      </c>
      <c r="I42" s="37" t="s">
        <v>446</v>
      </c>
      <c r="J42" s="38" t="s">
        <v>446</v>
      </c>
      <c r="K42" s="22"/>
      <c r="L42" s="22"/>
      <c r="M42" s="22"/>
      <c r="N42" s="22"/>
      <c r="O42" s="22"/>
      <c r="P42" s="22"/>
    </row>
    <row r="43" spans="1:16" ht="39" customHeight="1" thickBot="1" x14ac:dyDescent="0.2">
      <c r="A43" s="22"/>
      <c r="B43" s="40"/>
      <c r="C43" s="1213" t="s">
        <v>515</v>
      </c>
      <c r="D43" s="1214"/>
      <c r="E43" s="1215"/>
      <c r="F43" s="41">
        <v>1.1599999999999999</v>
      </c>
      <c r="G43" s="42">
        <v>0.75</v>
      </c>
      <c r="H43" s="42">
        <v>0.67</v>
      </c>
      <c r="I43" s="42">
        <v>0.37</v>
      </c>
      <c r="J43" s="43">
        <v>0.13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mbcvUA7FzjswVOhhiW4ixzES2khHOBWVNU22JlenzV8Ghngch2m0nRoZ0Iu5JaxANuoPwIxT2xXay54heIsPw==" saltValue="52ILn3TkOsxQpdfOdru4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16379</v>
      </c>
      <c r="L45" s="60">
        <v>15823</v>
      </c>
      <c r="M45" s="60">
        <v>15107</v>
      </c>
      <c r="N45" s="60">
        <v>14307</v>
      </c>
      <c r="O45" s="61">
        <v>13603</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446</v>
      </c>
      <c r="L46" s="64" t="s">
        <v>446</v>
      </c>
      <c r="M46" s="64" t="s">
        <v>446</v>
      </c>
      <c r="N46" s="64" t="s">
        <v>446</v>
      </c>
      <c r="O46" s="65" t="s">
        <v>446</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446</v>
      </c>
      <c r="L47" s="64" t="s">
        <v>446</v>
      </c>
      <c r="M47" s="64" t="s">
        <v>446</v>
      </c>
      <c r="N47" s="64" t="s">
        <v>446</v>
      </c>
      <c r="O47" s="65" t="s">
        <v>446</v>
      </c>
      <c r="P47" s="48"/>
      <c r="Q47" s="48"/>
      <c r="R47" s="48"/>
      <c r="S47" s="48"/>
      <c r="T47" s="48"/>
      <c r="U47" s="48"/>
    </row>
    <row r="48" spans="1:21" ht="30.75" customHeight="1" x14ac:dyDescent="0.15">
      <c r="A48" s="48"/>
      <c r="B48" s="1238"/>
      <c r="C48" s="1239"/>
      <c r="D48" s="62"/>
      <c r="E48" s="1220" t="s">
        <v>14</v>
      </c>
      <c r="F48" s="1220"/>
      <c r="G48" s="1220"/>
      <c r="H48" s="1220"/>
      <c r="I48" s="1220"/>
      <c r="J48" s="1221"/>
      <c r="K48" s="63">
        <v>2845</v>
      </c>
      <c r="L48" s="64">
        <v>2927</v>
      </c>
      <c r="M48" s="64">
        <v>3066</v>
      </c>
      <c r="N48" s="64">
        <v>3101</v>
      </c>
      <c r="O48" s="65">
        <v>3006</v>
      </c>
      <c r="P48" s="48"/>
      <c r="Q48" s="48"/>
      <c r="R48" s="48"/>
      <c r="S48" s="48"/>
      <c r="T48" s="48"/>
      <c r="U48" s="48"/>
    </row>
    <row r="49" spans="1:21" ht="30.75" customHeight="1" x14ac:dyDescent="0.15">
      <c r="A49" s="48"/>
      <c r="B49" s="1238"/>
      <c r="C49" s="1239"/>
      <c r="D49" s="62"/>
      <c r="E49" s="1220" t="s">
        <v>15</v>
      </c>
      <c r="F49" s="1220"/>
      <c r="G49" s="1220"/>
      <c r="H49" s="1220"/>
      <c r="I49" s="1220"/>
      <c r="J49" s="1221"/>
      <c r="K49" s="63">
        <v>223</v>
      </c>
      <c r="L49" s="64">
        <v>213</v>
      </c>
      <c r="M49" s="64">
        <v>193</v>
      </c>
      <c r="N49" s="64">
        <v>206</v>
      </c>
      <c r="O49" s="65">
        <v>217</v>
      </c>
      <c r="P49" s="48"/>
      <c r="Q49" s="48"/>
      <c r="R49" s="48"/>
      <c r="S49" s="48"/>
      <c r="T49" s="48"/>
      <c r="U49" s="48"/>
    </row>
    <row r="50" spans="1:21" ht="30.75" customHeight="1" x14ac:dyDescent="0.15">
      <c r="A50" s="48"/>
      <c r="B50" s="1238"/>
      <c r="C50" s="1239"/>
      <c r="D50" s="62"/>
      <c r="E50" s="1220" t="s">
        <v>16</v>
      </c>
      <c r="F50" s="1220"/>
      <c r="G50" s="1220"/>
      <c r="H50" s="1220"/>
      <c r="I50" s="1220"/>
      <c r="J50" s="1221"/>
      <c r="K50" s="63">
        <v>62</v>
      </c>
      <c r="L50" s="64">
        <v>57</v>
      </c>
      <c r="M50" s="64">
        <v>62</v>
      </c>
      <c r="N50" s="64">
        <v>53</v>
      </c>
      <c r="O50" s="65">
        <v>63</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446</v>
      </c>
      <c r="L51" s="64" t="s">
        <v>446</v>
      </c>
      <c r="M51" s="64" t="s">
        <v>446</v>
      </c>
      <c r="N51" s="64" t="s">
        <v>446</v>
      </c>
      <c r="O51" s="65" t="s">
        <v>446</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10755</v>
      </c>
      <c r="L52" s="64">
        <v>10493</v>
      </c>
      <c r="M52" s="64">
        <v>10193</v>
      </c>
      <c r="N52" s="64">
        <v>10011</v>
      </c>
      <c r="O52" s="65">
        <v>9708</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8754</v>
      </c>
      <c r="L53" s="69">
        <v>8527</v>
      </c>
      <c r="M53" s="69">
        <v>8235</v>
      </c>
      <c r="N53" s="69">
        <v>7656</v>
      </c>
      <c r="O53" s="70">
        <v>7181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516</v>
      </c>
      <c r="P55" s="48"/>
      <c r="Q55" s="48"/>
      <c r="R55" s="48"/>
      <c r="S55" s="48"/>
      <c r="T55" s="48"/>
      <c r="U55" s="48"/>
    </row>
    <row r="56" spans="1:21" ht="31.5" customHeight="1" thickBot="1" x14ac:dyDescent="0.2">
      <c r="A56" s="48"/>
      <c r="B56" s="76"/>
      <c r="C56" s="77"/>
      <c r="D56" s="77"/>
      <c r="E56" s="78"/>
      <c r="F56" s="78"/>
      <c r="G56" s="78"/>
      <c r="H56" s="78"/>
      <c r="I56" s="78"/>
      <c r="J56" s="79" t="s">
        <v>2</v>
      </c>
      <c r="K56" s="80" t="s">
        <v>517</v>
      </c>
      <c r="L56" s="81" t="s">
        <v>518</v>
      </c>
      <c r="M56" s="81" t="s">
        <v>519</v>
      </c>
      <c r="N56" s="81" t="s">
        <v>520</v>
      </c>
      <c r="O56" s="82" t="s">
        <v>521</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k1SfNsSJTeBhL4NJNvLBAZil/59Dy/roiaufGJPWffZeVucK0K0EsQRxx3H5tsIw8MxZFDwrhBNgKQuVdtkg==" saltValue="pPgHHC0J34K7ewCcRxBq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487</v>
      </c>
      <c r="J40" s="100" t="s">
        <v>488</v>
      </c>
      <c r="K40" s="100" t="s">
        <v>489</v>
      </c>
      <c r="L40" s="100" t="s">
        <v>490</v>
      </c>
      <c r="M40" s="101" t="s">
        <v>491</v>
      </c>
    </row>
    <row r="41" spans="2:13" ht="27.75" customHeight="1" x14ac:dyDescent="0.15">
      <c r="B41" s="1256" t="s">
        <v>29</v>
      </c>
      <c r="C41" s="1257"/>
      <c r="D41" s="102"/>
      <c r="E41" s="1258" t="s">
        <v>30</v>
      </c>
      <c r="F41" s="1258"/>
      <c r="G41" s="1258"/>
      <c r="H41" s="1259"/>
      <c r="I41" s="351">
        <v>145147</v>
      </c>
      <c r="J41" s="352">
        <v>139382</v>
      </c>
      <c r="K41" s="352">
        <v>136925</v>
      </c>
      <c r="L41" s="352">
        <v>133006</v>
      </c>
      <c r="M41" s="353">
        <v>128986</v>
      </c>
    </row>
    <row r="42" spans="2:13" ht="27.75" customHeight="1" x14ac:dyDescent="0.15">
      <c r="B42" s="1246"/>
      <c r="C42" s="1247"/>
      <c r="D42" s="103"/>
      <c r="E42" s="1250" t="s">
        <v>31</v>
      </c>
      <c r="F42" s="1250"/>
      <c r="G42" s="1250"/>
      <c r="H42" s="1251"/>
      <c r="I42" s="354">
        <v>3808</v>
      </c>
      <c r="J42" s="355">
        <v>3683</v>
      </c>
      <c r="K42" s="355" t="s">
        <v>446</v>
      </c>
      <c r="L42" s="355" t="s">
        <v>446</v>
      </c>
      <c r="M42" s="356" t="s">
        <v>446</v>
      </c>
    </row>
    <row r="43" spans="2:13" ht="27.75" customHeight="1" x14ac:dyDescent="0.15">
      <c r="B43" s="1246"/>
      <c r="C43" s="1247"/>
      <c r="D43" s="103"/>
      <c r="E43" s="1250" t="s">
        <v>32</v>
      </c>
      <c r="F43" s="1250"/>
      <c r="G43" s="1250"/>
      <c r="H43" s="1251"/>
      <c r="I43" s="354">
        <v>32043</v>
      </c>
      <c r="J43" s="355">
        <v>31698</v>
      </c>
      <c r="K43" s="355">
        <v>32509</v>
      </c>
      <c r="L43" s="355">
        <v>34639</v>
      </c>
      <c r="M43" s="356">
        <v>32423</v>
      </c>
    </row>
    <row r="44" spans="2:13" ht="27.75" customHeight="1" x14ac:dyDescent="0.15">
      <c r="B44" s="1246"/>
      <c r="C44" s="1247"/>
      <c r="D44" s="103"/>
      <c r="E44" s="1250" t="s">
        <v>33</v>
      </c>
      <c r="F44" s="1250"/>
      <c r="G44" s="1250"/>
      <c r="H44" s="1251"/>
      <c r="I44" s="354">
        <v>1822</v>
      </c>
      <c r="J44" s="355">
        <v>2236</v>
      </c>
      <c r="K44" s="355">
        <v>2361</v>
      </c>
      <c r="L44" s="355">
        <v>2316</v>
      </c>
      <c r="M44" s="356">
        <v>2237</v>
      </c>
    </row>
    <row r="45" spans="2:13" ht="27.75" customHeight="1" x14ac:dyDescent="0.15">
      <c r="B45" s="1246"/>
      <c r="C45" s="1247"/>
      <c r="D45" s="103"/>
      <c r="E45" s="1250" t="s">
        <v>34</v>
      </c>
      <c r="F45" s="1250"/>
      <c r="G45" s="1250"/>
      <c r="H45" s="1251"/>
      <c r="I45" s="354">
        <v>12976</v>
      </c>
      <c r="J45" s="355">
        <v>12670</v>
      </c>
      <c r="K45" s="355">
        <v>12920</v>
      </c>
      <c r="L45" s="355">
        <v>13103</v>
      </c>
      <c r="M45" s="356">
        <v>13474</v>
      </c>
    </row>
    <row r="46" spans="2:13" ht="27.75" customHeight="1" x14ac:dyDescent="0.15">
      <c r="B46" s="1246"/>
      <c r="C46" s="1247"/>
      <c r="D46" s="104"/>
      <c r="E46" s="1250" t="s">
        <v>35</v>
      </c>
      <c r="F46" s="1250"/>
      <c r="G46" s="1250"/>
      <c r="H46" s="1251"/>
      <c r="I46" s="354" t="s">
        <v>446</v>
      </c>
      <c r="J46" s="355" t="s">
        <v>446</v>
      </c>
      <c r="K46" s="355" t="s">
        <v>446</v>
      </c>
      <c r="L46" s="355" t="s">
        <v>446</v>
      </c>
      <c r="M46" s="356" t="s">
        <v>446</v>
      </c>
    </row>
    <row r="47" spans="2:13" ht="27.75" customHeight="1" x14ac:dyDescent="0.15">
      <c r="B47" s="1246"/>
      <c r="C47" s="1247"/>
      <c r="D47" s="105"/>
      <c r="E47" s="1260" t="s">
        <v>36</v>
      </c>
      <c r="F47" s="1261"/>
      <c r="G47" s="1261"/>
      <c r="H47" s="1262"/>
      <c r="I47" s="354" t="s">
        <v>446</v>
      </c>
      <c r="J47" s="355" t="s">
        <v>446</v>
      </c>
      <c r="K47" s="355" t="s">
        <v>446</v>
      </c>
      <c r="L47" s="355" t="s">
        <v>446</v>
      </c>
      <c r="M47" s="356" t="s">
        <v>446</v>
      </c>
    </row>
    <row r="48" spans="2:13" ht="27.75" customHeight="1" x14ac:dyDescent="0.15">
      <c r="B48" s="1246"/>
      <c r="C48" s="1247"/>
      <c r="D48" s="103"/>
      <c r="E48" s="1250" t="s">
        <v>37</v>
      </c>
      <c r="F48" s="1250"/>
      <c r="G48" s="1250"/>
      <c r="H48" s="1251"/>
      <c r="I48" s="354" t="s">
        <v>446</v>
      </c>
      <c r="J48" s="355" t="s">
        <v>446</v>
      </c>
      <c r="K48" s="355" t="s">
        <v>446</v>
      </c>
      <c r="L48" s="355" t="s">
        <v>446</v>
      </c>
      <c r="M48" s="356" t="s">
        <v>446</v>
      </c>
    </row>
    <row r="49" spans="2:13" ht="27.75" customHeight="1" x14ac:dyDescent="0.15">
      <c r="B49" s="1248"/>
      <c r="C49" s="1249"/>
      <c r="D49" s="103"/>
      <c r="E49" s="1250" t="s">
        <v>38</v>
      </c>
      <c r="F49" s="1250"/>
      <c r="G49" s="1250"/>
      <c r="H49" s="1251"/>
      <c r="I49" s="354" t="s">
        <v>446</v>
      </c>
      <c r="J49" s="355" t="s">
        <v>446</v>
      </c>
      <c r="K49" s="355" t="s">
        <v>446</v>
      </c>
      <c r="L49" s="355" t="s">
        <v>446</v>
      </c>
      <c r="M49" s="356" t="s">
        <v>446</v>
      </c>
    </row>
    <row r="50" spans="2:13" ht="27.75" customHeight="1" x14ac:dyDescent="0.15">
      <c r="B50" s="1244" t="s">
        <v>39</v>
      </c>
      <c r="C50" s="1245"/>
      <c r="D50" s="106"/>
      <c r="E50" s="1250" t="s">
        <v>40</v>
      </c>
      <c r="F50" s="1250"/>
      <c r="G50" s="1250"/>
      <c r="H50" s="1251"/>
      <c r="I50" s="354">
        <v>11771</v>
      </c>
      <c r="J50" s="355">
        <v>10793</v>
      </c>
      <c r="K50" s="355">
        <v>9797</v>
      </c>
      <c r="L50" s="355">
        <v>9449</v>
      </c>
      <c r="M50" s="356">
        <v>10438</v>
      </c>
    </row>
    <row r="51" spans="2:13" ht="27.75" customHeight="1" x14ac:dyDescent="0.15">
      <c r="B51" s="1246"/>
      <c r="C51" s="1247"/>
      <c r="D51" s="103"/>
      <c r="E51" s="1250" t="s">
        <v>41</v>
      </c>
      <c r="F51" s="1250"/>
      <c r="G51" s="1250"/>
      <c r="H51" s="1251"/>
      <c r="I51" s="354">
        <v>4082</v>
      </c>
      <c r="J51" s="355">
        <v>4370</v>
      </c>
      <c r="K51" s="355">
        <v>4469</v>
      </c>
      <c r="L51" s="355">
        <v>4239</v>
      </c>
      <c r="M51" s="356">
        <v>3485</v>
      </c>
    </row>
    <row r="52" spans="2:13" ht="27.75" customHeight="1" x14ac:dyDescent="0.15">
      <c r="B52" s="1248"/>
      <c r="C52" s="1249"/>
      <c r="D52" s="103"/>
      <c r="E52" s="1250" t="s">
        <v>42</v>
      </c>
      <c r="F52" s="1250"/>
      <c r="G52" s="1250"/>
      <c r="H52" s="1251"/>
      <c r="I52" s="354">
        <v>120896</v>
      </c>
      <c r="J52" s="355">
        <v>119288</v>
      </c>
      <c r="K52" s="355">
        <v>117424</v>
      </c>
      <c r="L52" s="355">
        <v>117443</v>
      </c>
      <c r="M52" s="356">
        <v>113808</v>
      </c>
    </row>
    <row r="53" spans="2:13" ht="27.75" customHeight="1" thickBot="1" x14ac:dyDescent="0.2">
      <c r="B53" s="1252" t="s">
        <v>43</v>
      </c>
      <c r="C53" s="1253"/>
      <c r="D53" s="107"/>
      <c r="E53" s="1254" t="s">
        <v>44</v>
      </c>
      <c r="F53" s="1254"/>
      <c r="G53" s="1254"/>
      <c r="H53" s="1255"/>
      <c r="I53" s="357">
        <v>59047</v>
      </c>
      <c r="J53" s="358">
        <v>55217</v>
      </c>
      <c r="K53" s="358">
        <v>53026</v>
      </c>
      <c r="L53" s="358">
        <v>51932</v>
      </c>
      <c r="M53" s="359">
        <v>49387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vO+PyGM2bvUJNarMyaXdLEoQBQAf2VpAhET8r0P2PIlAf5m16tj2MSD8tHEQI2nUnV8xaoDMFl1jnPd9oh8Jg==" saltValue="1QqeqaIJ7rko+We3TWIa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489</v>
      </c>
      <c r="G54" s="116" t="s">
        <v>490</v>
      </c>
      <c r="H54" s="117" t="s">
        <v>491</v>
      </c>
    </row>
    <row r="55" spans="2:8" ht="52.5" customHeight="1" x14ac:dyDescent="0.15">
      <c r="B55" s="118"/>
      <c r="C55" s="1271" t="s">
        <v>47</v>
      </c>
      <c r="D55" s="1271"/>
      <c r="E55" s="1272"/>
      <c r="F55" s="119">
        <v>2777</v>
      </c>
      <c r="G55" s="119">
        <v>3762</v>
      </c>
      <c r="H55" s="120">
        <v>4585</v>
      </c>
    </row>
    <row r="56" spans="2:8" ht="52.5" customHeight="1" x14ac:dyDescent="0.15">
      <c r="B56" s="121"/>
      <c r="C56" s="1273" t="s">
        <v>48</v>
      </c>
      <c r="D56" s="1273"/>
      <c r="E56" s="1274"/>
      <c r="F56" s="122">
        <v>1258</v>
      </c>
      <c r="G56" s="122">
        <v>258</v>
      </c>
      <c r="H56" s="123">
        <v>258</v>
      </c>
    </row>
    <row r="57" spans="2:8" ht="53.25" customHeight="1" x14ac:dyDescent="0.15">
      <c r="B57" s="121"/>
      <c r="C57" s="1275" t="s">
        <v>49</v>
      </c>
      <c r="D57" s="1275"/>
      <c r="E57" s="1276"/>
      <c r="F57" s="124">
        <v>4251</v>
      </c>
      <c r="G57" s="124">
        <v>3950</v>
      </c>
      <c r="H57" s="125">
        <v>4141</v>
      </c>
    </row>
    <row r="58" spans="2:8" ht="45.75" customHeight="1" x14ac:dyDescent="0.15">
      <c r="B58" s="126"/>
      <c r="C58" s="1263" t="s">
        <v>535</v>
      </c>
      <c r="D58" s="1264"/>
      <c r="E58" s="1265"/>
      <c r="F58" s="127">
        <v>1518</v>
      </c>
      <c r="G58" s="127">
        <v>1518</v>
      </c>
      <c r="H58" s="128">
        <v>1518</v>
      </c>
    </row>
    <row r="59" spans="2:8" ht="45.75" customHeight="1" x14ac:dyDescent="0.15">
      <c r="B59" s="126"/>
      <c r="C59" s="1263" t="s">
        <v>536</v>
      </c>
      <c r="D59" s="1264"/>
      <c r="E59" s="1265"/>
      <c r="F59" s="127">
        <v>1364</v>
      </c>
      <c r="G59" s="127">
        <v>1387</v>
      </c>
      <c r="H59" s="128">
        <v>1332</v>
      </c>
    </row>
    <row r="60" spans="2:8" ht="45.75" customHeight="1" x14ac:dyDescent="0.15">
      <c r="B60" s="126"/>
      <c r="C60" s="1263" t="s">
        <v>537</v>
      </c>
      <c r="D60" s="1264"/>
      <c r="E60" s="1265"/>
      <c r="F60" s="127">
        <v>672</v>
      </c>
      <c r="G60" s="127">
        <v>452</v>
      </c>
      <c r="H60" s="128">
        <v>745</v>
      </c>
    </row>
    <row r="61" spans="2:8" ht="45.75" customHeight="1" x14ac:dyDescent="0.15">
      <c r="B61" s="126"/>
      <c r="C61" s="1263" t="s">
        <v>538</v>
      </c>
      <c r="D61" s="1264"/>
      <c r="E61" s="1265"/>
      <c r="F61" s="127">
        <v>191</v>
      </c>
      <c r="G61" s="127">
        <v>183</v>
      </c>
      <c r="H61" s="128">
        <v>176</v>
      </c>
    </row>
    <row r="62" spans="2:8" ht="45.75" customHeight="1" thickBot="1" x14ac:dyDescent="0.2">
      <c r="B62" s="129"/>
      <c r="C62" s="1266" t="s">
        <v>539</v>
      </c>
      <c r="D62" s="1267"/>
      <c r="E62" s="1268"/>
      <c r="F62" s="130">
        <v>205</v>
      </c>
      <c r="G62" s="130">
        <v>170</v>
      </c>
      <c r="H62" s="131">
        <v>129</v>
      </c>
    </row>
    <row r="63" spans="2:8" ht="52.5" customHeight="1" thickBot="1" x14ac:dyDescent="0.2">
      <c r="B63" s="132"/>
      <c r="C63" s="1269" t="s">
        <v>50</v>
      </c>
      <c r="D63" s="1269"/>
      <c r="E63" s="1270"/>
      <c r="F63" s="133">
        <v>8286</v>
      </c>
      <c r="G63" s="133">
        <v>7970</v>
      </c>
      <c r="H63" s="134">
        <v>8983</v>
      </c>
    </row>
    <row r="64" spans="2:8" x14ac:dyDescent="0.15"/>
  </sheetData>
  <sheetProtection algorithmName="SHA-512" hashValue="0uETkesXGGXLEaEBvBQAJxUf51LqY6S/8rqXyWd6onY0kxz3/5sKgKw3dRAYHdmUOfTvkMVpItfd2AdO9Cd2xg==" saltValue="Rtxb5T/xPE97dboc5B73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631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621</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487</v>
      </c>
      <c r="BQ50" s="1283"/>
      <c r="BR50" s="1283"/>
      <c r="BS50" s="1283"/>
      <c r="BT50" s="1283"/>
      <c r="BU50" s="1283"/>
      <c r="BV50" s="1283"/>
      <c r="BW50" s="1283"/>
      <c r="BX50" s="1283" t="s">
        <v>488</v>
      </c>
      <c r="BY50" s="1283"/>
      <c r="BZ50" s="1283"/>
      <c r="CA50" s="1283"/>
      <c r="CB50" s="1283"/>
      <c r="CC50" s="1283"/>
      <c r="CD50" s="1283"/>
      <c r="CE50" s="1283"/>
      <c r="CF50" s="1283" t="s">
        <v>489</v>
      </c>
      <c r="CG50" s="1283"/>
      <c r="CH50" s="1283"/>
      <c r="CI50" s="1283"/>
      <c r="CJ50" s="1283"/>
      <c r="CK50" s="1283"/>
      <c r="CL50" s="1283"/>
      <c r="CM50" s="1283"/>
      <c r="CN50" s="1283" t="s">
        <v>490</v>
      </c>
      <c r="CO50" s="1283"/>
      <c r="CP50" s="1283"/>
      <c r="CQ50" s="1283"/>
      <c r="CR50" s="1283"/>
      <c r="CS50" s="1283"/>
      <c r="CT50" s="1283"/>
      <c r="CU50" s="1283"/>
      <c r="CV50" s="1283" t="s">
        <v>491</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622</v>
      </c>
      <c r="AO51" s="1282"/>
      <c r="AP51" s="1282"/>
      <c r="AQ51" s="1282"/>
      <c r="AR51" s="1282"/>
      <c r="AS51" s="1282"/>
      <c r="AT51" s="1282"/>
      <c r="AU51" s="1282"/>
      <c r="AV51" s="1282"/>
      <c r="AW51" s="1282"/>
      <c r="AX51" s="1282"/>
      <c r="AY51" s="1282"/>
      <c r="AZ51" s="1282"/>
      <c r="BA51" s="1282"/>
      <c r="BB51" s="1282" t="s">
        <v>623</v>
      </c>
      <c r="BC51" s="1282"/>
      <c r="BD51" s="1282"/>
      <c r="BE51" s="1282"/>
      <c r="BF51" s="1282"/>
      <c r="BG51" s="1282"/>
      <c r="BH51" s="1282"/>
      <c r="BI51" s="1282"/>
      <c r="BJ51" s="1282"/>
      <c r="BK51" s="1282"/>
      <c r="BL51" s="1282"/>
      <c r="BM51" s="1282"/>
      <c r="BN51" s="1282"/>
      <c r="BO51" s="1282"/>
      <c r="BP51" s="1279">
        <v>104.3</v>
      </c>
      <c r="BQ51" s="1279"/>
      <c r="BR51" s="1279"/>
      <c r="BS51" s="1279"/>
      <c r="BT51" s="1279"/>
      <c r="BU51" s="1279"/>
      <c r="BV51" s="1279"/>
      <c r="BW51" s="1279"/>
      <c r="BX51" s="1279">
        <v>97.5</v>
      </c>
      <c r="BY51" s="1279"/>
      <c r="BZ51" s="1279"/>
      <c r="CA51" s="1279"/>
      <c r="CB51" s="1279"/>
      <c r="CC51" s="1279"/>
      <c r="CD51" s="1279"/>
      <c r="CE51" s="1279"/>
      <c r="CF51" s="1279">
        <v>93.6</v>
      </c>
      <c r="CG51" s="1279"/>
      <c r="CH51" s="1279"/>
      <c r="CI51" s="1279"/>
      <c r="CJ51" s="1279"/>
      <c r="CK51" s="1279"/>
      <c r="CL51" s="1279"/>
      <c r="CM51" s="1279"/>
      <c r="CN51" s="1279">
        <v>89.3</v>
      </c>
      <c r="CO51" s="1279"/>
      <c r="CP51" s="1279"/>
      <c r="CQ51" s="1279"/>
      <c r="CR51" s="1279"/>
      <c r="CS51" s="1279"/>
      <c r="CT51" s="1279"/>
      <c r="CU51" s="1279"/>
      <c r="CV51" s="1279">
        <v>82.3</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624</v>
      </c>
      <c r="BC53" s="1282"/>
      <c r="BD53" s="1282"/>
      <c r="BE53" s="1282"/>
      <c r="BF53" s="1282"/>
      <c r="BG53" s="1282"/>
      <c r="BH53" s="1282"/>
      <c r="BI53" s="1282"/>
      <c r="BJ53" s="1282"/>
      <c r="BK53" s="1282"/>
      <c r="BL53" s="1282"/>
      <c r="BM53" s="1282"/>
      <c r="BN53" s="1282"/>
      <c r="BO53" s="1282"/>
      <c r="BP53" s="1279">
        <v>55.8</v>
      </c>
      <c r="BQ53" s="1279"/>
      <c r="BR53" s="1279"/>
      <c r="BS53" s="1279"/>
      <c r="BT53" s="1279"/>
      <c r="BU53" s="1279"/>
      <c r="BV53" s="1279"/>
      <c r="BW53" s="1279"/>
      <c r="BX53" s="1279">
        <v>56.8</v>
      </c>
      <c r="BY53" s="1279"/>
      <c r="BZ53" s="1279"/>
      <c r="CA53" s="1279"/>
      <c r="CB53" s="1279"/>
      <c r="CC53" s="1279"/>
      <c r="CD53" s="1279"/>
      <c r="CE53" s="1279"/>
      <c r="CF53" s="1279">
        <v>58.1</v>
      </c>
      <c r="CG53" s="1279"/>
      <c r="CH53" s="1279"/>
      <c r="CI53" s="1279"/>
      <c r="CJ53" s="1279"/>
      <c r="CK53" s="1279"/>
      <c r="CL53" s="1279"/>
      <c r="CM53" s="1279"/>
      <c r="CN53" s="1279">
        <v>59.6</v>
      </c>
      <c r="CO53" s="1279"/>
      <c r="CP53" s="1279"/>
      <c r="CQ53" s="1279"/>
      <c r="CR53" s="1279"/>
      <c r="CS53" s="1279"/>
      <c r="CT53" s="1279"/>
      <c r="CU53" s="1279"/>
      <c r="CV53" s="1279">
        <v>60.3</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625</v>
      </c>
      <c r="AO55" s="1283"/>
      <c r="AP55" s="1283"/>
      <c r="AQ55" s="1283"/>
      <c r="AR55" s="1283"/>
      <c r="AS55" s="1283"/>
      <c r="AT55" s="1283"/>
      <c r="AU55" s="1283"/>
      <c r="AV55" s="1283"/>
      <c r="AW55" s="1283"/>
      <c r="AX55" s="1283"/>
      <c r="AY55" s="1283"/>
      <c r="AZ55" s="1283"/>
      <c r="BA55" s="1283"/>
      <c r="BB55" s="1282" t="s">
        <v>623</v>
      </c>
      <c r="BC55" s="1282"/>
      <c r="BD55" s="1282"/>
      <c r="BE55" s="1282"/>
      <c r="BF55" s="1282"/>
      <c r="BG55" s="1282"/>
      <c r="BH55" s="1282"/>
      <c r="BI55" s="1282"/>
      <c r="BJ55" s="1282"/>
      <c r="BK55" s="1282"/>
      <c r="BL55" s="1282"/>
      <c r="BM55" s="1282"/>
      <c r="BN55" s="1282"/>
      <c r="BO55" s="1282"/>
      <c r="BP55" s="1279">
        <v>37.6</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624</v>
      </c>
      <c r="BC57" s="1282"/>
      <c r="BD57" s="1282"/>
      <c r="BE57" s="1282"/>
      <c r="BF57" s="1282"/>
      <c r="BG57" s="1282"/>
      <c r="BH57" s="1282"/>
      <c r="BI57" s="1282"/>
      <c r="BJ57" s="1282"/>
      <c r="BK57" s="1282"/>
      <c r="BL57" s="1282"/>
      <c r="BM57" s="1282"/>
      <c r="BN57" s="1282"/>
      <c r="BO57" s="1282"/>
      <c r="BP57" s="1279">
        <v>60</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626</v>
      </c>
    </row>
    <row r="64" spans="1:109" x14ac:dyDescent="0.15">
      <c r="B64" s="376"/>
      <c r="G64" s="383"/>
      <c r="I64" s="396"/>
      <c r="J64" s="396"/>
      <c r="K64" s="396"/>
      <c r="L64" s="396"/>
      <c r="M64" s="396"/>
      <c r="N64" s="397"/>
      <c r="AM64" s="383"/>
      <c r="AN64" s="383" t="s">
        <v>620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630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621</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487</v>
      </c>
      <c r="BQ72" s="1283"/>
      <c r="BR72" s="1283"/>
      <c r="BS72" s="1283"/>
      <c r="BT72" s="1283"/>
      <c r="BU72" s="1283"/>
      <c r="BV72" s="1283"/>
      <c r="BW72" s="1283"/>
      <c r="BX72" s="1283" t="s">
        <v>488</v>
      </c>
      <c r="BY72" s="1283"/>
      <c r="BZ72" s="1283"/>
      <c r="CA72" s="1283"/>
      <c r="CB72" s="1283"/>
      <c r="CC72" s="1283"/>
      <c r="CD72" s="1283"/>
      <c r="CE72" s="1283"/>
      <c r="CF72" s="1283" t="s">
        <v>489</v>
      </c>
      <c r="CG72" s="1283"/>
      <c r="CH72" s="1283"/>
      <c r="CI72" s="1283"/>
      <c r="CJ72" s="1283"/>
      <c r="CK72" s="1283"/>
      <c r="CL72" s="1283"/>
      <c r="CM72" s="1283"/>
      <c r="CN72" s="1283" t="s">
        <v>490</v>
      </c>
      <c r="CO72" s="1283"/>
      <c r="CP72" s="1283"/>
      <c r="CQ72" s="1283"/>
      <c r="CR72" s="1283"/>
      <c r="CS72" s="1283"/>
      <c r="CT72" s="1283"/>
      <c r="CU72" s="1283"/>
      <c r="CV72" s="1283" t="s">
        <v>491</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622</v>
      </c>
      <c r="AO73" s="1282"/>
      <c r="AP73" s="1282"/>
      <c r="AQ73" s="1282"/>
      <c r="AR73" s="1282"/>
      <c r="AS73" s="1282"/>
      <c r="AT73" s="1282"/>
      <c r="AU73" s="1282"/>
      <c r="AV73" s="1282"/>
      <c r="AW73" s="1282"/>
      <c r="AX73" s="1282"/>
      <c r="AY73" s="1282"/>
      <c r="AZ73" s="1282"/>
      <c r="BA73" s="1282"/>
      <c r="BB73" s="1282" t="s">
        <v>623</v>
      </c>
      <c r="BC73" s="1282"/>
      <c r="BD73" s="1282"/>
      <c r="BE73" s="1282"/>
      <c r="BF73" s="1282"/>
      <c r="BG73" s="1282"/>
      <c r="BH73" s="1282"/>
      <c r="BI73" s="1282"/>
      <c r="BJ73" s="1282"/>
      <c r="BK73" s="1282"/>
      <c r="BL73" s="1282"/>
      <c r="BM73" s="1282"/>
      <c r="BN73" s="1282"/>
      <c r="BO73" s="1282"/>
      <c r="BP73" s="1279">
        <v>104.3</v>
      </c>
      <c r="BQ73" s="1279"/>
      <c r="BR73" s="1279"/>
      <c r="BS73" s="1279"/>
      <c r="BT73" s="1279"/>
      <c r="BU73" s="1279"/>
      <c r="BV73" s="1279"/>
      <c r="BW73" s="1279"/>
      <c r="BX73" s="1279">
        <v>97.5</v>
      </c>
      <c r="BY73" s="1279"/>
      <c r="BZ73" s="1279"/>
      <c r="CA73" s="1279"/>
      <c r="CB73" s="1279"/>
      <c r="CC73" s="1279"/>
      <c r="CD73" s="1279"/>
      <c r="CE73" s="1279"/>
      <c r="CF73" s="1279">
        <v>93.6</v>
      </c>
      <c r="CG73" s="1279"/>
      <c r="CH73" s="1279"/>
      <c r="CI73" s="1279"/>
      <c r="CJ73" s="1279"/>
      <c r="CK73" s="1279"/>
      <c r="CL73" s="1279"/>
      <c r="CM73" s="1279"/>
      <c r="CN73" s="1279">
        <v>89.3</v>
      </c>
      <c r="CO73" s="1279"/>
      <c r="CP73" s="1279"/>
      <c r="CQ73" s="1279"/>
      <c r="CR73" s="1279"/>
      <c r="CS73" s="1279"/>
      <c r="CT73" s="1279"/>
      <c r="CU73" s="1279"/>
      <c r="CV73" s="1279">
        <v>82.3</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627</v>
      </c>
      <c r="BC75" s="1282"/>
      <c r="BD75" s="1282"/>
      <c r="BE75" s="1282"/>
      <c r="BF75" s="1282"/>
      <c r="BG75" s="1282"/>
      <c r="BH75" s="1282"/>
      <c r="BI75" s="1282"/>
      <c r="BJ75" s="1282"/>
      <c r="BK75" s="1282"/>
      <c r="BL75" s="1282"/>
      <c r="BM75" s="1282"/>
      <c r="BN75" s="1282"/>
      <c r="BO75" s="1282"/>
      <c r="BP75" s="1279">
        <v>15.2</v>
      </c>
      <c r="BQ75" s="1279"/>
      <c r="BR75" s="1279"/>
      <c r="BS75" s="1279"/>
      <c r="BT75" s="1279"/>
      <c r="BU75" s="1279"/>
      <c r="BV75" s="1279"/>
      <c r="BW75" s="1279"/>
      <c r="BX75" s="1279">
        <v>15.2</v>
      </c>
      <c r="BY75" s="1279"/>
      <c r="BZ75" s="1279"/>
      <c r="CA75" s="1279"/>
      <c r="CB75" s="1279"/>
      <c r="CC75" s="1279"/>
      <c r="CD75" s="1279"/>
      <c r="CE75" s="1279"/>
      <c r="CF75" s="1279">
        <v>15</v>
      </c>
      <c r="CG75" s="1279"/>
      <c r="CH75" s="1279"/>
      <c r="CI75" s="1279"/>
      <c r="CJ75" s="1279"/>
      <c r="CK75" s="1279"/>
      <c r="CL75" s="1279"/>
      <c r="CM75" s="1279"/>
      <c r="CN75" s="1279">
        <v>14.2</v>
      </c>
      <c r="CO75" s="1279"/>
      <c r="CP75" s="1279"/>
      <c r="CQ75" s="1279"/>
      <c r="CR75" s="1279"/>
      <c r="CS75" s="1279"/>
      <c r="CT75" s="1279"/>
      <c r="CU75" s="1279"/>
      <c r="CV75" s="1279">
        <v>13.2</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625</v>
      </c>
      <c r="AO77" s="1283"/>
      <c r="AP77" s="1283"/>
      <c r="AQ77" s="1283"/>
      <c r="AR77" s="1283"/>
      <c r="AS77" s="1283"/>
      <c r="AT77" s="1283"/>
      <c r="AU77" s="1283"/>
      <c r="AV77" s="1283"/>
      <c r="AW77" s="1283"/>
      <c r="AX77" s="1283"/>
      <c r="AY77" s="1283"/>
      <c r="AZ77" s="1283"/>
      <c r="BA77" s="1283"/>
      <c r="BB77" s="1282" t="s">
        <v>623</v>
      </c>
      <c r="BC77" s="1282"/>
      <c r="BD77" s="1282"/>
      <c r="BE77" s="1282"/>
      <c r="BF77" s="1282"/>
      <c r="BG77" s="1282"/>
      <c r="BH77" s="1282"/>
      <c r="BI77" s="1282"/>
      <c r="BJ77" s="1282"/>
      <c r="BK77" s="1282"/>
      <c r="BL77" s="1282"/>
      <c r="BM77" s="1282"/>
      <c r="BN77" s="1282"/>
      <c r="BO77" s="1282"/>
      <c r="BP77" s="1279">
        <v>37.6</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627</v>
      </c>
      <c r="BC79" s="1282"/>
      <c r="BD79" s="1282"/>
      <c r="BE79" s="1282"/>
      <c r="BF79" s="1282"/>
      <c r="BG79" s="1282"/>
      <c r="BH79" s="1282"/>
      <c r="BI79" s="1282"/>
      <c r="BJ79" s="1282"/>
      <c r="BK79" s="1282"/>
      <c r="BL79" s="1282"/>
      <c r="BM79" s="1282"/>
      <c r="BN79" s="1282"/>
      <c r="BO79" s="1282"/>
      <c r="BP79" s="1279">
        <v>6.1</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PO3/wLQtiA/S06YzPGmnsVGZKLKT6fZt/B7637NNSu/18ttBy5onEVe/69i4+KZyGXj/qF079I5yoHshgxSNKA==" saltValue="A+1BcMa6w0YQ8FJ+J71z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57" zoomScale="55" zoomScaleNormal="55" zoomScaleSheetLayoutView="70"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629</v>
      </c>
    </row>
  </sheetData>
  <sheetProtection algorithmName="SHA-512" hashValue="c8A4qVAR9s5kfgG/wUIg13rqt18eAw/GLjxoL8I6rLJUqmzgaaXzyxRTkDFnnRy8n7/8S3LHhyb6OnqQi+nKSg==" saltValue="iWOOFaZ/3hrcShCxn9u5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43" zoomScale="55" zoomScaleNormal="55" zoomScaleSheetLayoutView="55"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628</v>
      </c>
    </row>
  </sheetData>
  <sheetProtection algorithmName="SHA-512" hashValue="kt0INVJW9p9uu/8J0XXMeozkkQbWd59B7MRGBy/cPETlr1zTs9f78czeMFVrvhV2sWDx2JbZl2feSQkWe0BVew==" saltValue="w9ElK6XHGcPs0lhEvMqF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484</v>
      </c>
      <c r="G2" s="148"/>
      <c r="H2" s="149"/>
    </row>
    <row r="3" spans="1:8" x14ac:dyDescent="0.15">
      <c r="A3" s="145" t="s">
        <v>477</v>
      </c>
      <c r="B3" s="150"/>
      <c r="C3" s="151"/>
      <c r="D3" s="152">
        <v>28604</v>
      </c>
      <c r="E3" s="153"/>
      <c r="F3" s="154">
        <v>48088</v>
      </c>
      <c r="G3" s="155"/>
      <c r="H3" s="156"/>
    </row>
    <row r="4" spans="1:8" x14ac:dyDescent="0.15">
      <c r="A4" s="157"/>
      <c r="B4" s="158"/>
      <c r="C4" s="159"/>
      <c r="D4" s="160">
        <v>13208</v>
      </c>
      <c r="E4" s="161"/>
      <c r="F4" s="162">
        <v>25183</v>
      </c>
      <c r="G4" s="163"/>
      <c r="H4" s="164"/>
    </row>
    <row r="5" spans="1:8" x14ac:dyDescent="0.15">
      <c r="A5" s="145" t="s">
        <v>479</v>
      </c>
      <c r="B5" s="150"/>
      <c r="C5" s="151"/>
      <c r="D5" s="152">
        <v>25092</v>
      </c>
      <c r="E5" s="153"/>
      <c r="F5" s="154">
        <v>46457</v>
      </c>
      <c r="G5" s="155"/>
      <c r="H5" s="156"/>
    </row>
    <row r="6" spans="1:8" x14ac:dyDescent="0.15">
      <c r="A6" s="157"/>
      <c r="B6" s="158"/>
      <c r="C6" s="159"/>
      <c r="D6" s="160">
        <v>9134</v>
      </c>
      <c r="E6" s="161"/>
      <c r="F6" s="162">
        <v>24020</v>
      </c>
      <c r="G6" s="163"/>
      <c r="H6" s="164"/>
    </row>
    <row r="7" spans="1:8" x14ac:dyDescent="0.15">
      <c r="A7" s="145" t="s">
        <v>480</v>
      </c>
      <c r="B7" s="150"/>
      <c r="C7" s="151"/>
      <c r="D7" s="152">
        <v>49404</v>
      </c>
      <c r="E7" s="153"/>
      <c r="F7" s="154">
        <v>51849</v>
      </c>
      <c r="G7" s="155"/>
      <c r="H7" s="156"/>
    </row>
    <row r="8" spans="1:8" x14ac:dyDescent="0.15">
      <c r="A8" s="157"/>
      <c r="B8" s="158"/>
      <c r="C8" s="159"/>
      <c r="D8" s="160">
        <v>12568</v>
      </c>
      <c r="E8" s="161"/>
      <c r="F8" s="162">
        <v>26326</v>
      </c>
      <c r="G8" s="163"/>
      <c r="H8" s="164"/>
    </row>
    <row r="9" spans="1:8" x14ac:dyDescent="0.15">
      <c r="A9" s="145" t="s">
        <v>481</v>
      </c>
      <c r="B9" s="150"/>
      <c r="C9" s="151"/>
      <c r="D9" s="152">
        <v>36971</v>
      </c>
      <c r="E9" s="153"/>
      <c r="F9" s="154">
        <v>52191</v>
      </c>
      <c r="G9" s="155"/>
      <c r="H9" s="156"/>
    </row>
    <row r="10" spans="1:8" x14ac:dyDescent="0.15">
      <c r="A10" s="157"/>
      <c r="B10" s="158"/>
      <c r="C10" s="159"/>
      <c r="D10" s="160">
        <v>8867</v>
      </c>
      <c r="E10" s="161"/>
      <c r="F10" s="162">
        <v>26807</v>
      </c>
      <c r="G10" s="163"/>
      <c r="H10" s="164"/>
    </row>
    <row r="11" spans="1:8" x14ac:dyDescent="0.15">
      <c r="A11" s="145" t="s">
        <v>482</v>
      </c>
      <c r="B11" s="150"/>
      <c r="C11" s="151"/>
      <c r="D11" s="152">
        <v>41327</v>
      </c>
      <c r="E11" s="153"/>
      <c r="F11" s="154">
        <v>48105</v>
      </c>
      <c r="G11" s="155"/>
      <c r="H11" s="156"/>
    </row>
    <row r="12" spans="1:8" x14ac:dyDescent="0.15">
      <c r="A12" s="157"/>
      <c r="B12" s="158"/>
      <c r="C12" s="165"/>
      <c r="D12" s="160">
        <v>10917</v>
      </c>
      <c r="E12" s="161"/>
      <c r="F12" s="162">
        <v>24072</v>
      </c>
      <c r="G12" s="163"/>
      <c r="H12" s="164"/>
    </row>
    <row r="13" spans="1:8" x14ac:dyDescent="0.15">
      <c r="A13" s="145"/>
      <c r="B13" s="150"/>
      <c r="C13" s="166"/>
      <c r="D13" s="167">
        <v>36280</v>
      </c>
      <c r="E13" s="168"/>
      <c r="F13" s="169">
        <v>49338</v>
      </c>
      <c r="G13" s="170"/>
      <c r="H13" s="156"/>
    </row>
    <row r="14" spans="1:8" x14ac:dyDescent="0.15">
      <c r="A14" s="157"/>
      <c r="B14" s="158"/>
      <c r="C14" s="159"/>
      <c r="D14" s="160">
        <v>10939</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3.06</v>
      </c>
      <c r="C19" s="171">
        <f>ROUND(VALUE(SUBSTITUTE(実質収支比率等に係る経年分析!G$48,"▲","-")),2)</f>
        <v>1.84</v>
      </c>
      <c r="D19" s="171">
        <f>ROUND(VALUE(SUBSTITUTE(実質収支比率等に係る経年分析!H$48,"▲","-")),2)</f>
        <v>3.95</v>
      </c>
      <c r="E19" s="171">
        <f>ROUND(VALUE(SUBSTITUTE(実質収支比率等に係る経年分析!I$48,"▲","-")),2)</f>
        <v>3.54</v>
      </c>
      <c r="F19" s="171">
        <f>ROUND(VALUE(SUBSTITUTE(実質収支比率等に係る経年分析!J$48,"▲","-")),2)</f>
        <v>7.01</v>
      </c>
    </row>
    <row r="20" spans="1:11" x14ac:dyDescent="0.15">
      <c r="A20" s="171" t="s">
        <v>54</v>
      </c>
      <c r="B20" s="171">
        <f>ROUND(VALUE(SUBSTITUTE(実質収支比率等に係る経年分析!F$47,"▲","-")),2)</f>
        <v>3.4</v>
      </c>
      <c r="C20" s="171">
        <f>ROUND(VALUE(SUBSTITUTE(実質収支比率等に係る経年分析!G$47,"▲","-")),2)</f>
        <v>3.12</v>
      </c>
      <c r="D20" s="171">
        <f>ROUND(VALUE(SUBSTITUTE(実質収支比率等に係る経年分析!H$47,"▲","-")),2)</f>
        <v>4.18</v>
      </c>
      <c r="E20" s="171">
        <f>ROUND(VALUE(SUBSTITUTE(実質収支比率等に係る経年分析!I$47,"▲","-")),2)</f>
        <v>5.54</v>
      </c>
      <c r="F20" s="171">
        <f>ROUND(VALUE(SUBSTITUTE(実質収支比率等に係る経年分析!J$47,"▲","-")),2)</f>
        <v>6.6</v>
      </c>
    </row>
    <row r="21" spans="1:11" x14ac:dyDescent="0.15">
      <c r="A21" s="171" t="s">
        <v>55</v>
      </c>
      <c r="B21" s="171">
        <f>IF(ISNUMBER(VALUE(SUBSTITUTE(実質収支比率等に係る経年分析!F$49,"▲","-"))),ROUND(VALUE(SUBSTITUTE(実質収支比率等に係る経年分析!F$49,"▲","-")),2),NA())</f>
        <v>-5.09</v>
      </c>
      <c r="C21" s="171">
        <f>IF(ISNUMBER(VALUE(SUBSTITUTE(実質収支比率等に係る経年分析!G$49,"▲","-"))),ROUND(VALUE(SUBSTITUTE(実質収支比率等に係る経年分析!G$49,"▲","-")),2),NA())</f>
        <v>-3.18</v>
      </c>
      <c r="D21" s="171">
        <f>IF(ISNUMBER(VALUE(SUBSTITUTE(実質収支比率等に係る経年分析!H$49,"▲","-"))),ROUND(VALUE(SUBSTITUTE(実質収支比率等に係る経年分析!H$49,"▲","-")),2),NA())</f>
        <v>2.11</v>
      </c>
      <c r="E21" s="171">
        <f>IF(ISNUMBER(VALUE(SUBSTITUTE(実質収支比率等に係る経年分析!I$49,"▲","-"))),ROUND(VALUE(SUBSTITUTE(実質収支比率等に係る経年分析!I$49,"▲","-")),2),NA())</f>
        <v>-0.93</v>
      </c>
      <c r="F21" s="171">
        <f>IF(ISNUMBER(VALUE(SUBSTITUTE(実質収支比率等に係る経年分析!J$49,"▲","-"))),ROUND(VALUE(SUBSTITUTE(実質収支比率等に係る経年分析!J$49,"▲","-")),2),NA())</f>
        <v>2.95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1.1599999999999999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0.13</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0.09</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0.02</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宅地造成事業特別会計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15">
      <c r="A31" s="172" t="str">
        <f>IF(連結実質赤字比率に係る赤字・黒字の構成分析!C$39="",NA(),連結実質赤字比率に係る赤字・黒字の構成分析!C$39)</f>
        <v>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0.57999999999999996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0.56000000000000005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0.55000000000000004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0.42</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7.47</v>
      </c>
    </row>
    <row r="35" spans="1:16" x14ac:dyDescent="0.15">
      <c r="A35" s="172" t="str">
        <f>IF(連結実質赤字比率に係る赤字・黒字の構成分析!C$35="",NA(),連結実質赤字比率に係る赤字・黒字の構成分析!C$35)</f>
        <v>自動車運送事業会計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f>IF(ROUND(VALUE(SUBSTITUTE(連結実質赤字比率に係る赤字・黒字の構成分析!G$35,"▲", "-")), 2) &lt; 0, ABS(ROUND(VALUE(SUBSTITUTE(連結実質赤字比率に係る赤字・黒字の構成分析!G$35,"▲", "-")), 2)), NA())</f>
        <v>7.0000000000000007E-2</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0.26</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0.22</v>
      </c>
      <c r="I35" s="172" t="e">
        <f>IF(ROUND(VALUE(SUBSTITUTE(連結実質赤字比率に係る赤字・黒字の構成分析!I$35,"▲", "-")), 2) &gt;= 0, ABS(ROUND(VALUE(SUBSTITUTE(連結実質赤字比率に係る赤字・黒字の構成分析!I$35,"▲", "-")), 2)), NA())</f>
        <v>#N/A</v>
      </c>
      <c r="J35" s="172">
        <f>IF(ROUND(VALUE(SUBSTITUTE(連結実質赤字比率に係る赤字・黒字の構成分析!J$35,"▲", "-")), 2) &lt; 0, ABS(ROUND(VALUE(SUBSTITUTE(連結実質赤字比率に係る赤字・黒字の構成分析!J$35,"▲", "-")), 2)), NA())</f>
        <v>0.2</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2.2799999999999998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1.49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0.27</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10755</v>
      </c>
      <c r="E42" s="173"/>
      <c r="F42" s="173"/>
      <c r="G42" s="173">
        <f>'実質公債費比率（分子）の構造'!L$52</f>
        <v>10493</v>
      </c>
      <c r="H42" s="173"/>
      <c r="I42" s="173"/>
      <c r="J42" s="173">
        <f>'実質公債費比率（分子）の構造'!M$52</f>
        <v>10193</v>
      </c>
      <c r="K42" s="173"/>
      <c r="L42" s="173"/>
      <c r="M42" s="173">
        <f>'実質公債費比率（分子）の構造'!N$52</f>
        <v>10011</v>
      </c>
      <c r="N42" s="173"/>
      <c r="O42" s="173"/>
      <c r="P42" s="173">
        <f>'実質公債費比率（分子）の構造'!O$52</f>
        <v>9708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62</v>
      </c>
      <c r="C44" s="173"/>
      <c r="D44" s="173"/>
      <c r="E44" s="173">
        <f>'実質公債費比率（分子）の構造'!L$50</f>
        <v>57</v>
      </c>
      <c r="F44" s="173"/>
      <c r="G44" s="173"/>
      <c r="H44" s="173">
        <f>'実質公債費比率（分子）の構造'!M$50</f>
        <v>62</v>
      </c>
      <c r="I44" s="173"/>
      <c r="J44" s="173"/>
      <c r="K44" s="173">
        <f>'実質公債費比率（分子）の構造'!N$50</f>
        <v>53</v>
      </c>
      <c r="L44" s="173"/>
      <c r="M44" s="173"/>
      <c r="N44" s="173">
        <f>'実質公債費比率（分子）の構造'!O$50</f>
        <v>63</v>
      </c>
      <c r="O44" s="173"/>
      <c r="P44" s="173"/>
    </row>
    <row r="45" spans="1:16" x14ac:dyDescent="0.15">
      <c r="A45" s="173" t="s">
        <v>65</v>
      </c>
      <c r="B45" s="173">
        <f>'実質公債費比率（分子）の構造'!K$49</f>
        <v>223</v>
      </c>
      <c r="C45" s="173"/>
      <c r="D45" s="173"/>
      <c r="E45" s="173">
        <f>'実質公債費比率（分子）の構造'!L$49</f>
        <v>213</v>
      </c>
      <c r="F45" s="173"/>
      <c r="G45" s="173"/>
      <c r="H45" s="173">
        <f>'実質公債費比率（分子）の構造'!M$49</f>
        <v>193</v>
      </c>
      <c r="I45" s="173"/>
      <c r="J45" s="173"/>
      <c r="K45" s="173">
        <f>'実質公債費比率（分子）の構造'!N$49</f>
        <v>206</v>
      </c>
      <c r="L45" s="173"/>
      <c r="M45" s="173"/>
      <c r="N45" s="173">
        <f>'実質公債費比率（分子）の構造'!O$49</f>
        <v>217</v>
      </c>
      <c r="O45" s="173"/>
      <c r="P45" s="173"/>
    </row>
    <row r="46" spans="1:16" x14ac:dyDescent="0.15">
      <c r="A46" s="173" t="s">
        <v>66</v>
      </c>
      <c r="B46" s="173">
        <f>'実質公債費比率（分子）の構造'!K$48</f>
        <v>2845</v>
      </c>
      <c r="C46" s="173"/>
      <c r="D46" s="173"/>
      <c r="E46" s="173">
        <f>'実質公債費比率（分子）の構造'!L$48</f>
        <v>2927</v>
      </c>
      <c r="F46" s="173"/>
      <c r="G46" s="173"/>
      <c r="H46" s="173">
        <f>'実質公債費比率（分子）の構造'!M$48</f>
        <v>3066</v>
      </c>
      <c r="I46" s="173"/>
      <c r="J46" s="173"/>
      <c r="K46" s="173">
        <f>'実質公債費比率（分子）の構造'!N$48</f>
        <v>3101</v>
      </c>
      <c r="L46" s="173"/>
      <c r="M46" s="173"/>
      <c r="N46" s="173">
        <f>'実質公債費比率（分子）の構造'!O$48</f>
        <v>3006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16379</v>
      </c>
      <c r="C49" s="173"/>
      <c r="D49" s="173"/>
      <c r="E49" s="173">
        <f>'実質公債費比率（分子）の構造'!L$45</f>
        <v>15823</v>
      </c>
      <c r="F49" s="173"/>
      <c r="G49" s="173"/>
      <c r="H49" s="173">
        <f>'実質公債費比率（分子）の構造'!M$45</f>
        <v>15107</v>
      </c>
      <c r="I49" s="173"/>
      <c r="J49" s="173"/>
      <c r="K49" s="173">
        <f>'実質公債費比率（分子）の構造'!N$45</f>
        <v>14307</v>
      </c>
      <c r="L49" s="173"/>
      <c r="M49" s="173"/>
      <c r="N49" s="173">
        <f>'実質公債費比率（分子）の構造'!O$45</f>
        <v>13603</v>
      </c>
      <c r="O49" s="173"/>
      <c r="P49" s="173"/>
    </row>
    <row r="50" spans="1:16" x14ac:dyDescent="0.15">
      <c r="A50" s="173" t="s">
        <v>70</v>
      </c>
      <c r="B50" s="173" t="e">
        <f>NA()</f>
        <v>#N/A</v>
      </c>
      <c r="C50" s="173">
        <f>IF(ISNUMBER('実質公債費比率（分子）の構造'!K$53),'実質公債費比率（分子）の構造'!K$53,NA())</f>
        <v>8754</v>
      </c>
      <c r="D50" s="173" t="e">
        <f>NA()</f>
        <v>#N/A</v>
      </c>
      <c r="E50" s="173" t="e">
        <f>NA()</f>
        <v>#N/A</v>
      </c>
      <c r="F50" s="173">
        <f>IF(ISNUMBER('実質公債費比率（分子）の構造'!L$53),'実質公債費比率（分子）の構造'!L$53,NA())</f>
        <v>8527</v>
      </c>
      <c r="G50" s="173" t="e">
        <f>NA()</f>
        <v>#N/A</v>
      </c>
      <c r="H50" s="173" t="e">
        <f>NA()</f>
        <v>#N/A</v>
      </c>
      <c r="I50" s="173">
        <f>IF(ISNUMBER('実質公債費比率（分子）の構造'!M$53),'実質公債費比率（分子）の構造'!M$53,NA())</f>
        <v>8235</v>
      </c>
      <c r="J50" s="173" t="e">
        <f>NA()</f>
        <v>#N/A</v>
      </c>
      <c r="K50" s="173" t="e">
        <f>NA()</f>
        <v>#N/A</v>
      </c>
      <c r="L50" s="173">
        <f>IF(ISNUMBER('実質公債費比率（分子）の構造'!N$53),'実質公債費比率（分子）の構造'!N$53,NA())</f>
        <v>7656</v>
      </c>
      <c r="M50" s="173" t="e">
        <f>NA()</f>
        <v>#N/A</v>
      </c>
      <c r="N50" s="173" t="e">
        <f>NA()</f>
        <v>#N/A</v>
      </c>
      <c r="O50" s="173">
        <f>IF(ISNUMBER('実質公債費比率（分子）の構造'!O$53),'実質公債費比率（分子）の構造'!O$53,NA())</f>
        <v>7181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120896</v>
      </c>
      <c r="E56" s="172"/>
      <c r="F56" s="172"/>
      <c r="G56" s="172">
        <f>'将来負担比率（分子）の構造'!J$52</f>
        <v>119288</v>
      </c>
      <c r="H56" s="172"/>
      <c r="I56" s="172"/>
      <c r="J56" s="172">
        <f>'将来負担比率（分子）の構造'!K$52</f>
        <v>117424</v>
      </c>
      <c r="K56" s="172"/>
      <c r="L56" s="172"/>
      <c r="M56" s="172">
        <f>'将来負担比率（分子）の構造'!L$52</f>
        <v>117443</v>
      </c>
      <c r="N56" s="172"/>
      <c r="O56" s="172"/>
      <c r="P56" s="172">
        <f>'将来負担比率（分子）の構造'!M$52</f>
        <v>113808</v>
      </c>
    </row>
    <row r="57" spans="1:16" x14ac:dyDescent="0.15">
      <c r="A57" s="172" t="s">
        <v>41</v>
      </c>
      <c r="B57" s="172"/>
      <c r="C57" s="172"/>
      <c r="D57" s="172">
        <f>'将来負担比率（分子）の構造'!I$51</f>
        <v>4082</v>
      </c>
      <c r="E57" s="172"/>
      <c r="F57" s="172"/>
      <c r="G57" s="172">
        <f>'将来負担比率（分子）の構造'!J$51</f>
        <v>4370</v>
      </c>
      <c r="H57" s="172"/>
      <c r="I57" s="172"/>
      <c r="J57" s="172">
        <f>'将来負担比率（分子）の構造'!K$51</f>
        <v>4469</v>
      </c>
      <c r="K57" s="172"/>
      <c r="L57" s="172"/>
      <c r="M57" s="172">
        <f>'将来負担比率（分子）の構造'!L$51</f>
        <v>4239</v>
      </c>
      <c r="N57" s="172"/>
      <c r="O57" s="172"/>
      <c r="P57" s="172">
        <f>'将来負担比率（分子）の構造'!M$51</f>
        <v>3485</v>
      </c>
    </row>
    <row r="58" spans="1:16" x14ac:dyDescent="0.15">
      <c r="A58" s="172" t="s">
        <v>40</v>
      </c>
      <c r="B58" s="172"/>
      <c r="C58" s="172"/>
      <c r="D58" s="172">
        <f>'将来負担比率（分子）の構造'!I$50</f>
        <v>11771</v>
      </c>
      <c r="E58" s="172"/>
      <c r="F58" s="172"/>
      <c r="G58" s="172">
        <f>'将来負担比率（分子）の構造'!J$50</f>
        <v>10793</v>
      </c>
      <c r="H58" s="172"/>
      <c r="I58" s="172"/>
      <c r="J58" s="172">
        <f>'将来負担比率（分子）の構造'!K$50</f>
        <v>9797</v>
      </c>
      <c r="K58" s="172"/>
      <c r="L58" s="172"/>
      <c r="M58" s="172">
        <f>'将来負担比率（分子）の構造'!L$50</f>
        <v>9449</v>
      </c>
      <c r="N58" s="172"/>
      <c r="O58" s="172"/>
      <c r="P58" s="172">
        <f>'将来負担比率（分子）の構造'!M$50</f>
        <v>10438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12976</v>
      </c>
      <c r="C62" s="172"/>
      <c r="D62" s="172"/>
      <c r="E62" s="172">
        <f>'将来負担比率（分子）の構造'!J$45</f>
        <v>12670</v>
      </c>
      <c r="F62" s="172"/>
      <c r="G62" s="172"/>
      <c r="H62" s="172">
        <f>'将来負担比率（分子）の構造'!K$45</f>
        <v>12920</v>
      </c>
      <c r="I62" s="172"/>
      <c r="J62" s="172"/>
      <c r="K62" s="172">
        <f>'将来負担比率（分子）の構造'!L$45</f>
        <v>13103</v>
      </c>
      <c r="L62" s="172"/>
      <c r="M62" s="172"/>
      <c r="N62" s="172">
        <f>'将来負担比率（分子）の構造'!M$45</f>
        <v>13474</v>
      </c>
      <c r="O62" s="172"/>
      <c r="P62" s="172"/>
    </row>
    <row r="63" spans="1:16" x14ac:dyDescent="0.15">
      <c r="A63" s="172" t="s">
        <v>33</v>
      </c>
      <c r="B63" s="172">
        <f>'将来負担比率（分子）の構造'!I$44</f>
        <v>1822</v>
      </c>
      <c r="C63" s="172"/>
      <c r="D63" s="172"/>
      <c r="E63" s="172">
        <f>'将来負担比率（分子）の構造'!J$44</f>
        <v>2236</v>
      </c>
      <c r="F63" s="172"/>
      <c r="G63" s="172"/>
      <c r="H63" s="172">
        <f>'将来負担比率（分子）の構造'!K$44</f>
        <v>2361</v>
      </c>
      <c r="I63" s="172"/>
      <c r="J63" s="172"/>
      <c r="K63" s="172">
        <f>'将来負担比率（分子）の構造'!L$44</f>
        <v>2316</v>
      </c>
      <c r="L63" s="172"/>
      <c r="M63" s="172"/>
      <c r="N63" s="172">
        <f>'将来負担比率（分子）の構造'!M$44</f>
        <v>2237</v>
      </c>
      <c r="O63" s="172"/>
      <c r="P63" s="172"/>
    </row>
    <row r="64" spans="1:16" x14ac:dyDescent="0.15">
      <c r="A64" s="172" t="s">
        <v>32</v>
      </c>
      <c r="B64" s="172">
        <f>'将来負担比率（分子）の構造'!I$43</f>
        <v>32043</v>
      </c>
      <c r="C64" s="172"/>
      <c r="D64" s="172"/>
      <c r="E64" s="172">
        <f>'将来負担比率（分子）の構造'!J$43</f>
        <v>31698</v>
      </c>
      <c r="F64" s="172"/>
      <c r="G64" s="172"/>
      <c r="H64" s="172">
        <f>'将来負担比率（分子）の構造'!K$43</f>
        <v>32509</v>
      </c>
      <c r="I64" s="172"/>
      <c r="J64" s="172"/>
      <c r="K64" s="172">
        <f>'将来負担比率（分子）の構造'!L$43</f>
        <v>34639</v>
      </c>
      <c r="L64" s="172"/>
      <c r="M64" s="172"/>
      <c r="N64" s="172">
        <f>'将来負担比率（分子）の構造'!M$43</f>
        <v>32423</v>
      </c>
      <c r="O64" s="172"/>
      <c r="P64" s="172"/>
    </row>
    <row r="65" spans="1:16" x14ac:dyDescent="0.15">
      <c r="A65" s="172" t="s">
        <v>31</v>
      </c>
      <c r="B65" s="172">
        <f>'将来負担比率（分子）の構造'!I$42</f>
        <v>3808</v>
      </c>
      <c r="C65" s="172"/>
      <c r="D65" s="172"/>
      <c r="E65" s="172">
        <f>'将来負担比率（分子）の構造'!J$42</f>
        <v>3683</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145147</v>
      </c>
      <c r="C66" s="172"/>
      <c r="D66" s="172"/>
      <c r="E66" s="172">
        <f>'将来負担比率（分子）の構造'!J$41</f>
        <v>139382</v>
      </c>
      <c r="F66" s="172"/>
      <c r="G66" s="172"/>
      <c r="H66" s="172">
        <f>'将来負担比率（分子）の構造'!K$41</f>
        <v>136925</v>
      </c>
      <c r="I66" s="172"/>
      <c r="J66" s="172"/>
      <c r="K66" s="172">
        <f>'将来負担比率（分子）の構造'!L$41</f>
        <v>133006</v>
      </c>
      <c r="L66" s="172"/>
      <c r="M66" s="172"/>
      <c r="N66" s="172">
        <f>'将来負担比率（分子）の構造'!M$41</f>
        <v>128986</v>
      </c>
      <c r="O66" s="172"/>
      <c r="P66" s="172"/>
    </row>
    <row r="67" spans="1:16" x14ac:dyDescent="0.15">
      <c r="A67" s="172" t="s">
        <v>74</v>
      </c>
      <c r="B67" s="172" t="e">
        <f>NA()</f>
        <v>#N/A</v>
      </c>
      <c r="C67" s="172">
        <f>IF(ISNUMBER('将来負担比率（分子）の構造'!I$53), IF('将来負担比率（分子）の構造'!I$53 &lt; 0, 0, '将来負担比率（分子）の構造'!I$53), NA())</f>
        <v>59047</v>
      </c>
      <c r="D67" s="172" t="e">
        <f>NA()</f>
        <v>#N/A</v>
      </c>
      <c r="E67" s="172" t="e">
        <f>NA()</f>
        <v>#N/A</v>
      </c>
      <c r="F67" s="172">
        <f>IF(ISNUMBER('将来負担比率（分子）の構造'!J$53), IF('将来負担比率（分子）の構造'!J$53 &lt; 0, 0, '将来負担比率（分子）の構造'!J$53), NA())</f>
        <v>55217</v>
      </c>
      <c r="G67" s="172" t="e">
        <f>NA()</f>
        <v>#N/A</v>
      </c>
      <c r="H67" s="172" t="e">
        <f>NA()</f>
        <v>#N/A</v>
      </c>
      <c r="I67" s="172">
        <f>IF(ISNUMBER('将来負担比率（分子）の構造'!K$53), IF('将来負担比率（分子）の構造'!K$53 &lt; 0, 0, '将来負担比率（分子）の構造'!K$53), NA())</f>
        <v>53026</v>
      </c>
      <c r="J67" s="172" t="e">
        <f>NA()</f>
        <v>#N/A</v>
      </c>
      <c r="K67" s="172" t="e">
        <f>NA()</f>
        <v>#N/A</v>
      </c>
      <c r="L67" s="172">
        <f>IF(ISNUMBER('将来負担比率（分子）の構造'!L$53), IF('将来負担比率（分子）の構造'!L$53 &lt; 0, 0, '将来負担比率（分子）の構造'!L$53), NA())</f>
        <v>51932</v>
      </c>
      <c r="M67" s="172" t="e">
        <f>NA()</f>
        <v>#N/A</v>
      </c>
      <c r="N67" s="172" t="e">
        <f>NA()</f>
        <v>#N/A</v>
      </c>
      <c r="O67" s="172">
        <f>IF(ISNUMBER('将来負担比率（分子）の構造'!M$53), IF('将来負担比率（分子）の構造'!M$53 &lt; 0, 0, '将来負担比率（分子）の構造'!M$53), NA())</f>
        <v>49387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2777</v>
      </c>
      <c r="C72" s="176">
        <f>基金残高に係る経年分析!G55</f>
        <v>3762</v>
      </c>
      <c r="D72" s="176">
        <f>基金残高に係る経年分析!H55</f>
        <v>4585</v>
      </c>
    </row>
    <row r="73" spans="1:16" x14ac:dyDescent="0.15">
      <c r="A73" s="175" t="s">
        <v>77</v>
      </c>
      <c r="B73" s="176">
        <f>基金残高に係る経年分析!F56</f>
        <v>1258</v>
      </c>
      <c r="C73" s="176">
        <f>基金残高に係る経年分析!G56</f>
        <v>258</v>
      </c>
      <c r="D73" s="176">
        <f>基金残高に係る経年分析!H56</f>
        <v>258</v>
      </c>
    </row>
    <row r="74" spans="1:16" x14ac:dyDescent="0.15">
      <c r="A74" s="175" t="s">
        <v>78</v>
      </c>
      <c r="B74" s="176">
        <f>基金残高に係る経年分析!F57</f>
        <v>4251</v>
      </c>
      <c r="C74" s="176">
        <f>基金残高に係る経年分析!G57</f>
        <v>3950</v>
      </c>
      <c r="D74" s="176">
        <f>基金残高に係る経年分析!H57</f>
        <v>4141</v>
      </c>
    </row>
  </sheetData>
  <sheetProtection algorithmName="SHA-512" hashValue="40TziSYO4f9rgVdlddTUWxOxzl0bWtBAsSOfq2DTEufK40N/DOz2WV9wKeA0wyAmwlrFcLTHXq2scq0d1Fq3oQ==" saltValue="7rhmntMDp+BWv3Lz7Rnb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541</v>
      </c>
      <c r="DI1" s="643"/>
      <c r="DJ1" s="643"/>
      <c r="DK1" s="643"/>
      <c r="DL1" s="643"/>
      <c r="DM1" s="643"/>
      <c r="DN1" s="644"/>
      <c r="DO1" s="212"/>
      <c r="DP1" s="642" t="s">
        <v>542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543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544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227</v>
      </c>
      <c r="C5" s="653"/>
      <c r="D5" s="653"/>
      <c r="E5" s="653"/>
      <c r="F5" s="653"/>
      <c r="G5" s="653"/>
      <c r="H5" s="653"/>
      <c r="I5" s="653"/>
      <c r="J5" s="653"/>
      <c r="K5" s="653"/>
      <c r="L5" s="653"/>
      <c r="M5" s="653"/>
      <c r="N5" s="653"/>
      <c r="O5" s="653"/>
      <c r="P5" s="653"/>
      <c r="Q5" s="654"/>
      <c r="R5" s="655">
        <v>34065114</v>
      </c>
      <c r="S5" s="656"/>
      <c r="T5" s="656"/>
      <c r="U5" s="656"/>
      <c r="V5" s="656"/>
      <c r="W5" s="656"/>
      <c r="X5" s="656"/>
      <c r="Y5" s="657"/>
      <c r="Z5" s="658">
        <v>24</v>
      </c>
      <c r="AA5" s="658"/>
      <c r="AB5" s="658"/>
      <c r="AC5" s="658"/>
      <c r="AD5" s="659">
        <v>34065114</v>
      </c>
      <c r="AE5" s="659"/>
      <c r="AF5" s="659"/>
      <c r="AG5" s="659"/>
      <c r="AH5" s="659"/>
      <c r="AI5" s="659"/>
      <c r="AJ5" s="659"/>
      <c r="AK5" s="659"/>
      <c r="AL5" s="660">
        <v>48.8</v>
      </c>
      <c r="AM5" s="661"/>
      <c r="AN5" s="661"/>
      <c r="AO5" s="662"/>
      <c r="AP5" s="652" t="s">
        <v>228</v>
      </c>
      <c r="AQ5" s="653"/>
      <c r="AR5" s="653"/>
      <c r="AS5" s="653"/>
      <c r="AT5" s="653"/>
      <c r="AU5" s="653"/>
      <c r="AV5" s="653"/>
      <c r="AW5" s="653"/>
      <c r="AX5" s="653"/>
      <c r="AY5" s="653"/>
      <c r="AZ5" s="653"/>
      <c r="BA5" s="653"/>
      <c r="BB5" s="653"/>
      <c r="BC5" s="653"/>
      <c r="BD5" s="653"/>
      <c r="BE5" s="653"/>
      <c r="BF5" s="654"/>
      <c r="BG5" s="666">
        <v>34030284</v>
      </c>
      <c r="BH5" s="667"/>
      <c r="BI5" s="667"/>
      <c r="BJ5" s="667"/>
      <c r="BK5" s="667"/>
      <c r="BL5" s="667"/>
      <c r="BM5" s="667"/>
      <c r="BN5" s="668"/>
      <c r="BO5" s="669">
        <v>99.9</v>
      </c>
      <c r="BP5" s="669"/>
      <c r="BQ5" s="669"/>
      <c r="BR5" s="669"/>
      <c r="BS5" s="670">
        <v>2522810</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222</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545</v>
      </c>
      <c r="C6" s="664"/>
      <c r="D6" s="664"/>
      <c r="E6" s="664"/>
      <c r="F6" s="664"/>
      <c r="G6" s="664"/>
      <c r="H6" s="664"/>
      <c r="I6" s="664"/>
      <c r="J6" s="664"/>
      <c r="K6" s="664"/>
      <c r="L6" s="664"/>
      <c r="M6" s="664"/>
      <c r="N6" s="664"/>
      <c r="O6" s="664"/>
      <c r="P6" s="664"/>
      <c r="Q6" s="665"/>
      <c r="R6" s="666">
        <v>930456</v>
      </c>
      <c r="S6" s="667"/>
      <c r="T6" s="667"/>
      <c r="U6" s="667"/>
      <c r="V6" s="667"/>
      <c r="W6" s="667"/>
      <c r="X6" s="667"/>
      <c r="Y6" s="668"/>
      <c r="Z6" s="669">
        <v>0.7</v>
      </c>
      <c r="AA6" s="669"/>
      <c r="AB6" s="669"/>
      <c r="AC6" s="669"/>
      <c r="AD6" s="670">
        <v>930456</v>
      </c>
      <c r="AE6" s="670"/>
      <c r="AF6" s="670"/>
      <c r="AG6" s="670"/>
      <c r="AH6" s="670"/>
      <c r="AI6" s="670"/>
      <c r="AJ6" s="670"/>
      <c r="AK6" s="670"/>
      <c r="AL6" s="671">
        <v>1.3</v>
      </c>
      <c r="AM6" s="672"/>
      <c r="AN6" s="672"/>
      <c r="AO6" s="673"/>
      <c r="AP6" s="663" t="s">
        <v>546</v>
      </c>
      <c r="AQ6" s="664"/>
      <c r="AR6" s="664"/>
      <c r="AS6" s="664"/>
      <c r="AT6" s="664"/>
      <c r="AU6" s="664"/>
      <c r="AV6" s="664"/>
      <c r="AW6" s="664"/>
      <c r="AX6" s="664"/>
      <c r="AY6" s="664"/>
      <c r="AZ6" s="664"/>
      <c r="BA6" s="664"/>
      <c r="BB6" s="664"/>
      <c r="BC6" s="664"/>
      <c r="BD6" s="664"/>
      <c r="BE6" s="664"/>
      <c r="BF6" s="665"/>
      <c r="BG6" s="666">
        <v>34030284</v>
      </c>
      <c r="BH6" s="667"/>
      <c r="BI6" s="667"/>
      <c r="BJ6" s="667"/>
      <c r="BK6" s="667"/>
      <c r="BL6" s="667"/>
      <c r="BM6" s="667"/>
      <c r="BN6" s="668"/>
      <c r="BO6" s="669">
        <v>99.9</v>
      </c>
      <c r="BP6" s="669"/>
      <c r="BQ6" s="669"/>
      <c r="BR6" s="669"/>
      <c r="BS6" s="670">
        <v>2522810</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619628</v>
      </c>
      <c r="CS6" s="667"/>
      <c r="CT6" s="667"/>
      <c r="CU6" s="667"/>
      <c r="CV6" s="667"/>
      <c r="CW6" s="667"/>
      <c r="CX6" s="667"/>
      <c r="CY6" s="668"/>
      <c r="CZ6" s="660">
        <v>0.5</v>
      </c>
      <c r="DA6" s="661"/>
      <c r="DB6" s="661"/>
      <c r="DC6" s="680"/>
      <c r="DD6" s="675" t="s">
        <v>547</v>
      </c>
      <c r="DE6" s="667"/>
      <c r="DF6" s="667"/>
      <c r="DG6" s="667"/>
      <c r="DH6" s="667"/>
      <c r="DI6" s="667"/>
      <c r="DJ6" s="667"/>
      <c r="DK6" s="667"/>
      <c r="DL6" s="667"/>
      <c r="DM6" s="667"/>
      <c r="DN6" s="667"/>
      <c r="DO6" s="667"/>
      <c r="DP6" s="668"/>
      <c r="DQ6" s="675">
        <v>619422</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20133</v>
      </c>
      <c r="S7" s="667"/>
      <c r="T7" s="667"/>
      <c r="U7" s="667"/>
      <c r="V7" s="667"/>
      <c r="W7" s="667"/>
      <c r="X7" s="667"/>
      <c r="Y7" s="668"/>
      <c r="Z7" s="669">
        <v>0</v>
      </c>
      <c r="AA7" s="669"/>
      <c r="AB7" s="669"/>
      <c r="AC7" s="669"/>
      <c r="AD7" s="670">
        <v>20133</v>
      </c>
      <c r="AE7" s="670"/>
      <c r="AF7" s="670"/>
      <c r="AG7" s="670"/>
      <c r="AH7" s="670"/>
      <c r="AI7" s="670"/>
      <c r="AJ7" s="670"/>
      <c r="AK7" s="670"/>
      <c r="AL7" s="671">
        <v>0</v>
      </c>
      <c r="AM7" s="672"/>
      <c r="AN7" s="672"/>
      <c r="AO7" s="673"/>
      <c r="AP7" s="663" t="s">
        <v>548</v>
      </c>
      <c r="AQ7" s="664"/>
      <c r="AR7" s="664"/>
      <c r="AS7" s="664"/>
      <c r="AT7" s="664"/>
      <c r="AU7" s="664"/>
      <c r="AV7" s="664"/>
      <c r="AW7" s="664"/>
      <c r="AX7" s="664"/>
      <c r="AY7" s="664"/>
      <c r="AZ7" s="664"/>
      <c r="BA7" s="664"/>
      <c r="BB7" s="664"/>
      <c r="BC7" s="664"/>
      <c r="BD7" s="664"/>
      <c r="BE7" s="664"/>
      <c r="BF7" s="665"/>
      <c r="BG7" s="666">
        <v>15364639</v>
      </c>
      <c r="BH7" s="667"/>
      <c r="BI7" s="667"/>
      <c r="BJ7" s="667"/>
      <c r="BK7" s="667"/>
      <c r="BL7" s="667"/>
      <c r="BM7" s="667"/>
      <c r="BN7" s="668"/>
      <c r="BO7" s="669">
        <v>45.1</v>
      </c>
      <c r="BP7" s="669"/>
      <c r="BQ7" s="669"/>
      <c r="BR7" s="669"/>
      <c r="BS7" s="670">
        <v>609549</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9060135</v>
      </c>
      <c r="CS7" s="667"/>
      <c r="CT7" s="667"/>
      <c r="CU7" s="667"/>
      <c r="CV7" s="667"/>
      <c r="CW7" s="667"/>
      <c r="CX7" s="667"/>
      <c r="CY7" s="668"/>
      <c r="CZ7" s="669">
        <v>6.6</v>
      </c>
      <c r="DA7" s="669"/>
      <c r="DB7" s="669"/>
      <c r="DC7" s="669"/>
      <c r="DD7" s="675">
        <v>38674</v>
      </c>
      <c r="DE7" s="667"/>
      <c r="DF7" s="667"/>
      <c r="DG7" s="667"/>
      <c r="DH7" s="667"/>
      <c r="DI7" s="667"/>
      <c r="DJ7" s="667"/>
      <c r="DK7" s="667"/>
      <c r="DL7" s="667"/>
      <c r="DM7" s="667"/>
      <c r="DN7" s="667"/>
      <c r="DO7" s="667"/>
      <c r="DP7" s="668"/>
      <c r="DQ7" s="675">
        <v>7430519</v>
      </c>
      <c r="DR7" s="667"/>
      <c r="DS7" s="667"/>
      <c r="DT7" s="667"/>
      <c r="DU7" s="667"/>
      <c r="DV7" s="667"/>
      <c r="DW7" s="667"/>
      <c r="DX7" s="667"/>
      <c r="DY7" s="667"/>
      <c r="DZ7" s="667"/>
      <c r="EA7" s="667"/>
      <c r="EB7" s="667"/>
      <c r="EC7" s="676"/>
    </row>
    <row r="8" spans="2:143" ht="11.25" customHeight="1" x14ac:dyDescent="0.15">
      <c r="B8" s="663" t="s">
        <v>235</v>
      </c>
      <c r="C8" s="664"/>
      <c r="D8" s="664"/>
      <c r="E8" s="664"/>
      <c r="F8" s="664"/>
      <c r="G8" s="664"/>
      <c r="H8" s="664"/>
      <c r="I8" s="664"/>
      <c r="J8" s="664"/>
      <c r="K8" s="664"/>
      <c r="L8" s="664"/>
      <c r="M8" s="664"/>
      <c r="N8" s="664"/>
      <c r="O8" s="664"/>
      <c r="P8" s="664"/>
      <c r="Q8" s="665"/>
      <c r="R8" s="666">
        <v>92484</v>
      </c>
      <c r="S8" s="667"/>
      <c r="T8" s="667"/>
      <c r="U8" s="667"/>
      <c r="V8" s="667"/>
      <c r="W8" s="667"/>
      <c r="X8" s="667"/>
      <c r="Y8" s="668"/>
      <c r="Z8" s="669">
        <v>0.1</v>
      </c>
      <c r="AA8" s="669"/>
      <c r="AB8" s="669"/>
      <c r="AC8" s="669"/>
      <c r="AD8" s="670">
        <v>92484</v>
      </c>
      <c r="AE8" s="670"/>
      <c r="AF8" s="670"/>
      <c r="AG8" s="670"/>
      <c r="AH8" s="670"/>
      <c r="AI8" s="670"/>
      <c r="AJ8" s="670"/>
      <c r="AK8" s="670"/>
      <c r="AL8" s="671">
        <v>0.1</v>
      </c>
      <c r="AM8" s="672"/>
      <c r="AN8" s="672"/>
      <c r="AO8" s="673"/>
      <c r="AP8" s="663" t="s">
        <v>549</v>
      </c>
      <c r="AQ8" s="664"/>
      <c r="AR8" s="664"/>
      <c r="AS8" s="664"/>
      <c r="AT8" s="664"/>
      <c r="AU8" s="664"/>
      <c r="AV8" s="664"/>
      <c r="AW8" s="664"/>
      <c r="AX8" s="664"/>
      <c r="AY8" s="664"/>
      <c r="AZ8" s="664"/>
      <c r="BA8" s="664"/>
      <c r="BB8" s="664"/>
      <c r="BC8" s="664"/>
      <c r="BD8" s="664"/>
      <c r="BE8" s="664"/>
      <c r="BF8" s="665"/>
      <c r="BG8" s="666">
        <v>468100</v>
      </c>
      <c r="BH8" s="667"/>
      <c r="BI8" s="667"/>
      <c r="BJ8" s="667"/>
      <c r="BK8" s="667"/>
      <c r="BL8" s="667"/>
      <c r="BM8" s="667"/>
      <c r="BN8" s="668"/>
      <c r="BO8" s="669">
        <v>1.4</v>
      </c>
      <c r="BP8" s="669"/>
      <c r="BQ8" s="669"/>
      <c r="BR8" s="669"/>
      <c r="BS8" s="670" t="s">
        <v>550</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62480664</v>
      </c>
      <c r="CS8" s="667"/>
      <c r="CT8" s="667"/>
      <c r="CU8" s="667"/>
      <c r="CV8" s="667"/>
      <c r="CW8" s="667"/>
      <c r="CX8" s="667"/>
      <c r="CY8" s="668"/>
      <c r="CZ8" s="669">
        <v>45.7</v>
      </c>
      <c r="DA8" s="669"/>
      <c r="DB8" s="669"/>
      <c r="DC8" s="669"/>
      <c r="DD8" s="675">
        <v>581602</v>
      </c>
      <c r="DE8" s="667"/>
      <c r="DF8" s="667"/>
      <c r="DG8" s="667"/>
      <c r="DH8" s="667"/>
      <c r="DI8" s="667"/>
      <c r="DJ8" s="667"/>
      <c r="DK8" s="667"/>
      <c r="DL8" s="667"/>
      <c r="DM8" s="667"/>
      <c r="DN8" s="667"/>
      <c r="DO8" s="667"/>
      <c r="DP8" s="668"/>
      <c r="DQ8" s="675">
        <v>23096702</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86551</v>
      </c>
      <c r="S9" s="667"/>
      <c r="T9" s="667"/>
      <c r="U9" s="667"/>
      <c r="V9" s="667"/>
      <c r="W9" s="667"/>
      <c r="X9" s="667"/>
      <c r="Y9" s="668"/>
      <c r="Z9" s="669">
        <v>0.1</v>
      </c>
      <c r="AA9" s="669"/>
      <c r="AB9" s="669"/>
      <c r="AC9" s="669"/>
      <c r="AD9" s="670">
        <v>86551</v>
      </c>
      <c r="AE9" s="670"/>
      <c r="AF9" s="670"/>
      <c r="AG9" s="670"/>
      <c r="AH9" s="670"/>
      <c r="AI9" s="670"/>
      <c r="AJ9" s="670"/>
      <c r="AK9" s="670"/>
      <c r="AL9" s="671">
        <v>0.1</v>
      </c>
      <c r="AM9" s="672"/>
      <c r="AN9" s="672"/>
      <c r="AO9" s="673"/>
      <c r="AP9" s="663" t="s">
        <v>551</v>
      </c>
      <c r="AQ9" s="664"/>
      <c r="AR9" s="664"/>
      <c r="AS9" s="664"/>
      <c r="AT9" s="664"/>
      <c r="AU9" s="664"/>
      <c r="AV9" s="664"/>
      <c r="AW9" s="664"/>
      <c r="AX9" s="664"/>
      <c r="AY9" s="664"/>
      <c r="AZ9" s="664"/>
      <c r="BA9" s="664"/>
      <c r="BB9" s="664"/>
      <c r="BC9" s="664"/>
      <c r="BD9" s="664"/>
      <c r="BE9" s="664"/>
      <c r="BF9" s="665"/>
      <c r="BG9" s="666">
        <v>11856545</v>
      </c>
      <c r="BH9" s="667"/>
      <c r="BI9" s="667"/>
      <c r="BJ9" s="667"/>
      <c r="BK9" s="667"/>
      <c r="BL9" s="667"/>
      <c r="BM9" s="667"/>
      <c r="BN9" s="668"/>
      <c r="BO9" s="669">
        <v>34.799999999999997</v>
      </c>
      <c r="BP9" s="669"/>
      <c r="BQ9" s="669"/>
      <c r="BR9" s="669"/>
      <c r="BS9" s="670" t="s">
        <v>547</v>
      </c>
      <c r="BT9" s="670"/>
      <c r="BU9" s="670"/>
      <c r="BV9" s="670"/>
      <c r="BW9" s="670"/>
      <c r="BX9" s="670"/>
      <c r="BY9" s="670"/>
      <c r="BZ9" s="670"/>
      <c r="CA9" s="670"/>
      <c r="CB9" s="674"/>
      <c r="CD9" s="681" t="s">
        <v>238</v>
      </c>
      <c r="CE9" s="682"/>
      <c r="CF9" s="682"/>
      <c r="CG9" s="682"/>
      <c r="CH9" s="682"/>
      <c r="CI9" s="682"/>
      <c r="CJ9" s="682"/>
      <c r="CK9" s="682"/>
      <c r="CL9" s="682"/>
      <c r="CM9" s="682"/>
      <c r="CN9" s="682"/>
      <c r="CO9" s="682"/>
      <c r="CP9" s="682"/>
      <c r="CQ9" s="683"/>
      <c r="CR9" s="666">
        <v>9503460</v>
      </c>
      <c r="CS9" s="667"/>
      <c r="CT9" s="667"/>
      <c r="CU9" s="667"/>
      <c r="CV9" s="667"/>
      <c r="CW9" s="667"/>
      <c r="CX9" s="667"/>
      <c r="CY9" s="668"/>
      <c r="CZ9" s="669">
        <v>6.9</v>
      </c>
      <c r="DA9" s="669"/>
      <c r="DB9" s="669"/>
      <c r="DC9" s="669"/>
      <c r="DD9" s="675">
        <v>93614</v>
      </c>
      <c r="DE9" s="667"/>
      <c r="DF9" s="667"/>
      <c r="DG9" s="667"/>
      <c r="DH9" s="667"/>
      <c r="DI9" s="667"/>
      <c r="DJ9" s="667"/>
      <c r="DK9" s="667"/>
      <c r="DL9" s="667"/>
      <c r="DM9" s="667"/>
      <c r="DN9" s="667"/>
      <c r="DO9" s="667"/>
      <c r="DP9" s="668"/>
      <c r="DQ9" s="675">
        <v>6036466</v>
      </c>
      <c r="DR9" s="667"/>
      <c r="DS9" s="667"/>
      <c r="DT9" s="667"/>
      <c r="DU9" s="667"/>
      <c r="DV9" s="667"/>
      <c r="DW9" s="667"/>
      <c r="DX9" s="667"/>
      <c r="DY9" s="667"/>
      <c r="DZ9" s="667"/>
      <c r="EA9" s="667"/>
      <c r="EB9" s="667"/>
      <c r="EC9" s="676"/>
    </row>
    <row r="10" spans="2:143" ht="11.25" customHeight="1" x14ac:dyDescent="0.15">
      <c r="B10" s="663" t="s">
        <v>552</v>
      </c>
      <c r="C10" s="664"/>
      <c r="D10" s="664"/>
      <c r="E10" s="664"/>
      <c r="F10" s="664"/>
      <c r="G10" s="664"/>
      <c r="H10" s="664"/>
      <c r="I10" s="664"/>
      <c r="J10" s="664"/>
      <c r="K10" s="664"/>
      <c r="L10" s="664"/>
      <c r="M10" s="664"/>
      <c r="N10" s="664"/>
      <c r="O10" s="664"/>
      <c r="P10" s="664"/>
      <c r="Q10" s="665"/>
      <c r="R10" s="666" t="s">
        <v>550</v>
      </c>
      <c r="S10" s="667"/>
      <c r="T10" s="667"/>
      <c r="U10" s="667"/>
      <c r="V10" s="667"/>
      <c r="W10" s="667"/>
      <c r="X10" s="667"/>
      <c r="Y10" s="668"/>
      <c r="Z10" s="669" t="s">
        <v>547</v>
      </c>
      <c r="AA10" s="669"/>
      <c r="AB10" s="669"/>
      <c r="AC10" s="669"/>
      <c r="AD10" s="670" t="s">
        <v>547</v>
      </c>
      <c r="AE10" s="670"/>
      <c r="AF10" s="670"/>
      <c r="AG10" s="670"/>
      <c r="AH10" s="670"/>
      <c r="AI10" s="670"/>
      <c r="AJ10" s="670"/>
      <c r="AK10" s="670"/>
      <c r="AL10" s="671" t="s">
        <v>553</v>
      </c>
      <c r="AM10" s="672"/>
      <c r="AN10" s="672"/>
      <c r="AO10" s="673"/>
      <c r="AP10" s="663" t="s">
        <v>554</v>
      </c>
      <c r="AQ10" s="664"/>
      <c r="AR10" s="664"/>
      <c r="AS10" s="664"/>
      <c r="AT10" s="664"/>
      <c r="AU10" s="664"/>
      <c r="AV10" s="664"/>
      <c r="AW10" s="664"/>
      <c r="AX10" s="664"/>
      <c r="AY10" s="664"/>
      <c r="AZ10" s="664"/>
      <c r="BA10" s="664"/>
      <c r="BB10" s="664"/>
      <c r="BC10" s="664"/>
      <c r="BD10" s="664"/>
      <c r="BE10" s="664"/>
      <c r="BF10" s="665"/>
      <c r="BG10" s="666">
        <v>889746</v>
      </c>
      <c r="BH10" s="667"/>
      <c r="BI10" s="667"/>
      <c r="BJ10" s="667"/>
      <c r="BK10" s="667"/>
      <c r="BL10" s="667"/>
      <c r="BM10" s="667"/>
      <c r="BN10" s="668"/>
      <c r="BO10" s="669">
        <v>2.6</v>
      </c>
      <c r="BP10" s="669"/>
      <c r="BQ10" s="669"/>
      <c r="BR10" s="669"/>
      <c r="BS10" s="670" t="s">
        <v>547</v>
      </c>
      <c r="BT10" s="670"/>
      <c r="BU10" s="670"/>
      <c r="BV10" s="670"/>
      <c r="BW10" s="670"/>
      <c r="BX10" s="670"/>
      <c r="BY10" s="670"/>
      <c r="BZ10" s="670"/>
      <c r="CA10" s="670"/>
      <c r="CB10" s="674"/>
      <c r="CD10" s="681" t="s">
        <v>239</v>
      </c>
      <c r="CE10" s="682"/>
      <c r="CF10" s="682"/>
      <c r="CG10" s="682"/>
      <c r="CH10" s="682"/>
      <c r="CI10" s="682"/>
      <c r="CJ10" s="682"/>
      <c r="CK10" s="682"/>
      <c r="CL10" s="682"/>
      <c r="CM10" s="682"/>
      <c r="CN10" s="682"/>
      <c r="CO10" s="682"/>
      <c r="CP10" s="682"/>
      <c r="CQ10" s="683"/>
      <c r="CR10" s="666">
        <v>68840</v>
      </c>
      <c r="CS10" s="667"/>
      <c r="CT10" s="667"/>
      <c r="CU10" s="667"/>
      <c r="CV10" s="667"/>
      <c r="CW10" s="667"/>
      <c r="CX10" s="667"/>
      <c r="CY10" s="668"/>
      <c r="CZ10" s="669">
        <v>0.1</v>
      </c>
      <c r="DA10" s="669"/>
      <c r="DB10" s="669"/>
      <c r="DC10" s="669"/>
      <c r="DD10" s="675" t="s">
        <v>547</v>
      </c>
      <c r="DE10" s="667"/>
      <c r="DF10" s="667"/>
      <c r="DG10" s="667"/>
      <c r="DH10" s="667"/>
      <c r="DI10" s="667"/>
      <c r="DJ10" s="667"/>
      <c r="DK10" s="667"/>
      <c r="DL10" s="667"/>
      <c r="DM10" s="667"/>
      <c r="DN10" s="667"/>
      <c r="DO10" s="667"/>
      <c r="DP10" s="668"/>
      <c r="DQ10" s="675">
        <v>67214</v>
      </c>
      <c r="DR10" s="667"/>
      <c r="DS10" s="667"/>
      <c r="DT10" s="667"/>
      <c r="DU10" s="667"/>
      <c r="DV10" s="667"/>
      <c r="DW10" s="667"/>
      <c r="DX10" s="667"/>
      <c r="DY10" s="667"/>
      <c r="DZ10" s="667"/>
      <c r="EA10" s="667"/>
      <c r="EB10" s="667"/>
      <c r="EC10" s="676"/>
    </row>
    <row r="11" spans="2:143" ht="11.25" customHeight="1" x14ac:dyDescent="0.15">
      <c r="B11" s="663" t="s">
        <v>240</v>
      </c>
      <c r="C11" s="664"/>
      <c r="D11" s="664"/>
      <c r="E11" s="664"/>
      <c r="F11" s="664"/>
      <c r="G11" s="664"/>
      <c r="H11" s="664"/>
      <c r="I11" s="664"/>
      <c r="J11" s="664"/>
      <c r="K11" s="664"/>
      <c r="L11" s="664"/>
      <c r="M11" s="664"/>
      <c r="N11" s="664"/>
      <c r="O11" s="664"/>
      <c r="P11" s="664"/>
      <c r="Q11" s="665"/>
      <c r="R11" s="666">
        <v>6865322</v>
      </c>
      <c r="S11" s="667"/>
      <c r="T11" s="667"/>
      <c r="U11" s="667"/>
      <c r="V11" s="667"/>
      <c r="W11" s="667"/>
      <c r="X11" s="667"/>
      <c r="Y11" s="668"/>
      <c r="Z11" s="671">
        <v>4.8</v>
      </c>
      <c r="AA11" s="672"/>
      <c r="AB11" s="672"/>
      <c r="AC11" s="684"/>
      <c r="AD11" s="675">
        <v>6865322</v>
      </c>
      <c r="AE11" s="667"/>
      <c r="AF11" s="667"/>
      <c r="AG11" s="667"/>
      <c r="AH11" s="667"/>
      <c r="AI11" s="667"/>
      <c r="AJ11" s="667"/>
      <c r="AK11" s="668"/>
      <c r="AL11" s="671">
        <v>9.8000000000000007</v>
      </c>
      <c r="AM11" s="672"/>
      <c r="AN11" s="672"/>
      <c r="AO11" s="673"/>
      <c r="AP11" s="663" t="s">
        <v>555</v>
      </c>
      <c r="AQ11" s="664"/>
      <c r="AR11" s="664"/>
      <c r="AS11" s="664"/>
      <c r="AT11" s="664"/>
      <c r="AU11" s="664"/>
      <c r="AV11" s="664"/>
      <c r="AW11" s="664"/>
      <c r="AX11" s="664"/>
      <c r="AY11" s="664"/>
      <c r="AZ11" s="664"/>
      <c r="BA11" s="664"/>
      <c r="BB11" s="664"/>
      <c r="BC11" s="664"/>
      <c r="BD11" s="664"/>
      <c r="BE11" s="664"/>
      <c r="BF11" s="665"/>
      <c r="BG11" s="666">
        <v>2150248</v>
      </c>
      <c r="BH11" s="667"/>
      <c r="BI11" s="667"/>
      <c r="BJ11" s="667"/>
      <c r="BK11" s="667"/>
      <c r="BL11" s="667"/>
      <c r="BM11" s="667"/>
      <c r="BN11" s="668"/>
      <c r="BO11" s="669">
        <v>6.3</v>
      </c>
      <c r="BP11" s="669"/>
      <c r="BQ11" s="669"/>
      <c r="BR11" s="669"/>
      <c r="BS11" s="670">
        <v>609549</v>
      </c>
      <c r="BT11" s="670"/>
      <c r="BU11" s="670"/>
      <c r="BV11" s="670"/>
      <c r="BW11" s="670"/>
      <c r="BX11" s="670"/>
      <c r="BY11" s="670"/>
      <c r="BZ11" s="670"/>
      <c r="CA11" s="670"/>
      <c r="CB11" s="674"/>
      <c r="CD11" s="681" t="s">
        <v>241</v>
      </c>
      <c r="CE11" s="682"/>
      <c r="CF11" s="682"/>
      <c r="CG11" s="682"/>
      <c r="CH11" s="682"/>
      <c r="CI11" s="682"/>
      <c r="CJ11" s="682"/>
      <c r="CK11" s="682"/>
      <c r="CL11" s="682"/>
      <c r="CM11" s="682"/>
      <c r="CN11" s="682"/>
      <c r="CO11" s="682"/>
      <c r="CP11" s="682"/>
      <c r="CQ11" s="683"/>
      <c r="CR11" s="666">
        <v>1534725</v>
      </c>
      <c r="CS11" s="667"/>
      <c r="CT11" s="667"/>
      <c r="CU11" s="667"/>
      <c r="CV11" s="667"/>
      <c r="CW11" s="667"/>
      <c r="CX11" s="667"/>
      <c r="CY11" s="668"/>
      <c r="CZ11" s="669">
        <v>1.1000000000000001</v>
      </c>
      <c r="DA11" s="669"/>
      <c r="DB11" s="669"/>
      <c r="DC11" s="669"/>
      <c r="DD11" s="675">
        <v>151745</v>
      </c>
      <c r="DE11" s="667"/>
      <c r="DF11" s="667"/>
      <c r="DG11" s="667"/>
      <c r="DH11" s="667"/>
      <c r="DI11" s="667"/>
      <c r="DJ11" s="667"/>
      <c r="DK11" s="667"/>
      <c r="DL11" s="667"/>
      <c r="DM11" s="667"/>
      <c r="DN11" s="667"/>
      <c r="DO11" s="667"/>
      <c r="DP11" s="668"/>
      <c r="DQ11" s="675">
        <v>1089348</v>
      </c>
      <c r="DR11" s="667"/>
      <c r="DS11" s="667"/>
      <c r="DT11" s="667"/>
      <c r="DU11" s="667"/>
      <c r="DV11" s="667"/>
      <c r="DW11" s="667"/>
      <c r="DX11" s="667"/>
      <c r="DY11" s="667"/>
      <c r="DZ11" s="667"/>
      <c r="EA11" s="667"/>
      <c r="EB11" s="667"/>
      <c r="EC11" s="676"/>
    </row>
    <row r="12" spans="2:143" ht="11.25" customHeight="1" x14ac:dyDescent="0.15">
      <c r="B12" s="663" t="s">
        <v>242</v>
      </c>
      <c r="C12" s="664"/>
      <c r="D12" s="664"/>
      <c r="E12" s="664"/>
      <c r="F12" s="664"/>
      <c r="G12" s="664"/>
      <c r="H12" s="664"/>
      <c r="I12" s="664"/>
      <c r="J12" s="664"/>
      <c r="K12" s="664"/>
      <c r="L12" s="664"/>
      <c r="M12" s="664"/>
      <c r="N12" s="664"/>
      <c r="O12" s="664"/>
      <c r="P12" s="664"/>
      <c r="Q12" s="665"/>
      <c r="R12" s="666">
        <v>20274</v>
      </c>
      <c r="S12" s="667"/>
      <c r="T12" s="667"/>
      <c r="U12" s="667"/>
      <c r="V12" s="667"/>
      <c r="W12" s="667"/>
      <c r="X12" s="667"/>
      <c r="Y12" s="668"/>
      <c r="Z12" s="669">
        <v>0</v>
      </c>
      <c r="AA12" s="669"/>
      <c r="AB12" s="669"/>
      <c r="AC12" s="669"/>
      <c r="AD12" s="670">
        <v>20274</v>
      </c>
      <c r="AE12" s="670"/>
      <c r="AF12" s="670"/>
      <c r="AG12" s="670"/>
      <c r="AH12" s="670"/>
      <c r="AI12" s="670"/>
      <c r="AJ12" s="670"/>
      <c r="AK12" s="670"/>
      <c r="AL12" s="671">
        <v>0</v>
      </c>
      <c r="AM12" s="672"/>
      <c r="AN12" s="672"/>
      <c r="AO12" s="673"/>
      <c r="AP12" s="663" t="s">
        <v>556</v>
      </c>
      <c r="AQ12" s="664"/>
      <c r="AR12" s="664"/>
      <c r="AS12" s="664"/>
      <c r="AT12" s="664"/>
      <c r="AU12" s="664"/>
      <c r="AV12" s="664"/>
      <c r="AW12" s="664"/>
      <c r="AX12" s="664"/>
      <c r="AY12" s="664"/>
      <c r="AZ12" s="664"/>
      <c r="BA12" s="664"/>
      <c r="BB12" s="664"/>
      <c r="BC12" s="664"/>
      <c r="BD12" s="664"/>
      <c r="BE12" s="664"/>
      <c r="BF12" s="665"/>
      <c r="BG12" s="666">
        <v>15757396</v>
      </c>
      <c r="BH12" s="667"/>
      <c r="BI12" s="667"/>
      <c r="BJ12" s="667"/>
      <c r="BK12" s="667"/>
      <c r="BL12" s="667"/>
      <c r="BM12" s="667"/>
      <c r="BN12" s="668"/>
      <c r="BO12" s="669">
        <v>46.3</v>
      </c>
      <c r="BP12" s="669"/>
      <c r="BQ12" s="669"/>
      <c r="BR12" s="669"/>
      <c r="BS12" s="670">
        <v>1913261</v>
      </c>
      <c r="BT12" s="670"/>
      <c r="BU12" s="670"/>
      <c r="BV12" s="670"/>
      <c r="BW12" s="670"/>
      <c r="BX12" s="670"/>
      <c r="BY12" s="670"/>
      <c r="BZ12" s="670"/>
      <c r="CA12" s="670"/>
      <c r="CB12" s="674"/>
      <c r="CD12" s="681" t="s">
        <v>243</v>
      </c>
      <c r="CE12" s="682"/>
      <c r="CF12" s="682"/>
      <c r="CG12" s="682"/>
      <c r="CH12" s="682"/>
      <c r="CI12" s="682"/>
      <c r="CJ12" s="682"/>
      <c r="CK12" s="682"/>
      <c r="CL12" s="682"/>
      <c r="CM12" s="682"/>
      <c r="CN12" s="682"/>
      <c r="CO12" s="682"/>
      <c r="CP12" s="682"/>
      <c r="CQ12" s="683"/>
      <c r="CR12" s="666">
        <v>3401732</v>
      </c>
      <c r="CS12" s="667"/>
      <c r="CT12" s="667"/>
      <c r="CU12" s="667"/>
      <c r="CV12" s="667"/>
      <c r="CW12" s="667"/>
      <c r="CX12" s="667"/>
      <c r="CY12" s="668"/>
      <c r="CZ12" s="669">
        <v>2.5</v>
      </c>
      <c r="DA12" s="669"/>
      <c r="DB12" s="669"/>
      <c r="DC12" s="669"/>
      <c r="DD12" s="675">
        <v>84714</v>
      </c>
      <c r="DE12" s="667"/>
      <c r="DF12" s="667"/>
      <c r="DG12" s="667"/>
      <c r="DH12" s="667"/>
      <c r="DI12" s="667"/>
      <c r="DJ12" s="667"/>
      <c r="DK12" s="667"/>
      <c r="DL12" s="667"/>
      <c r="DM12" s="667"/>
      <c r="DN12" s="667"/>
      <c r="DO12" s="667"/>
      <c r="DP12" s="668"/>
      <c r="DQ12" s="675">
        <v>2711945</v>
      </c>
      <c r="DR12" s="667"/>
      <c r="DS12" s="667"/>
      <c r="DT12" s="667"/>
      <c r="DU12" s="667"/>
      <c r="DV12" s="667"/>
      <c r="DW12" s="667"/>
      <c r="DX12" s="667"/>
      <c r="DY12" s="667"/>
      <c r="DZ12" s="667"/>
      <c r="EA12" s="667"/>
      <c r="EB12" s="667"/>
      <c r="EC12" s="676"/>
    </row>
    <row r="13" spans="2:143" ht="11.25" customHeight="1" x14ac:dyDescent="0.15">
      <c r="B13" s="663" t="s">
        <v>244</v>
      </c>
      <c r="C13" s="664"/>
      <c r="D13" s="664"/>
      <c r="E13" s="664"/>
      <c r="F13" s="664"/>
      <c r="G13" s="664"/>
      <c r="H13" s="664"/>
      <c r="I13" s="664"/>
      <c r="J13" s="664"/>
      <c r="K13" s="664"/>
      <c r="L13" s="664"/>
      <c r="M13" s="664"/>
      <c r="N13" s="664"/>
      <c r="O13" s="664"/>
      <c r="P13" s="664"/>
      <c r="Q13" s="665"/>
      <c r="R13" s="666" t="s">
        <v>557</v>
      </c>
      <c r="S13" s="667"/>
      <c r="T13" s="667"/>
      <c r="U13" s="667"/>
      <c r="V13" s="667"/>
      <c r="W13" s="667"/>
      <c r="X13" s="667"/>
      <c r="Y13" s="668"/>
      <c r="Z13" s="669" t="s">
        <v>547</v>
      </c>
      <c r="AA13" s="669"/>
      <c r="AB13" s="669"/>
      <c r="AC13" s="669"/>
      <c r="AD13" s="670" t="s">
        <v>547</v>
      </c>
      <c r="AE13" s="670"/>
      <c r="AF13" s="670"/>
      <c r="AG13" s="670"/>
      <c r="AH13" s="670"/>
      <c r="AI13" s="670"/>
      <c r="AJ13" s="670"/>
      <c r="AK13" s="670"/>
      <c r="AL13" s="671" t="s">
        <v>553</v>
      </c>
      <c r="AM13" s="672"/>
      <c r="AN13" s="672"/>
      <c r="AO13" s="673"/>
      <c r="AP13" s="663" t="s">
        <v>558</v>
      </c>
      <c r="AQ13" s="664"/>
      <c r="AR13" s="664"/>
      <c r="AS13" s="664"/>
      <c r="AT13" s="664"/>
      <c r="AU13" s="664"/>
      <c r="AV13" s="664"/>
      <c r="AW13" s="664"/>
      <c r="AX13" s="664"/>
      <c r="AY13" s="664"/>
      <c r="AZ13" s="664"/>
      <c r="BA13" s="664"/>
      <c r="BB13" s="664"/>
      <c r="BC13" s="664"/>
      <c r="BD13" s="664"/>
      <c r="BE13" s="664"/>
      <c r="BF13" s="665"/>
      <c r="BG13" s="666">
        <v>15613023</v>
      </c>
      <c r="BH13" s="667"/>
      <c r="BI13" s="667"/>
      <c r="BJ13" s="667"/>
      <c r="BK13" s="667"/>
      <c r="BL13" s="667"/>
      <c r="BM13" s="667"/>
      <c r="BN13" s="668"/>
      <c r="BO13" s="669">
        <v>45.8</v>
      </c>
      <c r="BP13" s="669"/>
      <c r="BQ13" s="669"/>
      <c r="BR13" s="669"/>
      <c r="BS13" s="670">
        <v>1913261</v>
      </c>
      <c r="BT13" s="670"/>
      <c r="BU13" s="670"/>
      <c r="BV13" s="670"/>
      <c r="BW13" s="670"/>
      <c r="BX13" s="670"/>
      <c r="BY13" s="670"/>
      <c r="BZ13" s="670"/>
      <c r="CA13" s="670"/>
      <c r="CB13" s="674"/>
      <c r="CD13" s="681" t="s">
        <v>245</v>
      </c>
      <c r="CE13" s="682"/>
      <c r="CF13" s="682"/>
      <c r="CG13" s="682"/>
      <c r="CH13" s="682"/>
      <c r="CI13" s="682"/>
      <c r="CJ13" s="682"/>
      <c r="CK13" s="682"/>
      <c r="CL13" s="682"/>
      <c r="CM13" s="682"/>
      <c r="CN13" s="682"/>
      <c r="CO13" s="682"/>
      <c r="CP13" s="682"/>
      <c r="CQ13" s="683"/>
      <c r="CR13" s="666">
        <v>17942353</v>
      </c>
      <c r="CS13" s="667"/>
      <c r="CT13" s="667"/>
      <c r="CU13" s="667"/>
      <c r="CV13" s="667"/>
      <c r="CW13" s="667"/>
      <c r="CX13" s="667"/>
      <c r="CY13" s="668"/>
      <c r="CZ13" s="669">
        <v>13.1</v>
      </c>
      <c r="DA13" s="669"/>
      <c r="DB13" s="669"/>
      <c r="DC13" s="669"/>
      <c r="DD13" s="675">
        <v>7010748</v>
      </c>
      <c r="DE13" s="667"/>
      <c r="DF13" s="667"/>
      <c r="DG13" s="667"/>
      <c r="DH13" s="667"/>
      <c r="DI13" s="667"/>
      <c r="DJ13" s="667"/>
      <c r="DK13" s="667"/>
      <c r="DL13" s="667"/>
      <c r="DM13" s="667"/>
      <c r="DN13" s="667"/>
      <c r="DO13" s="667"/>
      <c r="DP13" s="668"/>
      <c r="DQ13" s="675">
        <v>10194605</v>
      </c>
      <c r="DR13" s="667"/>
      <c r="DS13" s="667"/>
      <c r="DT13" s="667"/>
      <c r="DU13" s="667"/>
      <c r="DV13" s="667"/>
      <c r="DW13" s="667"/>
      <c r="DX13" s="667"/>
      <c r="DY13" s="667"/>
      <c r="DZ13" s="667"/>
      <c r="EA13" s="667"/>
      <c r="EB13" s="667"/>
      <c r="EC13" s="676"/>
    </row>
    <row r="14" spans="2:143" ht="11.25" customHeight="1" x14ac:dyDescent="0.15">
      <c r="B14" s="663" t="s">
        <v>246</v>
      </c>
      <c r="C14" s="664"/>
      <c r="D14" s="664"/>
      <c r="E14" s="664"/>
      <c r="F14" s="664"/>
      <c r="G14" s="664"/>
      <c r="H14" s="664"/>
      <c r="I14" s="664"/>
      <c r="J14" s="664"/>
      <c r="K14" s="664"/>
      <c r="L14" s="664"/>
      <c r="M14" s="664"/>
      <c r="N14" s="664"/>
      <c r="O14" s="664"/>
      <c r="P14" s="664"/>
      <c r="Q14" s="665"/>
      <c r="R14" s="666" t="s">
        <v>550</v>
      </c>
      <c r="S14" s="667"/>
      <c r="T14" s="667"/>
      <c r="U14" s="667"/>
      <c r="V14" s="667"/>
      <c r="W14" s="667"/>
      <c r="X14" s="667"/>
      <c r="Y14" s="668"/>
      <c r="Z14" s="669" t="s">
        <v>547</v>
      </c>
      <c r="AA14" s="669"/>
      <c r="AB14" s="669"/>
      <c r="AC14" s="669"/>
      <c r="AD14" s="670" t="s">
        <v>553</v>
      </c>
      <c r="AE14" s="670"/>
      <c r="AF14" s="670"/>
      <c r="AG14" s="670"/>
      <c r="AH14" s="670"/>
      <c r="AI14" s="670"/>
      <c r="AJ14" s="670"/>
      <c r="AK14" s="670"/>
      <c r="AL14" s="671" t="s">
        <v>550</v>
      </c>
      <c r="AM14" s="672"/>
      <c r="AN14" s="672"/>
      <c r="AO14" s="673"/>
      <c r="AP14" s="663" t="s">
        <v>559</v>
      </c>
      <c r="AQ14" s="664"/>
      <c r="AR14" s="664"/>
      <c r="AS14" s="664"/>
      <c r="AT14" s="664"/>
      <c r="AU14" s="664"/>
      <c r="AV14" s="664"/>
      <c r="AW14" s="664"/>
      <c r="AX14" s="664"/>
      <c r="AY14" s="664"/>
      <c r="AZ14" s="664"/>
      <c r="BA14" s="664"/>
      <c r="BB14" s="664"/>
      <c r="BC14" s="664"/>
      <c r="BD14" s="664"/>
      <c r="BE14" s="664"/>
      <c r="BF14" s="665"/>
      <c r="BG14" s="666">
        <v>789984</v>
      </c>
      <c r="BH14" s="667"/>
      <c r="BI14" s="667"/>
      <c r="BJ14" s="667"/>
      <c r="BK14" s="667"/>
      <c r="BL14" s="667"/>
      <c r="BM14" s="667"/>
      <c r="BN14" s="668"/>
      <c r="BO14" s="669">
        <v>2.2999999999999998</v>
      </c>
      <c r="BP14" s="669"/>
      <c r="BQ14" s="669"/>
      <c r="BR14" s="669"/>
      <c r="BS14" s="670" t="s">
        <v>553</v>
      </c>
      <c r="BT14" s="670"/>
      <c r="BU14" s="670"/>
      <c r="BV14" s="670"/>
      <c r="BW14" s="670"/>
      <c r="BX14" s="670"/>
      <c r="BY14" s="670"/>
      <c r="BZ14" s="670"/>
      <c r="CA14" s="670"/>
      <c r="CB14" s="674"/>
      <c r="CD14" s="681" t="s">
        <v>247</v>
      </c>
      <c r="CE14" s="682"/>
      <c r="CF14" s="682"/>
      <c r="CG14" s="682"/>
      <c r="CH14" s="682"/>
      <c r="CI14" s="682"/>
      <c r="CJ14" s="682"/>
      <c r="CK14" s="682"/>
      <c r="CL14" s="682"/>
      <c r="CM14" s="682"/>
      <c r="CN14" s="682"/>
      <c r="CO14" s="682"/>
      <c r="CP14" s="682"/>
      <c r="CQ14" s="683"/>
      <c r="CR14" s="666">
        <v>4295095</v>
      </c>
      <c r="CS14" s="667"/>
      <c r="CT14" s="667"/>
      <c r="CU14" s="667"/>
      <c r="CV14" s="667"/>
      <c r="CW14" s="667"/>
      <c r="CX14" s="667"/>
      <c r="CY14" s="668"/>
      <c r="CZ14" s="669">
        <v>3.1</v>
      </c>
      <c r="DA14" s="669"/>
      <c r="DB14" s="669"/>
      <c r="DC14" s="669"/>
      <c r="DD14" s="675" t="s">
        <v>547</v>
      </c>
      <c r="DE14" s="667"/>
      <c r="DF14" s="667"/>
      <c r="DG14" s="667"/>
      <c r="DH14" s="667"/>
      <c r="DI14" s="667"/>
      <c r="DJ14" s="667"/>
      <c r="DK14" s="667"/>
      <c r="DL14" s="667"/>
      <c r="DM14" s="667"/>
      <c r="DN14" s="667"/>
      <c r="DO14" s="667"/>
      <c r="DP14" s="668"/>
      <c r="DQ14" s="675">
        <v>3913802</v>
      </c>
      <c r="DR14" s="667"/>
      <c r="DS14" s="667"/>
      <c r="DT14" s="667"/>
      <c r="DU14" s="667"/>
      <c r="DV14" s="667"/>
      <c r="DW14" s="667"/>
      <c r="DX14" s="667"/>
      <c r="DY14" s="667"/>
      <c r="DZ14" s="667"/>
      <c r="EA14" s="667"/>
      <c r="EB14" s="667"/>
      <c r="EC14" s="676"/>
    </row>
    <row r="15" spans="2:143" ht="11.25" customHeight="1" x14ac:dyDescent="0.15">
      <c r="B15" s="663" t="s">
        <v>248</v>
      </c>
      <c r="C15" s="664"/>
      <c r="D15" s="664"/>
      <c r="E15" s="664"/>
      <c r="F15" s="664"/>
      <c r="G15" s="664"/>
      <c r="H15" s="664"/>
      <c r="I15" s="664"/>
      <c r="J15" s="664"/>
      <c r="K15" s="664"/>
      <c r="L15" s="664"/>
      <c r="M15" s="664"/>
      <c r="N15" s="664"/>
      <c r="O15" s="664"/>
      <c r="P15" s="664"/>
      <c r="Q15" s="665"/>
      <c r="R15" s="666" t="s">
        <v>547</v>
      </c>
      <c r="S15" s="667"/>
      <c r="T15" s="667"/>
      <c r="U15" s="667"/>
      <c r="V15" s="667"/>
      <c r="W15" s="667"/>
      <c r="X15" s="667"/>
      <c r="Y15" s="668"/>
      <c r="Z15" s="669" t="s">
        <v>547</v>
      </c>
      <c r="AA15" s="669"/>
      <c r="AB15" s="669"/>
      <c r="AC15" s="669"/>
      <c r="AD15" s="670" t="s">
        <v>547</v>
      </c>
      <c r="AE15" s="670"/>
      <c r="AF15" s="670"/>
      <c r="AG15" s="670"/>
      <c r="AH15" s="670"/>
      <c r="AI15" s="670"/>
      <c r="AJ15" s="670"/>
      <c r="AK15" s="670"/>
      <c r="AL15" s="671" t="s">
        <v>553</v>
      </c>
      <c r="AM15" s="672"/>
      <c r="AN15" s="672"/>
      <c r="AO15" s="673"/>
      <c r="AP15" s="663" t="s">
        <v>560</v>
      </c>
      <c r="AQ15" s="664"/>
      <c r="AR15" s="664"/>
      <c r="AS15" s="664"/>
      <c r="AT15" s="664"/>
      <c r="AU15" s="664"/>
      <c r="AV15" s="664"/>
      <c r="AW15" s="664"/>
      <c r="AX15" s="664"/>
      <c r="AY15" s="664"/>
      <c r="AZ15" s="664"/>
      <c r="BA15" s="664"/>
      <c r="BB15" s="664"/>
      <c r="BC15" s="664"/>
      <c r="BD15" s="664"/>
      <c r="BE15" s="664"/>
      <c r="BF15" s="665"/>
      <c r="BG15" s="666">
        <v>2117875</v>
      </c>
      <c r="BH15" s="667"/>
      <c r="BI15" s="667"/>
      <c r="BJ15" s="667"/>
      <c r="BK15" s="667"/>
      <c r="BL15" s="667"/>
      <c r="BM15" s="667"/>
      <c r="BN15" s="668"/>
      <c r="BO15" s="669">
        <v>6.2</v>
      </c>
      <c r="BP15" s="669"/>
      <c r="BQ15" s="669"/>
      <c r="BR15" s="669"/>
      <c r="BS15" s="670" t="s">
        <v>553</v>
      </c>
      <c r="BT15" s="670"/>
      <c r="BU15" s="670"/>
      <c r="BV15" s="670"/>
      <c r="BW15" s="670"/>
      <c r="BX15" s="670"/>
      <c r="BY15" s="670"/>
      <c r="BZ15" s="670"/>
      <c r="CA15" s="670"/>
      <c r="CB15" s="674"/>
      <c r="CD15" s="681" t="s">
        <v>249</v>
      </c>
      <c r="CE15" s="682"/>
      <c r="CF15" s="682"/>
      <c r="CG15" s="682"/>
      <c r="CH15" s="682"/>
      <c r="CI15" s="682"/>
      <c r="CJ15" s="682"/>
      <c r="CK15" s="682"/>
      <c r="CL15" s="682"/>
      <c r="CM15" s="682"/>
      <c r="CN15" s="682"/>
      <c r="CO15" s="682"/>
      <c r="CP15" s="682"/>
      <c r="CQ15" s="683"/>
      <c r="CR15" s="666">
        <v>13206858</v>
      </c>
      <c r="CS15" s="667"/>
      <c r="CT15" s="667"/>
      <c r="CU15" s="667"/>
      <c r="CV15" s="667"/>
      <c r="CW15" s="667"/>
      <c r="CX15" s="667"/>
      <c r="CY15" s="668"/>
      <c r="CZ15" s="669">
        <v>9.6999999999999993</v>
      </c>
      <c r="DA15" s="669"/>
      <c r="DB15" s="669"/>
      <c r="DC15" s="669"/>
      <c r="DD15" s="675">
        <v>3407782</v>
      </c>
      <c r="DE15" s="667"/>
      <c r="DF15" s="667"/>
      <c r="DG15" s="667"/>
      <c r="DH15" s="667"/>
      <c r="DI15" s="667"/>
      <c r="DJ15" s="667"/>
      <c r="DK15" s="667"/>
      <c r="DL15" s="667"/>
      <c r="DM15" s="667"/>
      <c r="DN15" s="667"/>
      <c r="DO15" s="667"/>
      <c r="DP15" s="668"/>
      <c r="DQ15" s="675">
        <v>8959811</v>
      </c>
      <c r="DR15" s="667"/>
      <c r="DS15" s="667"/>
      <c r="DT15" s="667"/>
      <c r="DU15" s="667"/>
      <c r="DV15" s="667"/>
      <c r="DW15" s="667"/>
      <c r="DX15" s="667"/>
      <c r="DY15" s="667"/>
      <c r="DZ15" s="667"/>
      <c r="EA15" s="667"/>
      <c r="EB15" s="667"/>
      <c r="EC15" s="676"/>
    </row>
    <row r="16" spans="2:143" ht="11.25" customHeight="1" x14ac:dyDescent="0.15">
      <c r="B16" s="663" t="s">
        <v>561</v>
      </c>
      <c r="C16" s="664"/>
      <c r="D16" s="664"/>
      <c r="E16" s="664"/>
      <c r="F16" s="664"/>
      <c r="G16" s="664"/>
      <c r="H16" s="664"/>
      <c r="I16" s="664"/>
      <c r="J16" s="664"/>
      <c r="K16" s="664"/>
      <c r="L16" s="664"/>
      <c r="M16" s="664"/>
      <c r="N16" s="664"/>
      <c r="O16" s="664"/>
      <c r="P16" s="664"/>
      <c r="Q16" s="665"/>
      <c r="R16" s="666">
        <v>63157</v>
      </c>
      <c r="S16" s="667"/>
      <c r="T16" s="667"/>
      <c r="U16" s="667"/>
      <c r="V16" s="667"/>
      <c r="W16" s="667"/>
      <c r="X16" s="667"/>
      <c r="Y16" s="668"/>
      <c r="Z16" s="669">
        <v>0</v>
      </c>
      <c r="AA16" s="669"/>
      <c r="AB16" s="669"/>
      <c r="AC16" s="669"/>
      <c r="AD16" s="670">
        <v>63157</v>
      </c>
      <c r="AE16" s="670"/>
      <c r="AF16" s="670"/>
      <c r="AG16" s="670"/>
      <c r="AH16" s="670"/>
      <c r="AI16" s="670"/>
      <c r="AJ16" s="670"/>
      <c r="AK16" s="670"/>
      <c r="AL16" s="671">
        <v>0.1</v>
      </c>
      <c r="AM16" s="672"/>
      <c r="AN16" s="672"/>
      <c r="AO16" s="673"/>
      <c r="AP16" s="663" t="s">
        <v>562</v>
      </c>
      <c r="AQ16" s="664"/>
      <c r="AR16" s="664"/>
      <c r="AS16" s="664"/>
      <c r="AT16" s="664"/>
      <c r="AU16" s="664"/>
      <c r="AV16" s="664"/>
      <c r="AW16" s="664"/>
      <c r="AX16" s="664"/>
      <c r="AY16" s="664"/>
      <c r="AZ16" s="664"/>
      <c r="BA16" s="664"/>
      <c r="BB16" s="664"/>
      <c r="BC16" s="664"/>
      <c r="BD16" s="664"/>
      <c r="BE16" s="664"/>
      <c r="BF16" s="665"/>
      <c r="BG16" s="666">
        <v>390</v>
      </c>
      <c r="BH16" s="667"/>
      <c r="BI16" s="667"/>
      <c r="BJ16" s="667"/>
      <c r="BK16" s="667"/>
      <c r="BL16" s="667"/>
      <c r="BM16" s="667"/>
      <c r="BN16" s="668"/>
      <c r="BO16" s="669">
        <v>0</v>
      </c>
      <c r="BP16" s="669"/>
      <c r="BQ16" s="669"/>
      <c r="BR16" s="669"/>
      <c r="BS16" s="670" t="s">
        <v>550</v>
      </c>
      <c r="BT16" s="670"/>
      <c r="BU16" s="670"/>
      <c r="BV16" s="670"/>
      <c r="BW16" s="670"/>
      <c r="BX16" s="670"/>
      <c r="BY16" s="670"/>
      <c r="BZ16" s="670"/>
      <c r="CA16" s="670"/>
      <c r="CB16" s="674"/>
      <c r="CD16" s="681" t="s">
        <v>250</v>
      </c>
      <c r="CE16" s="682"/>
      <c r="CF16" s="682"/>
      <c r="CG16" s="682"/>
      <c r="CH16" s="682"/>
      <c r="CI16" s="682"/>
      <c r="CJ16" s="682"/>
      <c r="CK16" s="682"/>
      <c r="CL16" s="682"/>
      <c r="CM16" s="682"/>
      <c r="CN16" s="682"/>
      <c r="CO16" s="682"/>
      <c r="CP16" s="682"/>
      <c r="CQ16" s="683"/>
      <c r="CR16" s="666" t="s">
        <v>547</v>
      </c>
      <c r="CS16" s="667"/>
      <c r="CT16" s="667"/>
      <c r="CU16" s="667"/>
      <c r="CV16" s="667"/>
      <c r="CW16" s="667"/>
      <c r="CX16" s="667"/>
      <c r="CY16" s="668"/>
      <c r="CZ16" s="669" t="s">
        <v>547</v>
      </c>
      <c r="DA16" s="669"/>
      <c r="DB16" s="669"/>
      <c r="DC16" s="669"/>
      <c r="DD16" s="675" t="s">
        <v>550</v>
      </c>
      <c r="DE16" s="667"/>
      <c r="DF16" s="667"/>
      <c r="DG16" s="667"/>
      <c r="DH16" s="667"/>
      <c r="DI16" s="667"/>
      <c r="DJ16" s="667"/>
      <c r="DK16" s="667"/>
      <c r="DL16" s="667"/>
      <c r="DM16" s="667"/>
      <c r="DN16" s="667"/>
      <c r="DO16" s="667"/>
      <c r="DP16" s="668"/>
      <c r="DQ16" s="675" t="s">
        <v>557</v>
      </c>
      <c r="DR16" s="667"/>
      <c r="DS16" s="667"/>
      <c r="DT16" s="667"/>
      <c r="DU16" s="667"/>
      <c r="DV16" s="667"/>
      <c r="DW16" s="667"/>
      <c r="DX16" s="667"/>
      <c r="DY16" s="667"/>
      <c r="DZ16" s="667"/>
      <c r="EA16" s="667"/>
      <c r="EB16" s="667"/>
      <c r="EC16" s="676"/>
    </row>
    <row r="17" spans="2:133" ht="11.25" customHeight="1" x14ac:dyDescent="0.15">
      <c r="B17" s="663" t="s">
        <v>563</v>
      </c>
      <c r="C17" s="664"/>
      <c r="D17" s="664"/>
      <c r="E17" s="664"/>
      <c r="F17" s="664"/>
      <c r="G17" s="664"/>
      <c r="H17" s="664"/>
      <c r="I17" s="664"/>
      <c r="J17" s="664"/>
      <c r="K17" s="664"/>
      <c r="L17" s="664"/>
      <c r="M17" s="664"/>
      <c r="N17" s="664"/>
      <c r="O17" s="664"/>
      <c r="P17" s="664"/>
      <c r="Q17" s="665"/>
      <c r="R17" s="666">
        <v>579311</v>
      </c>
      <c r="S17" s="667"/>
      <c r="T17" s="667"/>
      <c r="U17" s="667"/>
      <c r="V17" s="667"/>
      <c r="W17" s="667"/>
      <c r="X17" s="667"/>
      <c r="Y17" s="668"/>
      <c r="Z17" s="669">
        <v>0.4</v>
      </c>
      <c r="AA17" s="669"/>
      <c r="AB17" s="669"/>
      <c r="AC17" s="669"/>
      <c r="AD17" s="670">
        <v>579311</v>
      </c>
      <c r="AE17" s="670"/>
      <c r="AF17" s="670"/>
      <c r="AG17" s="670"/>
      <c r="AH17" s="670"/>
      <c r="AI17" s="670"/>
      <c r="AJ17" s="670"/>
      <c r="AK17" s="670"/>
      <c r="AL17" s="671">
        <v>0.8</v>
      </c>
      <c r="AM17" s="672"/>
      <c r="AN17" s="672"/>
      <c r="AO17" s="673"/>
      <c r="AP17" s="663" t="s">
        <v>564</v>
      </c>
      <c r="AQ17" s="664"/>
      <c r="AR17" s="664"/>
      <c r="AS17" s="664"/>
      <c r="AT17" s="664"/>
      <c r="AU17" s="664"/>
      <c r="AV17" s="664"/>
      <c r="AW17" s="664"/>
      <c r="AX17" s="664"/>
      <c r="AY17" s="664"/>
      <c r="AZ17" s="664"/>
      <c r="BA17" s="664"/>
      <c r="BB17" s="664"/>
      <c r="BC17" s="664"/>
      <c r="BD17" s="664"/>
      <c r="BE17" s="664"/>
      <c r="BF17" s="665"/>
      <c r="BG17" s="666" t="s">
        <v>550</v>
      </c>
      <c r="BH17" s="667"/>
      <c r="BI17" s="667"/>
      <c r="BJ17" s="667"/>
      <c r="BK17" s="667"/>
      <c r="BL17" s="667"/>
      <c r="BM17" s="667"/>
      <c r="BN17" s="668"/>
      <c r="BO17" s="669" t="s">
        <v>547</v>
      </c>
      <c r="BP17" s="669"/>
      <c r="BQ17" s="669"/>
      <c r="BR17" s="669"/>
      <c r="BS17" s="670" t="s">
        <v>547</v>
      </c>
      <c r="BT17" s="670"/>
      <c r="BU17" s="670"/>
      <c r="BV17" s="670"/>
      <c r="BW17" s="670"/>
      <c r="BX17" s="670"/>
      <c r="BY17" s="670"/>
      <c r="BZ17" s="670"/>
      <c r="CA17" s="670"/>
      <c r="CB17" s="674"/>
      <c r="CD17" s="681" t="s">
        <v>251</v>
      </c>
      <c r="CE17" s="682"/>
      <c r="CF17" s="682"/>
      <c r="CG17" s="682"/>
      <c r="CH17" s="682"/>
      <c r="CI17" s="682"/>
      <c r="CJ17" s="682"/>
      <c r="CK17" s="682"/>
      <c r="CL17" s="682"/>
      <c r="CM17" s="682"/>
      <c r="CN17" s="682"/>
      <c r="CO17" s="682"/>
      <c r="CP17" s="682"/>
      <c r="CQ17" s="683"/>
      <c r="CR17" s="666">
        <v>13666776</v>
      </c>
      <c r="CS17" s="667"/>
      <c r="CT17" s="667"/>
      <c r="CU17" s="667"/>
      <c r="CV17" s="667"/>
      <c r="CW17" s="667"/>
      <c r="CX17" s="667"/>
      <c r="CY17" s="668"/>
      <c r="CZ17" s="669">
        <v>10</v>
      </c>
      <c r="DA17" s="669"/>
      <c r="DB17" s="669"/>
      <c r="DC17" s="669"/>
      <c r="DD17" s="675" t="s">
        <v>550</v>
      </c>
      <c r="DE17" s="667"/>
      <c r="DF17" s="667"/>
      <c r="DG17" s="667"/>
      <c r="DH17" s="667"/>
      <c r="DI17" s="667"/>
      <c r="DJ17" s="667"/>
      <c r="DK17" s="667"/>
      <c r="DL17" s="667"/>
      <c r="DM17" s="667"/>
      <c r="DN17" s="667"/>
      <c r="DO17" s="667"/>
      <c r="DP17" s="668"/>
      <c r="DQ17" s="675">
        <v>13455665</v>
      </c>
      <c r="DR17" s="667"/>
      <c r="DS17" s="667"/>
      <c r="DT17" s="667"/>
      <c r="DU17" s="667"/>
      <c r="DV17" s="667"/>
      <c r="DW17" s="667"/>
      <c r="DX17" s="667"/>
      <c r="DY17" s="667"/>
      <c r="DZ17" s="667"/>
      <c r="EA17" s="667"/>
      <c r="EB17" s="667"/>
      <c r="EC17" s="676"/>
    </row>
    <row r="18" spans="2:133" ht="11.25" customHeight="1" x14ac:dyDescent="0.15">
      <c r="B18" s="663" t="s">
        <v>252</v>
      </c>
      <c r="C18" s="664"/>
      <c r="D18" s="664"/>
      <c r="E18" s="664"/>
      <c r="F18" s="664"/>
      <c r="G18" s="664"/>
      <c r="H18" s="664"/>
      <c r="I18" s="664"/>
      <c r="J18" s="664"/>
      <c r="K18" s="664"/>
      <c r="L18" s="664"/>
      <c r="M18" s="664"/>
      <c r="N18" s="664"/>
      <c r="O18" s="664"/>
      <c r="P18" s="664"/>
      <c r="Q18" s="665"/>
      <c r="R18" s="666">
        <v>697636</v>
      </c>
      <c r="S18" s="667"/>
      <c r="T18" s="667"/>
      <c r="U18" s="667"/>
      <c r="V18" s="667"/>
      <c r="W18" s="667"/>
      <c r="X18" s="667"/>
      <c r="Y18" s="668"/>
      <c r="Z18" s="669">
        <v>0.5</v>
      </c>
      <c r="AA18" s="669"/>
      <c r="AB18" s="669"/>
      <c r="AC18" s="669"/>
      <c r="AD18" s="670">
        <v>697636</v>
      </c>
      <c r="AE18" s="670"/>
      <c r="AF18" s="670"/>
      <c r="AG18" s="670"/>
      <c r="AH18" s="670"/>
      <c r="AI18" s="670"/>
      <c r="AJ18" s="670"/>
      <c r="AK18" s="670"/>
      <c r="AL18" s="671">
        <v>1</v>
      </c>
      <c r="AM18" s="672"/>
      <c r="AN18" s="672"/>
      <c r="AO18" s="673"/>
      <c r="AP18" s="663" t="s">
        <v>565</v>
      </c>
      <c r="AQ18" s="664"/>
      <c r="AR18" s="664"/>
      <c r="AS18" s="664"/>
      <c r="AT18" s="664"/>
      <c r="AU18" s="664"/>
      <c r="AV18" s="664"/>
      <c r="AW18" s="664"/>
      <c r="AX18" s="664"/>
      <c r="AY18" s="664"/>
      <c r="AZ18" s="664"/>
      <c r="BA18" s="664"/>
      <c r="BB18" s="664"/>
      <c r="BC18" s="664"/>
      <c r="BD18" s="664"/>
      <c r="BE18" s="664"/>
      <c r="BF18" s="665"/>
      <c r="BG18" s="666" t="s">
        <v>557</v>
      </c>
      <c r="BH18" s="667"/>
      <c r="BI18" s="667"/>
      <c r="BJ18" s="667"/>
      <c r="BK18" s="667"/>
      <c r="BL18" s="667"/>
      <c r="BM18" s="667"/>
      <c r="BN18" s="668"/>
      <c r="BO18" s="669" t="s">
        <v>553</v>
      </c>
      <c r="BP18" s="669"/>
      <c r="BQ18" s="669"/>
      <c r="BR18" s="669"/>
      <c r="BS18" s="670" t="s">
        <v>547</v>
      </c>
      <c r="BT18" s="670"/>
      <c r="BU18" s="670"/>
      <c r="BV18" s="670"/>
      <c r="BW18" s="670"/>
      <c r="BX18" s="670"/>
      <c r="BY18" s="670"/>
      <c r="BZ18" s="670"/>
      <c r="CA18" s="670"/>
      <c r="CB18" s="674"/>
      <c r="CD18" s="681" t="s">
        <v>253</v>
      </c>
      <c r="CE18" s="682"/>
      <c r="CF18" s="682"/>
      <c r="CG18" s="682"/>
      <c r="CH18" s="682"/>
      <c r="CI18" s="682"/>
      <c r="CJ18" s="682"/>
      <c r="CK18" s="682"/>
      <c r="CL18" s="682"/>
      <c r="CM18" s="682"/>
      <c r="CN18" s="682"/>
      <c r="CO18" s="682"/>
      <c r="CP18" s="682"/>
      <c r="CQ18" s="683"/>
      <c r="CR18" s="666">
        <v>1056933</v>
      </c>
      <c r="CS18" s="667"/>
      <c r="CT18" s="667"/>
      <c r="CU18" s="667"/>
      <c r="CV18" s="667"/>
      <c r="CW18" s="667"/>
      <c r="CX18" s="667"/>
      <c r="CY18" s="668"/>
      <c r="CZ18" s="669">
        <v>0.8</v>
      </c>
      <c r="DA18" s="669"/>
      <c r="DB18" s="669"/>
      <c r="DC18" s="669"/>
      <c r="DD18" s="675" t="s">
        <v>547</v>
      </c>
      <c r="DE18" s="667"/>
      <c r="DF18" s="667"/>
      <c r="DG18" s="667"/>
      <c r="DH18" s="667"/>
      <c r="DI18" s="667"/>
      <c r="DJ18" s="667"/>
      <c r="DK18" s="667"/>
      <c r="DL18" s="667"/>
      <c r="DM18" s="667"/>
      <c r="DN18" s="667"/>
      <c r="DO18" s="667"/>
      <c r="DP18" s="668"/>
      <c r="DQ18" s="675">
        <v>1056933</v>
      </c>
      <c r="DR18" s="667"/>
      <c r="DS18" s="667"/>
      <c r="DT18" s="667"/>
      <c r="DU18" s="667"/>
      <c r="DV18" s="667"/>
      <c r="DW18" s="667"/>
      <c r="DX18" s="667"/>
      <c r="DY18" s="667"/>
      <c r="DZ18" s="667"/>
      <c r="EA18" s="667"/>
      <c r="EB18" s="667"/>
      <c r="EC18" s="676"/>
    </row>
    <row r="19" spans="2:133" ht="11.25" customHeight="1" x14ac:dyDescent="0.15">
      <c r="B19" s="663" t="s">
        <v>566</v>
      </c>
      <c r="C19" s="664"/>
      <c r="D19" s="664"/>
      <c r="E19" s="664"/>
      <c r="F19" s="664"/>
      <c r="G19" s="664"/>
      <c r="H19" s="664"/>
      <c r="I19" s="664"/>
      <c r="J19" s="664"/>
      <c r="K19" s="664"/>
      <c r="L19" s="664"/>
      <c r="M19" s="664"/>
      <c r="N19" s="664"/>
      <c r="O19" s="664"/>
      <c r="P19" s="664"/>
      <c r="Q19" s="665"/>
      <c r="R19" s="666">
        <v>236655</v>
      </c>
      <c r="S19" s="667"/>
      <c r="T19" s="667"/>
      <c r="U19" s="667"/>
      <c r="V19" s="667"/>
      <c r="W19" s="667"/>
      <c r="X19" s="667"/>
      <c r="Y19" s="668"/>
      <c r="Z19" s="669">
        <v>0.2</v>
      </c>
      <c r="AA19" s="669"/>
      <c r="AB19" s="669"/>
      <c r="AC19" s="669"/>
      <c r="AD19" s="670">
        <v>236655</v>
      </c>
      <c r="AE19" s="670"/>
      <c r="AF19" s="670"/>
      <c r="AG19" s="670"/>
      <c r="AH19" s="670"/>
      <c r="AI19" s="670"/>
      <c r="AJ19" s="670"/>
      <c r="AK19" s="670"/>
      <c r="AL19" s="671">
        <v>0.3</v>
      </c>
      <c r="AM19" s="672"/>
      <c r="AN19" s="672"/>
      <c r="AO19" s="673"/>
      <c r="AP19" s="663" t="s">
        <v>254</v>
      </c>
      <c r="AQ19" s="664"/>
      <c r="AR19" s="664"/>
      <c r="AS19" s="664"/>
      <c r="AT19" s="664"/>
      <c r="AU19" s="664"/>
      <c r="AV19" s="664"/>
      <c r="AW19" s="664"/>
      <c r="AX19" s="664"/>
      <c r="AY19" s="664"/>
      <c r="AZ19" s="664"/>
      <c r="BA19" s="664"/>
      <c r="BB19" s="664"/>
      <c r="BC19" s="664"/>
      <c r="BD19" s="664"/>
      <c r="BE19" s="664"/>
      <c r="BF19" s="665"/>
      <c r="BG19" s="666">
        <v>34830</v>
      </c>
      <c r="BH19" s="667"/>
      <c r="BI19" s="667"/>
      <c r="BJ19" s="667"/>
      <c r="BK19" s="667"/>
      <c r="BL19" s="667"/>
      <c r="BM19" s="667"/>
      <c r="BN19" s="668"/>
      <c r="BO19" s="669">
        <v>0.1</v>
      </c>
      <c r="BP19" s="669"/>
      <c r="BQ19" s="669"/>
      <c r="BR19" s="669"/>
      <c r="BS19" s="670" t="s">
        <v>547</v>
      </c>
      <c r="BT19" s="670"/>
      <c r="BU19" s="670"/>
      <c r="BV19" s="670"/>
      <c r="BW19" s="670"/>
      <c r="BX19" s="670"/>
      <c r="BY19" s="670"/>
      <c r="BZ19" s="670"/>
      <c r="CA19" s="670"/>
      <c r="CB19" s="674"/>
      <c r="CD19" s="681" t="s">
        <v>567</v>
      </c>
      <c r="CE19" s="682"/>
      <c r="CF19" s="682"/>
      <c r="CG19" s="682"/>
      <c r="CH19" s="682"/>
      <c r="CI19" s="682"/>
      <c r="CJ19" s="682"/>
      <c r="CK19" s="682"/>
      <c r="CL19" s="682"/>
      <c r="CM19" s="682"/>
      <c r="CN19" s="682"/>
      <c r="CO19" s="682"/>
      <c r="CP19" s="682"/>
      <c r="CQ19" s="683"/>
      <c r="CR19" s="666" t="s">
        <v>550</v>
      </c>
      <c r="CS19" s="667"/>
      <c r="CT19" s="667"/>
      <c r="CU19" s="667"/>
      <c r="CV19" s="667"/>
      <c r="CW19" s="667"/>
      <c r="CX19" s="667"/>
      <c r="CY19" s="668"/>
      <c r="CZ19" s="669" t="s">
        <v>550</v>
      </c>
      <c r="DA19" s="669"/>
      <c r="DB19" s="669"/>
      <c r="DC19" s="669"/>
      <c r="DD19" s="675" t="s">
        <v>547</v>
      </c>
      <c r="DE19" s="667"/>
      <c r="DF19" s="667"/>
      <c r="DG19" s="667"/>
      <c r="DH19" s="667"/>
      <c r="DI19" s="667"/>
      <c r="DJ19" s="667"/>
      <c r="DK19" s="667"/>
      <c r="DL19" s="667"/>
      <c r="DM19" s="667"/>
      <c r="DN19" s="667"/>
      <c r="DO19" s="667"/>
      <c r="DP19" s="668"/>
      <c r="DQ19" s="675" t="s">
        <v>547</v>
      </c>
      <c r="DR19" s="667"/>
      <c r="DS19" s="667"/>
      <c r="DT19" s="667"/>
      <c r="DU19" s="667"/>
      <c r="DV19" s="667"/>
      <c r="DW19" s="667"/>
      <c r="DX19" s="667"/>
      <c r="DY19" s="667"/>
      <c r="DZ19" s="667"/>
      <c r="EA19" s="667"/>
      <c r="EB19" s="667"/>
      <c r="EC19" s="676"/>
    </row>
    <row r="20" spans="2:133" ht="11.25" customHeight="1" x14ac:dyDescent="0.15">
      <c r="B20" s="663" t="s">
        <v>255</v>
      </c>
      <c r="C20" s="664"/>
      <c r="D20" s="664"/>
      <c r="E20" s="664"/>
      <c r="F20" s="664"/>
      <c r="G20" s="664"/>
      <c r="H20" s="664"/>
      <c r="I20" s="664"/>
      <c r="J20" s="664"/>
      <c r="K20" s="664"/>
      <c r="L20" s="664"/>
      <c r="M20" s="664"/>
      <c r="N20" s="664"/>
      <c r="O20" s="664"/>
      <c r="P20" s="664"/>
      <c r="Q20" s="665"/>
      <c r="R20" s="666">
        <v>17163</v>
      </c>
      <c r="S20" s="667"/>
      <c r="T20" s="667"/>
      <c r="U20" s="667"/>
      <c r="V20" s="667"/>
      <c r="W20" s="667"/>
      <c r="X20" s="667"/>
      <c r="Y20" s="668"/>
      <c r="Z20" s="669">
        <v>0</v>
      </c>
      <c r="AA20" s="669"/>
      <c r="AB20" s="669"/>
      <c r="AC20" s="669"/>
      <c r="AD20" s="670">
        <v>17163</v>
      </c>
      <c r="AE20" s="670"/>
      <c r="AF20" s="670"/>
      <c r="AG20" s="670"/>
      <c r="AH20" s="670"/>
      <c r="AI20" s="670"/>
      <c r="AJ20" s="670"/>
      <c r="AK20" s="670"/>
      <c r="AL20" s="671">
        <v>0</v>
      </c>
      <c r="AM20" s="672"/>
      <c r="AN20" s="672"/>
      <c r="AO20" s="673"/>
      <c r="AP20" s="663" t="s">
        <v>568</v>
      </c>
      <c r="AQ20" s="664"/>
      <c r="AR20" s="664"/>
      <c r="AS20" s="664"/>
      <c r="AT20" s="664"/>
      <c r="AU20" s="664"/>
      <c r="AV20" s="664"/>
      <c r="AW20" s="664"/>
      <c r="AX20" s="664"/>
      <c r="AY20" s="664"/>
      <c r="AZ20" s="664"/>
      <c r="BA20" s="664"/>
      <c r="BB20" s="664"/>
      <c r="BC20" s="664"/>
      <c r="BD20" s="664"/>
      <c r="BE20" s="664"/>
      <c r="BF20" s="665"/>
      <c r="BG20" s="666">
        <v>34830</v>
      </c>
      <c r="BH20" s="667"/>
      <c r="BI20" s="667"/>
      <c r="BJ20" s="667"/>
      <c r="BK20" s="667"/>
      <c r="BL20" s="667"/>
      <c r="BM20" s="667"/>
      <c r="BN20" s="668"/>
      <c r="BO20" s="669">
        <v>0.1</v>
      </c>
      <c r="BP20" s="669"/>
      <c r="BQ20" s="669"/>
      <c r="BR20" s="669"/>
      <c r="BS20" s="670" t="s">
        <v>550</v>
      </c>
      <c r="BT20" s="670"/>
      <c r="BU20" s="670"/>
      <c r="BV20" s="670"/>
      <c r="BW20" s="670"/>
      <c r="BX20" s="670"/>
      <c r="BY20" s="670"/>
      <c r="BZ20" s="670"/>
      <c r="CA20" s="670"/>
      <c r="CB20" s="674"/>
      <c r="CD20" s="681" t="s">
        <v>256</v>
      </c>
      <c r="CE20" s="682"/>
      <c r="CF20" s="682"/>
      <c r="CG20" s="682"/>
      <c r="CH20" s="682"/>
      <c r="CI20" s="682"/>
      <c r="CJ20" s="682"/>
      <c r="CK20" s="682"/>
      <c r="CL20" s="682"/>
      <c r="CM20" s="682"/>
      <c r="CN20" s="682"/>
      <c r="CO20" s="682"/>
      <c r="CP20" s="682"/>
      <c r="CQ20" s="683"/>
      <c r="CR20" s="666">
        <v>136837199</v>
      </c>
      <c r="CS20" s="667"/>
      <c r="CT20" s="667"/>
      <c r="CU20" s="667"/>
      <c r="CV20" s="667"/>
      <c r="CW20" s="667"/>
      <c r="CX20" s="667"/>
      <c r="CY20" s="668"/>
      <c r="CZ20" s="669">
        <v>100</v>
      </c>
      <c r="DA20" s="669"/>
      <c r="DB20" s="669"/>
      <c r="DC20" s="669"/>
      <c r="DD20" s="675">
        <v>11368879</v>
      </c>
      <c r="DE20" s="667"/>
      <c r="DF20" s="667"/>
      <c r="DG20" s="667"/>
      <c r="DH20" s="667"/>
      <c r="DI20" s="667"/>
      <c r="DJ20" s="667"/>
      <c r="DK20" s="667"/>
      <c r="DL20" s="667"/>
      <c r="DM20" s="667"/>
      <c r="DN20" s="667"/>
      <c r="DO20" s="667"/>
      <c r="DP20" s="668"/>
      <c r="DQ20" s="675">
        <v>78632432</v>
      </c>
      <c r="DR20" s="667"/>
      <c r="DS20" s="667"/>
      <c r="DT20" s="667"/>
      <c r="DU20" s="667"/>
      <c r="DV20" s="667"/>
      <c r="DW20" s="667"/>
      <c r="DX20" s="667"/>
      <c r="DY20" s="667"/>
      <c r="DZ20" s="667"/>
      <c r="EA20" s="667"/>
      <c r="EB20" s="667"/>
      <c r="EC20" s="676"/>
    </row>
    <row r="21" spans="2:133" ht="11.25" customHeight="1" x14ac:dyDescent="0.15">
      <c r="B21" s="663" t="s">
        <v>257</v>
      </c>
      <c r="C21" s="664"/>
      <c r="D21" s="664"/>
      <c r="E21" s="664"/>
      <c r="F21" s="664"/>
      <c r="G21" s="664"/>
      <c r="H21" s="664"/>
      <c r="I21" s="664"/>
      <c r="J21" s="664"/>
      <c r="K21" s="664"/>
      <c r="L21" s="664"/>
      <c r="M21" s="664"/>
      <c r="N21" s="664"/>
      <c r="O21" s="664"/>
      <c r="P21" s="664"/>
      <c r="Q21" s="665"/>
      <c r="R21" s="666">
        <v>21753</v>
      </c>
      <c r="S21" s="667"/>
      <c r="T21" s="667"/>
      <c r="U21" s="667"/>
      <c r="V21" s="667"/>
      <c r="W21" s="667"/>
      <c r="X21" s="667"/>
      <c r="Y21" s="668"/>
      <c r="Z21" s="669">
        <v>0</v>
      </c>
      <c r="AA21" s="669"/>
      <c r="AB21" s="669"/>
      <c r="AC21" s="669"/>
      <c r="AD21" s="670">
        <v>21753</v>
      </c>
      <c r="AE21" s="670"/>
      <c r="AF21" s="670"/>
      <c r="AG21" s="670"/>
      <c r="AH21" s="670"/>
      <c r="AI21" s="670"/>
      <c r="AJ21" s="670"/>
      <c r="AK21" s="670"/>
      <c r="AL21" s="671">
        <v>0</v>
      </c>
      <c r="AM21" s="672"/>
      <c r="AN21" s="672"/>
      <c r="AO21" s="673"/>
      <c r="AP21" s="685" t="s">
        <v>569</v>
      </c>
      <c r="AQ21" s="686"/>
      <c r="AR21" s="686"/>
      <c r="AS21" s="686"/>
      <c r="AT21" s="686"/>
      <c r="AU21" s="686"/>
      <c r="AV21" s="686"/>
      <c r="AW21" s="686"/>
      <c r="AX21" s="686"/>
      <c r="AY21" s="686"/>
      <c r="AZ21" s="686"/>
      <c r="BA21" s="686"/>
      <c r="BB21" s="686"/>
      <c r="BC21" s="686"/>
      <c r="BD21" s="686"/>
      <c r="BE21" s="686"/>
      <c r="BF21" s="687"/>
      <c r="BG21" s="666">
        <v>34710</v>
      </c>
      <c r="BH21" s="667"/>
      <c r="BI21" s="667"/>
      <c r="BJ21" s="667"/>
      <c r="BK21" s="667"/>
      <c r="BL21" s="667"/>
      <c r="BM21" s="667"/>
      <c r="BN21" s="668"/>
      <c r="BO21" s="669">
        <v>0.1</v>
      </c>
      <c r="BP21" s="669"/>
      <c r="BQ21" s="669"/>
      <c r="BR21" s="669"/>
      <c r="BS21" s="670" t="s">
        <v>553</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570</v>
      </c>
      <c r="C22" s="703"/>
      <c r="D22" s="703"/>
      <c r="E22" s="703"/>
      <c r="F22" s="703"/>
      <c r="G22" s="703"/>
      <c r="H22" s="703"/>
      <c r="I22" s="703"/>
      <c r="J22" s="703"/>
      <c r="K22" s="703"/>
      <c r="L22" s="703"/>
      <c r="M22" s="703"/>
      <c r="N22" s="703"/>
      <c r="O22" s="703"/>
      <c r="P22" s="703"/>
      <c r="Q22" s="704"/>
      <c r="R22" s="666">
        <v>422065</v>
      </c>
      <c r="S22" s="667"/>
      <c r="T22" s="667"/>
      <c r="U22" s="667"/>
      <c r="V22" s="667"/>
      <c r="W22" s="667"/>
      <c r="X22" s="667"/>
      <c r="Y22" s="668"/>
      <c r="Z22" s="669">
        <v>0.3</v>
      </c>
      <c r="AA22" s="669"/>
      <c r="AB22" s="669"/>
      <c r="AC22" s="669"/>
      <c r="AD22" s="670">
        <v>422065</v>
      </c>
      <c r="AE22" s="670"/>
      <c r="AF22" s="670"/>
      <c r="AG22" s="670"/>
      <c r="AH22" s="670"/>
      <c r="AI22" s="670"/>
      <c r="AJ22" s="670"/>
      <c r="AK22" s="670"/>
      <c r="AL22" s="671">
        <v>0.60000002384185791</v>
      </c>
      <c r="AM22" s="672"/>
      <c r="AN22" s="672"/>
      <c r="AO22" s="673"/>
      <c r="AP22" s="685" t="s">
        <v>571</v>
      </c>
      <c r="AQ22" s="686"/>
      <c r="AR22" s="686"/>
      <c r="AS22" s="686"/>
      <c r="AT22" s="686"/>
      <c r="AU22" s="686"/>
      <c r="AV22" s="686"/>
      <c r="AW22" s="686"/>
      <c r="AX22" s="686"/>
      <c r="AY22" s="686"/>
      <c r="AZ22" s="686"/>
      <c r="BA22" s="686"/>
      <c r="BB22" s="686"/>
      <c r="BC22" s="686"/>
      <c r="BD22" s="686"/>
      <c r="BE22" s="686"/>
      <c r="BF22" s="687"/>
      <c r="BG22" s="666">
        <v>120</v>
      </c>
      <c r="BH22" s="667"/>
      <c r="BI22" s="667"/>
      <c r="BJ22" s="667"/>
      <c r="BK22" s="667"/>
      <c r="BL22" s="667"/>
      <c r="BM22" s="667"/>
      <c r="BN22" s="668"/>
      <c r="BO22" s="669">
        <v>0</v>
      </c>
      <c r="BP22" s="669"/>
      <c r="BQ22" s="669"/>
      <c r="BR22" s="669"/>
      <c r="BS22" s="670" t="s">
        <v>550</v>
      </c>
      <c r="BT22" s="670"/>
      <c r="BU22" s="670"/>
      <c r="BV22" s="670"/>
      <c r="BW22" s="670"/>
      <c r="BX22" s="670"/>
      <c r="BY22" s="670"/>
      <c r="BZ22" s="670"/>
      <c r="CA22" s="670"/>
      <c r="CB22" s="674"/>
      <c r="CD22" s="648" t="s">
        <v>258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259</v>
      </c>
      <c r="C23" s="664"/>
      <c r="D23" s="664"/>
      <c r="E23" s="664"/>
      <c r="F23" s="664"/>
      <c r="G23" s="664"/>
      <c r="H23" s="664"/>
      <c r="I23" s="664"/>
      <c r="J23" s="664"/>
      <c r="K23" s="664"/>
      <c r="L23" s="664"/>
      <c r="M23" s="664"/>
      <c r="N23" s="664"/>
      <c r="O23" s="664"/>
      <c r="P23" s="664"/>
      <c r="Q23" s="665"/>
      <c r="R23" s="666">
        <v>30106454</v>
      </c>
      <c r="S23" s="667"/>
      <c r="T23" s="667"/>
      <c r="U23" s="667"/>
      <c r="V23" s="667"/>
      <c r="W23" s="667"/>
      <c r="X23" s="667"/>
      <c r="Y23" s="668"/>
      <c r="Z23" s="669">
        <v>21.2</v>
      </c>
      <c r="AA23" s="669"/>
      <c r="AB23" s="669"/>
      <c r="AC23" s="669"/>
      <c r="AD23" s="670">
        <v>26118079</v>
      </c>
      <c r="AE23" s="670"/>
      <c r="AF23" s="670"/>
      <c r="AG23" s="670"/>
      <c r="AH23" s="670"/>
      <c r="AI23" s="670"/>
      <c r="AJ23" s="670"/>
      <c r="AK23" s="670"/>
      <c r="AL23" s="671">
        <v>37.4</v>
      </c>
      <c r="AM23" s="672"/>
      <c r="AN23" s="672"/>
      <c r="AO23" s="673"/>
      <c r="AP23" s="685" t="s">
        <v>572</v>
      </c>
      <c r="AQ23" s="686"/>
      <c r="AR23" s="686"/>
      <c r="AS23" s="686"/>
      <c r="AT23" s="686"/>
      <c r="AU23" s="686"/>
      <c r="AV23" s="686"/>
      <c r="AW23" s="686"/>
      <c r="AX23" s="686"/>
      <c r="AY23" s="686"/>
      <c r="AZ23" s="686"/>
      <c r="BA23" s="686"/>
      <c r="BB23" s="686"/>
      <c r="BC23" s="686"/>
      <c r="BD23" s="686"/>
      <c r="BE23" s="686"/>
      <c r="BF23" s="687"/>
      <c r="BG23" s="666" t="s">
        <v>547</v>
      </c>
      <c r="BH23" s="667"/>
      <c r="BI23" s="667"/>
      <c r="BJ23" s="667"/>
      <c r="BK23" s="667"/>
      <c r="BL23" s="667"/>
      <c r="BM23" s="667"/>
      <c r="BN23" s="668"/>
      <c r="BO23" s="669" t="s">
        <v>547</v>
      </c>
      <c r="BP23" s="669"/>
      <c r="BQ23" s="669"/>
      <c r="BR23" s="669"/>
      <c r="BS23" s="670" t="s">
        <v>547</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260</v>
      </c>
      <c r="CS23" s="649"/>
      <c r="CT23" s="649"/>
      <c r="CU23" s="649"/>
      <c r="CV23" s="649"/>
      <c r="CW23" s="649"/>
      <c r="CX23" s="649"/>
      <c r="CY23" s="650"/>
      <c r="CZ23" s="648" t="s">
        <v>573</v>
      </c>
      <c r="DA23" s="649"/>
      <c r="DB23" s="649"/>
      <c r="DC23" s="650"/>
      <c r="DD23" s="648" t="s">
        <v>574</v>
      </c>
      <c r="DE23" s="649"/>
      <c r="DF23" s="649"/>
      <c r="DG23" s="649"/>
      <c r="DH23" s="649"/>
      <c r="DI23" s="649"/>
      <c r="DJ23" s="649"/>
      <c r="DK23" s="650"/>
      <c r="DL23" s="699" t="s">
        <v>261</v>
      </c>
      <c r="DM23" s="700"/>
      <c r="DN23" s="700"/>
      <c r="DO23" s="700"/>
      <c r="DP23" s="700"/>
      <c r="DQ23" s="700"/>
      <c r="DR23" s="700"/>
      <c r="DS23" s="700"/>
      <c r="DT23" s="700"/>
      <c r="DU23" s="700"/>
      <c r="DV23" s="701"/>
      <c r="DW23" s="648" t="s">
        <v>262</v>
      </c>
      <c r="DX23" s="649"/>
      <c r="DY23" s="649"/>
      <c r="DZ23" s="649"/>
      <c r="EA23" s="649"/>
      <c r="EB23" s="649"/>
      <c r="EC23" s="650"/>
    </row>
    <row r="24" spans="2:133" ht="11.25" customHeight="1" x14ac:dyDescent="0.15">
      <c r="B24" s="663" t="s">
        <v>575</v>
      </c>
      <c r="C24" s="664"/>
      <c r="D24" s="664"/>
      <c r="E24" s="664"/>
      <c r="F24" s="664"/>
      <c r="G24" s="664"/>
      <c r="H24" s="664"/>
      <c r="I24" s="664"/>
      <c r="J24" s="664"/>
      <c r="K24" s="664"/>
      <c r="L24" s="664"/>
      <c r="M24" s="664"/>
      <c r="N24" s="664"/>
      <c r="O24" s="664"/>
      <c r="P24" s="664"/>
      <c r="Q24" s="665"/>
      <c r="R24" s="666">
        <v>26118079</v>
      </c>
      <c r="S24" s="667"/>
      <c r="T24" s="667"/>
      <c r="U24" s="667"/>
      <c r="V24" s="667"/>
      <c r="W24" s="667"/>
      <c r="X24" s="667"/>
      <c r="Y24" s="668"/>
      <c r="Z24" s="669">
        <v>18.399999999999999</v>
      </c>
      <c r="AA24" s="669"/>
      <c r="AB24" s="669"/>
      <c r="AC24" s="669"/>
      <c r="AD24" s="670">
        <v>26118079</v>
      </c>
      <c r="AE24" s="670"/>
      <c r="AF24" s="670"/>
      <c r="AG24" s="670"/>
      <c r="AH24" s="670"/>
      <c r="AI24" s="670"/>
      <c r="AJ24" s="670"/>
      <c r="AK24" s="670"/>
      <c r="AL24" s="671">
        <v>37.4</v>
      </c>
      <c r="AM24" s="672"/>
      <c r="AN24" s="672"/>
      <c r="AO24" s="673"/>
      <c r="AP24" s="685" t="s">
        <v>576</v>
      </c>
      <c r="AQ24" s="686"/>
      <c r="AR24" s="686"/>
      <c r="AS24" s="686"/>
      <c r="AT24" s="686"/>
      <c r="AU24" s="686"/>
      <c r="AV24" s="686"/>
      <c r="AW24" s="686"/>
      <c r="AX24" s="686"/>
      <c r="AY24" s="686"/>
      <c r="AZ24" s="686"/>
      <c r="BA24" s="686"/>
      <c r="BB24" s="686"/>
      <c r="BC24" s="686"/>
      <c r="BD24" s="686"/>
      <c r="BE24" s="686"/>
      <c r="BF24" s="687"/>
      <c r="BG24" s="666" t="s">
        <v>547</v>
      </c>
      <c r="BH24" s="667"/>
      <c r="BI24" s="667"/>
      <c r="BJ24" s="667"/>
      <c r="BK24" s="667"/>
      <c r="BL24" s="667"/>
      <c r="BM24" s="667"/>
      <c r="BN24" s="668"/>
      <c r="BO24" s="669" t="s">
        <v>547</v>
      </c>
      <c r="BP24" s="669"/>
      <c r="BQ24" s="669"/>
      <c r="BR24" s="669"/>
      <c r="BS24" s="670" t="s">
        <v>550</v>
      </c>
      <c r="BT24" s="670"/>
      <c r="BU24" s="670"/>
      <c r="BV24" s="670"/>
      <c r="BW24" s="670"/>
      <c r="BX24" s="670"/>
      <c r="BY24" s="670"/>
      <c r="BZ24" s="670"/>
      <c r="CA24" s="670"/>
      <c r="CB24" s="674"/>
      <c r="CD24" s="677" t="s">
        <v>263</v>
      </c>
      <c r="CE24" s="678"/>
      <c r="CF24" s="678"/>
      <c r="CG24" s="678"/>
      <c r="CH24" s="678"/>
      <c r="CI24" s="678"/>
      <c r="CJ24" s="678"/>
      <c r="CK24" s="678"/>
      <c r="CL24" s="678"/>
      <c r="CM24" s="678"/>
      <c r="CN24" s="678"/>
      <c r="CO24" s="678"/>
      <c r="CP24" s="678"/>
      <c r="CQ24" s="679"/>
      <c r="CR24" s="655">
        <v>75847986</v>
      </c>
      <c r="CS24" s="656"/>
      <c r="CT24" s="656"/>
      <c r="CU24" s="656"/>
      <c r="CV24" s="656"/>
      <c r="CW24" s="656"/>
      <c r="CX24" s="656"/>
      <c r="CY24" s="657"/>
      <c r="CZ24" s="660">
        <v>55.4</v>
      </c>
      <c r="DA24" s="661"/>
      <c r="DB24" s="661"/>
      <c r="DC24" s="680"/>
      <c r="DD24" s="705">
        <v>38096516</v>
      </c>
      <c r="DE24" s="656"/>
      <c r="DF24" s="656"/>
      <c r="DG24" s="656"/>
      <c r="DH24" s="656"/>
      <c r="DI24" s="656"/>
      <c r="DJ24" s="656"/>
      <c r="DK24" s="657"/>
      <c r="DL24" s="705">
        <v>36482763</v>
      </c>
      <c r="DM24" s="656"/>
      <c r="DN24" s="656"/>
      <c r="DO24" s="656"/>
      <c r="DP24" s="656"/>
      <c r="DQ24" s="656"/>
      <c r="DR24" s="656"/>
      <c r="DS24" s="656"/>
      <c r="DT24" s="656"/>
      <c r="DU24" s="656"/>
      <c r="DV24" s="657"/>
      <c r="DW24" s="660">
        <v>49.8</v>
      </c>
      <c r="DX24" s="661"/>
      <c r="DY24" s="661"/>
      <c r="DZ24" s="661"/>
      <c r="EA24" s="661"/>
      <c r="EB24" s="661"/>
      <c r="EC24" s="662"/>
    </row>
    <row r="25" spans="2:133" ht="11.25" customHeight="1" x14ac:dyDescent="0.15">
      <c r="B25" s="663" t="s">
        <v>577</v>
      </c>
      <c r="C25" s="664"/>
      <c r="D25" s="664"/>
      <c r="E25" s="664"/>
      <c r="F25" s="664"/>
      <c r="G25" s="664"/>
      <c r="H25" s="664"/>
      <c r="I25" s="664"/>
      <c r="J25" s="664"/>
      <c r="K25" s="664"/>
      <c r="L25" s="664"/>
      <c r="M25" s="664"/>
      <c r="N25" s="664"/>
      <c r="O25" s="664"/>
      <c r="P25" s="664"/>
      <c r="Q25" s="665"/>
      <c r="R25" s="666">
        <v>3979903</v>
      </c>
      <c r="S25" s="667"/>
      <c r="T25" s="667"/>
      <c r="U25" s="667"/>
      <c r="V25" s="667"/>
      <c r="W25" s="667"/>
      <c r="X25" s="667"/>
      <c r="Y25" s="668"/>
      <c r="Z25" s="669">
        <v>2.8</v>
      </c>
      <c r="AA25" s="669"/>
      <c r="AB25" s="669"/>
      <c r="AC25" s="669"/>
      <c r="AD25" s="670" t="s">
        <v>547</v>
      </c>
      <c r="AE25" s="670"/>
      <c r="AF25" s="670"/>
      <c r="AG25" s="670"/>
      <c r="AH25" s="670"/>
      <c r="AI25" s="670"/>
      <c r="AJ25" s="670"/>
      <c r="AK25" s="670"/>
      <c r="AL25" s="671" t="s">
        <v>553</v>
      </c>
      <c r="AM25" s="672"/>
      <c r="AN25" s="672"/>
      <c r="AO25" s="673"/>
      <c r="AP25" s="685" t="s">
        <v>578</v>
      </c>
      <c r="AQ25" s="686"/>
      <c r="AR25" s="686"/>
      <c r="AS25" s="686"/>
      <c r="AT25" s="686"/>
      <c r="AU25" s="686"/>
      <c r="AV25" s="686"/>
      <c r="AW25" s="686"/>
      <c r="AX25" s="686"/>
      <c r="AY25" s="686"/>
      <c r="AZ25" s="686"/>
      <c r="BA25" s="686"/>
      <c r="BB25" s="686"/>
      <c r="BC25" s="686"/>
      <c r="BD25" s="686"/>
      <c r="BE25" s="686"/>
      <c r="BF25" s="687"/>
      <c r="BG25" s="666" t="s">
        <v>553</v>
      </c>
      <c r="BH25" s="667"/>
      <c r="BI25" s="667"/>
      <c r="BJ25" s="667"/>
      <c r="BK25" s="667"/>
      <c r="BL25" s="667"/>
      <c r="BM25" s="667"/>
      <c r="BN25" s="668"/>
      <c r="BO25" s="669" t="s">
        <v>547</v>
      </c>
      <c r="BP25" s="669"/>
      <c r="BQ25" s="669"/>
      <c r="BR25" s="669"/>
      <c r="BS25" s="670" t="s">
        <v>547</v>
      </c>
      <c r="BT25" s="670"/>
      <c r="BU25" s="670"/>
      <c r="BV25" s="670"/>
      <c r="BW25" s="670"/>
      <c r="BX25" s="670"/>
      <c r="BY25" s="670"/>
      <c r="BZ25" s="670"/>
      <c r="CA25" s="670"/>
      <c r="CB25" s="674"/>
      <c r="CD25" s="681" t="s">
        <v>579</v>
      </c>
      <c r="CE25" s="682"/>
      <c r="CF25" s="682"/>
      <c r="CG25" s="682"/>
      <c r="CH25" s="682"/>
      <c r="CI25" s="682"/>
      <c r="CJ25" s="682"/>
      <c r="CK25" s="682"/>
      <c r="CL25" s="682"/>
      <c r="CM25" s="682"/>
      <c r="CN25" s="682"/>
      <c r="CO25" s="682"/>
      <c r="CP25" s="682"/>
      <c r="CQ25" s="683"/>
      <c r="CR25" s="666">
        <v>13088277</v>
      </c>
      <c r="CS25" s="691"/>
      <c r="CT25" s="691"/>
      <c r="CU25" s="691"/>
      <c r="CV25" s="691"/>
      <c r="CW25" s="691"/>
      <c r="CX25" s="691"/>
      <c r="CY25" s="692"/>
      <c r="CZ25" s="671">
        <v>9.6</v>
      </c>
      <c r="DA25" s="706"/>
      <c r="DB25" s="706"/>
      <c r="DC25" s="708"/>
      <c r="DD25" s="675">
        <v>11863852</v>
      </c>
      <c r="DE25" s="691"/>
      <c r="DF25" s="691"/>
      <c r="DG25" s="691"/>
      <c r="DH25" s="691"/>
      <c r="DI25" s="691"/>
      <c r="DJ25" s="691"/>
      <c r="DK25" s="692"/>
      <c r="DL25" s="675">
        <v>10772590</v>
      </c>
      <c r="DM25" s="691"/>
      <c r="DN25" s="691"/>
      <c r="DO25" s="691"/>
      <c r="DP25" s="691"/>
      <c r="DQ25" s="691"/>
      <c r="DR25" s="691"/>
      <c r="DS25" s="691"/>
      <c r="DT25" s="691"/>
      <c r="DU25" s="691"/>
      <c r="DV25" s="692"/>
      <c r="DW25" s="671">
        <v>14.7</v>
      </c>
      <c r="DX25" s="706"/>
      <c r="DY25" s="706"/>
      <c r="DZ25" s="706"/>
      <c r="EA25" s="706"/>
      <c r="EB25" s="706"/>
      <c r="EC25" s="707"/>
    </row>
    <row r="26" spans="2:133" ht="11.25" customHeight="1" x14ac:dyDescent="0.15">
      <c r="B26" s="663" t="s">
        <v>580</v>
      </c>
      <c r="C26" s="664"/>
      <c r="D26" s="664"/>
      <c r="E26" s="664"/>
      <c r="F26" s="664"/>
      <c r="G26" s="664"/>
      <c r="H26" s="664"/>
      <c r="I26" s="664"/>
      <c r="J26" s="664"/>
      <c r="K26" s="664"/>
      <c r="L26" s="664"/>
      <c r="M26" s="664"/>
      <c r="N26" s="664"/>
      <c r="O26" s="664"/>
      <c r="P26" s="664"/>
      <c r="Q26" s="665"/>
      <c r="R26" s="666">
        <v>8472</v>
      </c>
      <c r="S26" s="667"/>
      <c r="T26" s="667"/>
      <c r="U26" s="667"/>
      <c r="V26" s="667"/>
      <c r="W26" s="667"/>
      <c r="X26" s="667"/>
      <c r="Y26" s="668"/>
      <c r="Z26" s="669">
        <v>0</v>
      </c>
      <c r="AA26" s="669"/>
      <c r="AB26" s="669"/>
      <c r="AC26" s="669"/>
      <c r="AD26" s="670" t="s">
        <v>553</v>
      </c>
      <c r="AE26" s="670"/>
      <c r="AF26" s="670"/>
      <c r="AG26" s="670"/>
      <c r="AH26" s="670"/>
      <c r="AI26" s="670"/>
      <c r="AJ26" s="670"/>
      <c r="AK26" s="670"/>
      <c r="AL26" s="671" t="s">
        <v>547</v>
      </c>
      <c r="AM26" s="672"/>
      <c r="AN26" s="672"/>
      <c r="AO26" s="673"/>
      <c r="AP26" s="685" t="s">
        <v>264</v>
      </c>
      <c r="AQ26" s="709"/>
      <c r="AR26" s="709"/>
      <c r="AS26" s="709"/>
      <c r="AT26" s="709"/>
      <c r="AU26" s="709"/>
      <c r="AV26" s="709"/>
      <c r="AW26" s="709"/>
      <c r="AX26" s="709"/>
      <c r="AY26" s="709"/>
      <c r="AZ26" s="709"/>
      <c r="BA26" s="709"/>
      <c r="BB26" s="709"/>
      <c r="BC26" s="709"/>
      <c r="BD26" s="709"/>
      <c r="BE26" s="709"/>
      <c r="BF26" s="687"/>
      <c r="BG26" s="666" t="s">
        <v>547</v>
      </c>
      <c r="BH26" s="667"/>
      <c r="BI26" s="667"/>
      <c r="BJ26" s="667"/>
      <c r="BK26" s="667"/>
      <c r="BL26" s="667"/>
      <c r="BM26" s="667"/>
      <c r="BN26" s="668"/>
      <c r="BO26" s="669" t="s">
        <v>547</v>
      </c>
      <c r="BP26" s="669"/>
      <c r="BQ26" s="669"/>
      <c r="BR26" s="669"/>
      <c r="BS26" s="670" t="s">
        <v>547</v>
      </c>
      <c r="BT26" s="670"/>
      <c r="BU26" s="670"/>
      <c r="BV26" s="670"/>
      <c r="BW26" s="670"/>
      <c r="BX26" s="670"/>
      <c r="BY26" s="670"/>
      <c r="BZ26" s="670"/>
      <c r="CA26" s="670"/>
      <c r="CB26" s="674"/>
      <c r="CD26" s="681" t="s">
        <v>265</v>
      </c>
      <c r="CE26" s="682"/>
      <c r="CF26" s="682"/>
      <c r="CG26" s="682"/>
      <c r="CH26" s="682"/>
      <c r="CI26" s="682"/>
      <c r="CJ26" s="682"/>
      <c r="CK26" s="682"/>
      <c r="CL26" s="682"/>
      <c r="CM26" s="682"/>
      <c r="CN26" s="682"/>
      <c r="CO26" s="682"/>
      <c r="CP26" s="682"/>
      <c r="CQ26" s="683"/>
      <c r="CR26" s="666">
        <v>8496589</v>
      </c>
      <c r="CS26" s="667"/>
      <c r="CT26" s="667"/>
      <c r="CU26" s="667"/>
      <c r="CV26" s="667"/>
      <c r="CW26" s="667"/>
      <c r="CX26" s="667"/>
      <c r="CY26" s="668"/>
      <c r="CZ26" s="671">
        <v>6.2</v>
      </c>
      <c r="DA26" s="706"/>
      <c r="DB26" s="706"/>
      <c r="DC26" s="708"/>
      <c r="DD26" s="675">
        <v>7797964</v>
      </c>
      <c r="DE26" s="667"/>
      <c r="DF26" s="667"/>
      <c r="DG26" s="667"/>
      <c r="DH26" s="667"/>
      <c r="DI26" s="667"/>
      <c r="DJ26" s="667"/>
      <c r="DK26" s="668"/>
      <c r="DL26" s="675" t="s">
        <v>550</v>
      </c>
      <c r="DM26" s="667"/>
      <c r="DN26" s="667"/>
      <c r="DO26" s="667"/>
      <c r="DP26" s="667"/>
      <c r="DQ26" s="667"/>
      <c r="DR26" s="667"/>
      <c r="DS26" s="667"/>
      <c r="DT26" s="667"/>
      <c r="DU26" s="667"/>
      <c r="DV26" s="668"/>
      <c r="DW26" s="671" t="s">
        <v>550</v>
      </c>
      <c r="DX26" s="706"/>
      <c r="DY26" s="706"/>
      <c r="DZ26" s="706"/>
      <c r="EA26" s="706"/>
      <c r="EB26" s="706"/>
      <c r="EC26" s="707"/>
    </row>
    <row r="27" spans="2:133" ht="11.25" customHeight="1" x14ac:dyDescent="0.15">
      <c r="B27" s="663" t="s">
        <v>581</v>
      </c>
      <c r="C27" s="664"/>
      <c r="D27" s="664"/>
      <c r="E27" s="664"/>
      <c r="F27" s="664"/>
      <c r="G27" s="664"/>
      <c r="H27" s="664"/>
      <c r="I27" s="664"/>
      <c r="J27" s="664"/>
      <c r="K27" s="664"/>
      <c r="L27" s="664"/>
      <c r="M27" s="664"/>
      <c r="N27" s="664"/>
      <c r="O27" s="664"/>
      <c r="P27" s="664"/>
      <c r="Q27" s="665"/>
      <c r="R27" s="666">
        <v>73526892</v>
      </c>
      <c r="S27" s="667"/>
      <c r="T27" s="667"/>
      <c r="U27" s="667"/>
      <c r="V27" s="667"/>
      <c r="W27" s="667"/>
      <c r="X27" s="667"/>
      <c r="Y27" s="668"/>
      <c r="Z27" s="669">
        <v>51.8</v>
      </c>
      <c r="AA27" s="669"/>
      <c r="AB27" s="669"/>
      <c r="AC27" s="669"/>
      <c r="AD27" s="670">
        <v>69538517</v>
      </c>
      <c r="AE27" s="670"/>
      <c r="AF27" s="670"/>
      <c r="AG27" s="670"/>
      <c r="AH27" s="670"/>
      <c r="AI27" s="670"/>
      <c r="AJ27" s="670"/>
      <c r="AK27" s="670"/>
      <c r="AL27" s="671">
        <v>99.599998474121094</v>
      </c>
      <c r="AM27" s="672"/>
      <c r="AN27" s="672"/>
      <c r="AO27" s="673"/>
      <c r="AP27" s="663" t="s">
        <v>266</v>
      </c>
      <c r="AQ27" s="664"/>
      <c r="AR27" s="664"/>
      <c r="AS27" s="664"/>
      <c r="AT27" s="664"/>
      <c r="AU27" s="664"/>
      <c r="AV27" s="664"/>
      <c r="AW27" s="664"/>
      <c r="AX27" s="664"/>
      <c r="AY27" s="664"/>
      <c r="AZ27" s="664"/>
      <c r="BA27" s="664"/>
      <c r="BB27" s="664"/>
      <c r="BC27" s="664"/>
      <c r="BD27" s="664"/>
      <c r="BE27" s="664"/>
      <c r="BF27" s="665"/>
      <c r="BG27" s="666">
        <v>34065114</v>
      </c>
      <c r="BH27" s="667"/>
      <c r="BI27" s="667"/>
      <c r="BJ27" s="667"/>
      <c r="BK27" s="667"/>
      <c r="BL27" s="667"/>
      <c r="BM27" s="667"/>
      <c r="BN27" s="668"/>
      <c r="BO27" s="669">
        <v>100</v>
      </c>
      <c r="BP27" s="669"/>
      <c r="BQ27" s="669"/>
      <c r="BR27" s="669"/>
      <c r="BS27" s="670">
        <v>2522810</v>
      </c>
      <c r="BT27" s="670"/>
      <c r="BU27" s="670"/>
      <c r="BV27" s="670"/>
      <c r="BW27" s="670"/>
      <c r="BX27" s="670"/>
      <c r="BY27" s="670"/>
      <c r="BZ27" s="670"/>
      <c r="CA27" s="670"/>
      <c r="CB27" s="674"/>
      <c r="CD27" s="681" t="s">
        <v>582</v>
      </c>
      <c r="CE27" s="682"/>
      <c r="CF27" s="682"/>
      <c r="CG27" s="682"/>
      <c r="CH27" s="682"/>
      <c r="CI27" s="682"/>
      <c r="CJ27" s="682"/>
      <c r="CK27" s="682"/>
      <c r="CL27" s="682"/>
      <c r="CM27" s="682"/>
      <c r="CN27" s="682"/>
      <c r="CO27" s="682"/>
      <c r="CP27" s="682"/>
      <c r="CQ27" s="683"/>
      <c r="CR27" s="666">
        <v>49092933</v>
      </c>
      <c r="CS27" s="691"/>
      <c r="CT27" s="691"/>
      <c r="CU27" s="691"/>
      <c r="CV27" s="691"/>
      <c r="CW27" s="691"/>
      <c r="CX27" s="691"/>
      <c r="CY27" s="692"/>
      <c r="CZ27" s="671">
        <v>35.9</v>
      </c>
      <c r="DA27" s="706"/>
      <c r="DB27" s="706"/>
      <c r="DC27" s="708"/>
      <c r="DD27" s="675">
        <v>12776999</v>
      </c>
      <c r="DE27" s="691"/>
      <c r="DF27" s="691"/>
      <c r="DG27" s="691"/>
      <c r="DH27" s="691"/>
      <c r="DI27" s="691"/>
      <c r="DJ27" s="691"/>
      <c r="DK27" s="692"/>
      <c r="DL27" s="675">
        <v>12315990</v>
      </c>
      <c r="DM27" s="691"/>
      <c r="DN27" s="691"/>
      <c r="DO27" s="691"/>
      <c r="DP27" s="691"/>
      <c r="DQ27" s="691"/>
      <c r="DR27" s="691"/>
      <c r="DS27" s="691"/>
      <c r="DT27" s="691"/>
      <c r="DU27" s="691"/>
      <c r="DV27" s="692"/>
      <c r="DW27" s="671">
        <v>16.8</v>
      </c>
      <c r="DX27" s="706"/>
      <c r="DY27" s="706"/>
      <c r="DZ27" s="706"/>
      <c r="EA27" s="706"/>
      <c r="EB27" s="706"/>
      <c r="EC27" s="707"/>
    </row>
    <row r="28" spans="2:133" ht="11.25" customHeight="1" x14ac:dyDescent="0.15">
      <c r="B28" s="663" t="s">
        <v>583</v>
      </c>
      <c r="C28" s="664"/>
      <c r="D28" s="664"/>
      <c r="E28" s="664"/>
      <c r="F28" s="664"/>
      <c r="G28" s="664"/>
      <c r="H28" s="664"/>
      <c r="I28" s="664"/>
      <c r="J28" s="664"/>
      <c r="K28" s="664"/>
      <c r="L28" s="664"/>
      <c r="M28" s="664"/>
      <c r="N28" s="664"/>
      <c r="O28" s="664"/>
      <c r="P28" s="664"/>
      <c r="Q28" s="665"/>
      <c r="R28" s="666">
        <v>38753</v>
      </c>
      <c r="S28" s="667"/>
      <c r="T28" s="667"/>
      <c r="U28" s="667"/>
      <c r="V28" s="667"/>
      <c r="W28" s="667"/>
      <c r="X28" s="667"/>
      <c r="Y28" s="668"/>
      <c r="Z28" s="669">
        <v>0</v>
      </c>
      <c r="AA28" s="669"/>
      <c r="AB28" s="669"/>
      <c r="AC28" s="669"/>
      <c r="AD28" s="670">
        <v>38753</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584</v>
      </c>
      <c r="CE28" s="682"/>
      <c r="CF28" s="682"/>
      <c r="CG28" s="682"/>
      <c r="CH28" s="682"/>
      <c r="CI28" s="682"/>
      <c r="CJ28" s="682"/>
      <c r="CK28" s="682"/>
      <c r="CL28" s="682"/>
      <c r="CM28" s="682"/>
      <c r="CN28" s="682"/>
      <c r="CO28" s="682"/>
      <c r="CP28" s="682"/>
      <c r="CQ28" s="683"/>
      <c r="CR28" s="666">
        <v>13666776</v>
      </c>
      <c r="CS28" s="667"/>
      <c r="CT28" s="667"/>
      <c r="CU28" s="667"/>
      <c r="CV28" s="667"/>
      <c r="CW28" s="667"/>
      <c r="CX28" s="667"/>
      <c r="CY28" s="668"/>
      <c r="CZ28" s="671">
        <v>10</v>
      </c>
      <c r="DA28" s="706"/>
      <c r="DB28" s="706"/>
      <c r="DC28" s="708"/>
      <c r="DD28" s="675">
        <v>13455665</v>
      </c>
      <c r="DE28" s="667"/>
      <c r="DF28" s="667"/>
      <c r="DG28" s="667"/>
      <c r="DH28" s="667"/>
      <c r="DI28" s="667"/>
      <c r="DJ28" s="667"/>
      <c r="DK28" s="668"/>
      <c r="DL28" s="675">
        <v>13394183</v>
      </c>
      <c r="DM28" s="667"/>
      <c r="DN28" s="667"/>
      <c r="DO28" s="667"/>
      <c r="DP28" s="667"/>
      <c r="DQ28" s="667"/>
      <c r="DR28" s="667"/>
      <c r="DS28" s="667"/>
      <c r="DT28" s="667"/>
      <c r="DU28" s="667"/>
      <c r="DV28" s="668"/>
      <c r="DW28" s="671">
        <v>18.3</v>
      </c>
      <c r="DX28" s="706"/>
      <c r="DY28" s="706"/>
      <c r="DZ28" s="706"/>
      <c r="EA28" s="706"/>
      <c r="EB28" s="706"/>
      <c r="EC28" s="707"/>
    </row>
    <row r="29" spans="2:133" ht="11.25" customHeight="1" x14ac:dyDescent="0.15">
      <c r="B29" s="663" t="s">
        <v>267</v>
      </c>
      <c r="C29" s="664"/>
      <c r="D29" s="664"/>
      <c r="E29" s="664"/>
      <c r="F29" s="664"/>
      <c r="G29" s="664"/>
      <c r="H29" s="664"/>
      <c r="I29" s="664"/>
      <c r="J29" s="664"/>
      <c r="K29" s="664"/>
      <c r="L29" s="664"/>
      <c r="M29" s="664"/>
      <c r="N29" s="664"/>
      <c r="O29" s="664"/>
      <c r="P29" s="664"/>
      <c r="Q29" s="665"/>
      <c r="R29" s="666">
        <v>465509</v>
      </c>
      <c r="S29" s="667"/>
      <c r="T29" s="667"/>
      <c r="U29" s="667"/>
      <c r="V29" s="667"/>
      <c r="W29" s="667"/>
      <c r="X29" s="667"/>
      <c r="Y29" s="668"/>
      <c r="Z29" s="669">
        <v>0.3</v>
      </c>
      <c r="AA29" s="669"/>
      <c r="AB29" s="669"/>
      <c r="AC29" s="669"/>
      <c r="AD29" s="670" t="s">
        <v>553</v>
      </c>
      <c r="AE29" s="670"/>
      <c r="AF29" s="670"/>
      <c r="AG29" s="670"/>
      <c r="AH29" s="670"/>
      <c r="AI29" s="670"/>
      <c r="AJ29" s="670"/>
      <c r="AK29" s="670"/>
      <c r="AL29" s="671" t="s">
        <v>547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268</v>
      </c>
      <c r="CE29" s="716"/>
      <c r="CF29" s="681" t="s">
        <v>585</v>
      </c>
      <c r="CG29" s="682"/>
      <c r="CH29" s="682"/>
      <c r="CI29" s="682"/>
      <c r="CJ29" s="682"/>
      <c r="CK29" s="682"/>
      <c r="CL29" s="682"/>
      <c r="CM29" s="682"/>
      <c r="CN29" s="682"/>
      <c r="CO29" s="682"/>
      <c r="CP29" s="682"/>
      <c r="CQ29" s="683"/>
      <c r="CR29" s="666">
        <v>13666723</v>
      </c>
      <c r="CS29" s="691"/>
      <c r="CT29" s="691"/>
      <c r="CU29" s="691"/>
      <c r="CV29" s="691"/>
      <c r="CW29" s="691"/>
      <c r="CX29" s="691"/>
      <c r="CY29" s="692"/>
      <c r="CZ29" s="671">
        <v>10</v>
      </c>
      <c r="DA29" s="706"/>
      <c r="DB29" s="706"/>
      <c r="DC29" s="708"/>
      <c r="DD29" s="675">
        <v>13455612</v>
      </c>
      <c r="DE29" s="691"/>
      <c r="DF29" s="691"/>
      <c r="DG29" s="691"/>
      <c r="DH29" s="691"/>
      <c r="DI29" s="691"/>
      <c r="DJ29" s="691"/>
      <c r="DK29" s="692"/>
      <c r="DL29" s="675">
        <v>13394130</v>
      </c>
      <c r="DM29" s="691"/>
      <c r="DN29" s="691"/>
      <c r="DO29" s="691"/>
      <c r="DP29" s="691"/>
      <c r="DQ29" s="691"/>
      <c r="DR29" s="691"/>
      <c r="DS29" s="691"/>
      <c r="DT29" s="691"/>
      <c r="DU29" s="691"/>
      <c r="DV29" s="692"/>
      <c r="DW29" s="671">
        <v>18.3</v>
      </c>
      <c r="DX29" s="706"/>
      <c r="DY29" s="706"/>
      <c r="DZ29" s="706"/>
      <c r="EA29" s="706"/>
      <c r="EB29" s="706"/>
      <c r="EC29" s="707"/>
    </row>
    <row r="30" spans="2:133" ht="11.25" customHeight="1" x14ac:dyDescent="0.15">
      <c r="B30" s="663" t="s">
        <v>269</v>
      </c>
      <c r="C30" s="664"/>
      <c r="D30" s="664"/>
      <c r="E30" s="664"/>
      <c r="F30" s="664"/>
      <c r="G30" s="664"/>
      <c r="H30" s="664"/>
      <c r="I30" s="664"/>
      <c r="J30" s="664"/>
      <c r="K30" s="664"/>
      <c r="L30" s="664"/>
      <c r="M30" s="664"/>
      <c r="N30" s="664"/>
      <c r="O30" s="664"/>
      <c r="P30" s="664"/>
      <c r="Q30" s="665"/>
      <c r="R30" s="666">
        <v>985388</v>
      </c>
      <c r="S30" s="667"/>
      <c r="T30" s="667"/>
      <c r="U30" s="667"/>
      <c r="V30" s="667"/>
      <c r="W30" s="667"/>
      <c r="X30" s="667"/>
      <c r="Y30" s="668"/>
      <c r="Z30" s="669">
        <v>0.7</v>
      </c>
      <c r="AA30" s="669"/>
      <c r="AB30" s="669"/>
      <c r="AC30" s="669"/>
      <c r="AD30" s="670">
        <v>70529</v>
      </c>
      <c r="AE30" s="670"/>
      <c r="AF30" s="670"/>
      <c r="AG30" s="670"/>
      <c r="AH30" s="670"/>
      <c r="AI30" s="670"/>
      <c r="AJ30" s="670"/>
      <c r="AK30" s="670"/>
      <c r="AL30" s="671">
        <v>0.1</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270</v>
      </c>
      <c r="BH30" s="713"/>
      <c r="BI30" s="713"/>
      <c r="BJ30" s="713"/>
      <c r="BK30" s="713"/>
      <c r="BL30" s="713"/>
      <c r="BM30" s="713"/>
      <c r="BN30" s="713"/>
      <c r="BO30" s="713"/>
      <c r="BP30" s="713"/>
      <c r="BQ30" s="714"/>
      <c r="BR30" s="645" t="s">
        <v>271</v>
      </c>
      <c r="BS30" s="713"/>
      <c r="BT30" s="713"/>
      <c r="BU30" s="713"/>
      <c r="BV30" s="713"/>
      <c r="BW30" s="713"/>
      <c r="BX30" s="713"/>
      <c r="BY30" s="713"/>
      <c r="BZ30" s="713"/>
      <c r="CA30" s="713"/>
      <c r="CB30" s="714"/>
      <c r="CD30" s="717"/>
      <c r="CE30" s="718"/>
      <c r="CF30" s="681" t="s">
        <v>586</v>
      </c>
      <c r="CG30" s="682"/>
      <c r="CH30" s="682"/>
      <c r="CI30" s="682"/>
      <c r="CJ30" s="682"/>
      <c r="CK30" s="682"/>
      <c r="CL30" s="682"/>
      <c r="CM30" s="682"/>
      <c r="CN30" s="682"/>
      <c r="CO30" s="682"/>
      <c r="CP30" s="682"/>
      <c r="CQ30" s="683"/>
      <c r="CR30" s="666">
        <v>13012574</v>
      </c>
      <c r="CS30" s="667"/>
      <c r="CT30" s="667"/>
      <c r="CU30" s="667"/>
      <c r="CV30" s="667"/>
      <c r="CW30" s="667"/>
      <c r="CX30" s="667"/>
      <c r="CY30" s="668"/>
      <c r="CZ30" s="671">
        <v>9.5</v>
      </c>
      <c r="DA30" s="706"/>
      <c r="DB30" s="706"/>
      <c r="DC30" s="708"/>
      <c r="DD30" s="675">
        <v>12809691</v>
      </c>
      <c r="DE30" s="667"/>
      <c r="DF30" s="667"/>
      <c r="DG30" s="667"/>
      <c r="DH30" s="667"/>
      <c r="DI30" s="667"/>
      <c r="DJ30" s="667"/>
      <c r="DK30" s="668"/>
      <c r="DL30" s="675">
        <v>12748209</v>
      </c>
      <c r="DM30" s="667"/>
      <c r="DN30" s="667"/>
      <c r="DO30" s="667"/>
      <c r="DP30" s="667"/>
      <c r="DQ30" s="667"/>
      <c r="DR30" s="667"/>
      <c r="DS30" s="667"/>
      <c r="DT30" s="667"/>
      <c r="DU30" s="667"/>
      <c r="DV30" s="668"/>
      <c r="DW30" s="671">
        <v>17.399999999999999</v>
      </c>
      <c r="DX30" s="706"/>
      <c r="DY30" s="706"/>
      <c r="DZ30" s="706"/>
      <c r="EA30" s="706"/>
      <c r="EB30" s="706"/>
      <c r="EC30" s="707"/>
    </row>
    <row r="31" spans="2:133" ht="11.25" customHeight="1" x14ac:dyDescent="0.15">
      <c r="B31" s="663" t="s">
        <v>272</v>
      </c>
      <c r="C31" s="664"/>
      <c r="D31" s="664"/>
      <c r="E31" s="664"/>
      <c r="F31" s="664"/>
      <c r="G31" s="664"/>
      <c r="H31" s="664"/>
      <c r="I31" s="664"/>
      <c r="J31" s="664"/>
      <c r="K31" s="664"/>
      <c r="L31" s="664"/>
      <c r="M31" s="664"/>
      <c r="N31" s="664"/>
      <c r="O31" s="664"/>
      <c r="P31" s="664"/>
      <c r="Q31" s="665"/>
      <c r="R31" s="666">
        <v>590935</v>
      </c>
      <c r="S31" s="667"/>
      <c r="T31" s="667"/>
      <c r="U31" s="667"/>
      <c r="V31" s="667"/>
      <c r="W31" s="667"/>
      <c r="X31" s="667"/>
      <c r="Y31" s="668"/>
      <c r="Z31" s="669">
        <v>0.4</v>
      </c>
      <c r="AA31" s="669"/>
      <c r="AB31" s="669"/>
      <c r="AC31" s="669"/>
      <c r="AD31" s="670">
        <v>21</v>
      </c>
      <c r="AE31" s="670"/>
      <c r="AF31" s="670"/>
      <c r="AG31" s="670"/>
      <c r="AH31" s="670"/>
      <c r="AI31" s="670"/>
      <c r="AJ31" s="670"/>
      <c r="AK31" s="670"/>
      <c r="AL31" s="671">
        <v>0</v>
      </c>
      <c r="AM31" s="672"/>
      <c r="AN31" s="672"/>
      <c r="AO31" s="673"/>
      <c r="AP31" s="726" t="s">
        <v>273</v>
      </c>
      <c r="AQ31" s="727"/>
      <c r="AR31" s="727"/>
      <c r="AS31" s="727"/>
      <c r="AT31" s="732" t="s">
        <v>274</v>
      </c>
      <c r="AU31" s="360"/>
      <c r="AV31" s="360"/>
      <c r="AW31" s="360"/>
      <c r="AX31" s="652" t="s">
        <v>191</v>
      </c>
      <c r="AY31" s="653"/>
      <c r="AZ31" s="653"/>
      <c r="BA31" s="653"/>
      <c r="BB31" s="653"/>
      <c r="BC31" s="653"/>
      <c r="BD31" s="653"/>
      <c r="BE31" s="653"/>
      <c r="BF31" s="654"/>
      <c r="BG31" s="725">
        <v>99.2</v>
      </c>
      <c r="BH31" s="721"/>
      <c r="BI31" s="721"/>
      <c r="BJ31" s="721"/>
      <c r="BK31" s="721"/>
      <c r="BL31" s="721"/>
      <c r="BM31" s="661">
        <v>95</v>
      </c>
      <c r="BN31" s="721"/>
      <c r="BO31" s="721"/>
      <c r="BP31" s="721"/>
      <c r="BQ31" s="722"/>
      <c r="BR31" s="725">
        <v>98.4</v>
      </c>
      <c r="BS31" s="721"/>
      <c r="BT31" s="721"/>
      <c r="BU31" s="721"/>
      <c r="BV31" s="721"/>
      <c r="BW31" s="721"/>
      <c r="BX31" s="661">
        <v>94</v>
      </c>
      <c r="BY31" s="721"/>
      <c r="BZ31" s="721"/>
      <c r="CA31" s="721"/>
      <c r="CB31" s="722"/>
      <c r="CD31" s="717"/>
      <c r="CE31" s="718"/>
      <c r="CF31" s="681" t="s">
        <v>587</v>
      </c>
      <c r="CG31" s="682"/>
      <c r="CH31" s="682"/>
      <c r="CI31" s="682"/>
      <c r="CJ31" s="682"/>
      <c r="CK31" s="682"/>
      <c r="CL31" s="682"/>
      <c r="CM31" s="682"/>
      <c r="CN31" s="682"/>
      <c r="CO31" s="682"/>
      <c r="CP31" s="682"/>
      <c r="CQ31" s="683"/>
      <c r="CR31" s="666">
        <v>654149</v>
      </c>
      <c r="CS31" s="691"/>
      <c r="CT31" s="691"/>
      <c r="CU31" s="691"/>
      <c r="CV31" s="691"/>
      <c r="CW31" s="691"/>
      <c r="CX31" s="691"/>
      <c r="CY31" s="692"/>
      <c r="CZ31" s="671">
        <v>0.5</v>
      </c>
      <c r="DA31" s="706"/>
      <c r="DB31" s="706"/>
      <c r="DC31" s="708"/>
      <c r="DD31" s="675">
        <v>645921</v>
      </c>
      <c r="DE31" s="691"/>
      <c r="DF31" s="691"/>
      <c r="DG31" s="691"/>
      <c r="DH31" s="691"/>
      <c r="DI31" s="691"/>
      <c r="DJ31" s="691"/>
      <c r="DK31" s="692"/>
      <c r="DL31" s="675">
        <v>645921</v>
      </c>
      <c r="DM31" s="691"/>
      <c r="DN31" s="691"/>
      <c r="DO31" s="691"/>
      <c r="DP31" s="691"/>
      <c r="DQ31" s="691"/>
      <c r="DR31" s="691"/>
      <c r="DS31" s="691"/>
      <c r="DT31" s="691"/>
      <c r="DU31" s="691"/>
      <c r="DV31" s="692"/>
      <c r="DW31" s="671">
        <v>0.9</v>
      </c>
      <c r="DX31" s="706"/>
      <c r="DY31" s="706"/>
      <c r="DZ31" s="706"/>
      <c r="EA31" s="706"/>
      <c r="EB31" s="706"/>
      <c r="EC31" s="707"/>
    </row>
    <row r="32" spans="2:133" ht="11.25" customHeight="1" x14ac:dyDescent="0.15">
      <c r="B32" s="663" t="s">
        <v>275</v>
      </c>
      <c r="C32" s="664"/>
      <c r="D32" s="664"/>
      <c r="E32" s="664"/>
      <c r="F32" s="664"/>
      <c r="G32" s="664"/>
      <c r="H32" s="664"/>
      <c r="I32" s="664"/>
      <c r="J32" s="664"/>
      <c r="K32" s="664"/>
      <c r="L32" s="664"/>
      <c r="M32" s="664"/>
      <c r="N32" s="664"/>
      <c r="O32" s="664"/>
      <c r="P32" s="664"/>
      <c r="Q32" s="665"/>
      <c r="R32" s="666">
        <v>42710278</v>
      </c>
      <c r="S32" s="667"/>
      <c r="T32" s="667"/>
      <c r="U32" s="667"/>
      <c r="V32" s="667"/>
      <c r="W32" s="667"/>
      <c r="X32" s="667"/>
      <c r="Y32" s="668"/>
      <c r="Z32" s="669">
        <v>30.1</v>
      </c>
      <c r="AA32" s="669"/>
      <c r="AB32" s="669"/>
      <c r="AC32" s="669"/>
      <c r="AD32" s="670" t="s">
        <v>553</v>
      </c>
      <c r="AE32" s="670"/>
      <c r="AF32" s="670"/>
      <c r="AG32" s="670"/>
      <c r="AH32" s="670"/>
      <c r="AI32" s="670"/>
      <c r="AJ32" s="670"/>
      <c r="AK32" s="670"/>
      <c r="AL32" s="671" t="s">
        <v>547</v>
      </c>
      <c r="AM32" s="672"/>
      <c r="AN32" s="672"/>
      <c r="AO32" s="673"/>
      <c r="AP32" s="728"/>
      <c r="AQ32" s="729"/>
      <c r="AR32" s="729"/>
      <c r="AS32" s="729"/>
      <c r="AT32" s="733"/>
      <c r="AU32" s="361" t="s">
        <v>588</v>
      </c>
      <c r="AV32" s="361"/>
      <c r="AW32" s="361"/>
      <c r="AX32" s="663" t="s">
        <v>276</v>
      </c>
      <c r="AY32" s="664"/>
      <c r="AZ32" s="664"/>
      <c r="BA32" s="664"/>
      <c r="BB32" s="664"/>
      <c r="BC32" s="664"/>
      <c r="BD32" s="664"/>
      <c r="BE32" s="664"/>
      <c r="BF32" s="665"/>
      <c r="BG32" s="735">
        <v>99.5</v>
      </c>
      <c r="BH32" s="691"/>
      <c r="BI32" s="691"/>
      <c r="BJ32" s="691"/>
      <c r="BK32" s="691"/>
      <c r="BL32" s="691"/>
      <c r="BM32" s="672">
        <v>96.3</v>
      </c>
      <c r="BN32" s="723"/>
      <c r="BO32" s="723"/>
      <c r="BP32" s="723"/>
      <c r="BQ32" s="724"/>
      <c r="BR32" s="735">
        <v>99</v>
      </c>
      <c r="BS32" s="691"/>
      <c r="BT32" s="691"/>
      <c r="BU32" s="691"/>
      <c r="BV32" s="691"/>
      <c r="BW32" s="691"/>
      <c r="BX32" s="672">
        <v>95.6</v>
      </c>
      <c r="BY32" s="723"/>
      <c r="BZ32" s="723"/>
      <c r="CA32" s="723"/>
      <c r="CB32" s="724"/>
      <c r="CD32" s="719"/>
      <c r="CE32" s="720"/>
      <c r="CF32" s="681" t="s">
        <v>589</v>
      </c>
      <c r="CG32" s="682"/>
      <c r="CH32" s="682"/>
      <c r="CI32" s="682"/>
      <c r="CJ32" s="682"/>
      <c r="CK32" s="682"/>
      <c r="CL32" s="682"/>
      <c r="CM32" s="682"/>
      <c r="CN32" s="682"/>
      <c r="CO32" s="682"/>
      <c r="CP32" s="682"/>
      <c r="CQ32" s="683"/>
      <c r="CR32" s="666">
        <v>53</v>
      </c>
      <c r="CS32" s="667"/>
      <c r="CT32" s="667"/>
      <c r="CU32" s="667"/>
      <c r="CV32" s="667"/>
      <c r="CW32" s="667"/>
      <c r="CX32" s="667"/>
      <c r="CY32" s="668"/>
      <c r="CZ32" s="671">
        <v>0</v>
      </c>
      <c r="DA32" s="706"/>
      <c r="DB32" s="706"/>
      <c r="DC32" s="708"/>
      <c r="DD32" s="675">
        <v>53</v>
      </c>
      <c r="DE32" s="667"/>
      <c r="DF32" s="667"/>
      <c r="DG32" s="667"/>
      <c r="DH32" s="667"/>
      <c r="DI32" s="667"/>
      <c r="DJ32" s="667"/>
      <c r="DK32" s="668"/>
      <c r="DL32" s="675">
        <v>53</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702" t="s">
        <v>277</v>
      </c>
      <c r="C33" s="703"/>
      <c r="D33" s="703"/>
      <c r="E33" s="703"/>
      <c r="F33" s="703"/>
      <c r="G33" s="703"/>
      <c r="H33" s="703"/>
      <c r="I33" s="703"/>
      <c r="J33" s="703"/>
      <c r="K33" s="703"/>
      <c r="L33" s="703"/>
      <c r="M33" s="703"/>
      <c r="N33" s="703"/>
      <c r="O33" s="703"/>
      <c r="P33" s="703"/>
      <c r="Q33" s="704"/>
      <c r="R33" s="666">
        <v>3251</v>
      </c>
      <c r="S33" s="667"/>
      <c r="T33" s="667"/>
      <c r="U33" s="667"/>
      <c r="V33" s="667"/>
      <c r="W33" s="667"/>
      <c r="X33" s="667"/>
      <c r="Y33" s="668"/>
      <c r="Z33" s="669">
        <v>0</v>
      </c>
      <c r="AA33" s="669"/>
      <c r="AB33" s="669"/>
      <c r="AC33" s="669"/>
      <c r="AD33" s="670">
        <v>3251</v>
      </c>
      <c r="AE33" s="670"/>
      <c r="AF33" s="670"/>
      <c r="AG33" s="670"/>
      <c r="AH33" s="670"/>
      <c r="AI33" s="670"/>
      <c r="AJ33" s="670"/>
      <c r="AK33" s="670"/>
      <c r="AL33" s="671">
        <v>0</v>
      </c>
      <c r="AM33" s="672"/>
      <c r="AN33" s="672"/>
      <c r="AO33" s="673"/>
      <c r="AP33" s="730"/>
      <c r="AQ33" s="731"/>
      <c r="AR33" s="731"/>
      <c r="AS33" s="731"/>
      <c r="AT33" s="734"/>
      <c r="AU33" s="362"/>
      <c r="AV33" s="362"/>
      <c r="AW33" s="362"/>
      <c r="AX33" s="710" t="s">
        <v>278</v>
      </c>
      <c r="AY33" s="711"/>
      <c r="AZ33" s="711"/>
      <c r="BA33" s="711"/>
      <c r="BB33" s="711"/>
      <c r="BC33" s="711"/>
      <c r="BD33" s="711"/>
      <c r="BE33" s="711"/>
      <c r="BF33" s="712"/>
      <c r="BG33" s="736">
        <v>98.8</v>
      </c>
      <c r="BH33" s="737"/>
      <c r="BI33" s="737"/>
      <c r="BJ33" s="737"/>
      <c r="BK33" s="737"/>
      <c r="BL33" s="737"/>
      <c r="BM33" s="738">
        <v>93.1</v>
      </c>
      <c r="BN33" s="737"/>
      <c r="BO33" s="737"/>
      <c r="BP33" s="737"/>
      <c r="BQ33" s="739"/>
      <c r="BR33" s="736">
        <v>97.7</v>
      </c>
      <c r="BS33" s="737"/>
      <c r="BT33" s="737"/>
      <c r="BU33" s="737"/>
      <c r="BV33" s="737"/>
      <c r="BW33" s="737"/>
      <c r="BX33" s="738">
        <v>91.7</v>
      </c>
      <c r="BY33" s="737"/>
      <c r="BZ33" s="737"/>
      <c r="CA33" s="737"/>
      <c r="CB33" s="739"/>
      <c r="CD33" s="681" t="s">
        <v>279</v>
      </c>
      <c r="CE33" s="682"/>
      <c r="CF33" s="682"/>
      <c r="CG33" s="682"/>
      <c r="CH33" s="682"/>
      <c r="CI33" s="682"/>
      <c r="CJ33" s="682"/>
      <c r="CK33" s="682"/>
      <c r="CL33" s="682"/>
      <c r="CM33" s="682"/>
      <c r="CN33" s="682"/>
      <c r="CO33" s="682"/>
      <c r="CP33" s="682"/>
      <c r="CQ33" s="683"/>
      <c r="CR33" s="666">
        <v>49620334</v>
      </c>
      <c r="CS33" s="691"/>
      <c r="CT33" s="691"/>
      <c r="CU33" s="691"/>
      <c r="CV33" s="691"/>
      <c r="CW33" s="691"/>
      <c r="CX33" s="691"/>
      <c r="CY33" s="692"/>
      <c r="CZ33" s="671">
        <v>36.299999999999997</v>
      </c>
      <c r="DA33" s="706"/>
      <c r="DB33" s="706"/>
      <c r="DC33" s="708"/>
      <c r="DD33" s="675">
        <v>38863469</v>
      </c>
      <c r="DE33" s="691"/>
      <c r="DF33" s="691"/>
      <c r="DG33" s="691"/>
      <c r="DH33" s="691"/>
      <c r="DI33" s="691"/>
      <c r="DJ33" s="691"/>
      <c r="DK33" s="692"/>
      <c r="DL33" s="675">
        <v>27243982</v>
      </c>
      <c r="DM33" s="691"/>
      <c r="DN33" s="691"/>
      <c r="DO33" s="691"/>
      <c r="DP33" s="691"/>
      <c r="DQ33" s="691"/>
      <c r="DR33" s="691"/>
      <c r="DS33" s="691"/>
      <c r="DT33" s="691"/>
      <c r="DU33" s="691"/>
      <c r="DV33" s="692"/>
      <c r="DW33" s="671">
        <v>37.200000000000003</v>
      </c>
      <c r="DX33" s="706"/>
      <c r="DY33" s="706"/>
      <c r="DZ33" s="706"/>
      <c r="EA33" s="706"/>
      <c r="EB33" s="706"/>
      <c r="EC33" s="707"/>
    </row>
    <row r="34" spans="2:133" ht="11.25" customHeight="1" x14ac:dyDescent="0.15">
      <c r="B34" s="663" t="s">
        <v>280</v>
      </c>
      <c r="C34" s="664"/>
      <c r="D34" s="664"/>
      <c r="E34" s="664"/>
      <c r="F34" s="664"/>
      <c r="G34" s="664"/>
      <c r="H34" s="664"/>
      <c r="I34" s="664"/>
      <c r="J34" s="664"/>
      <c r="K34" s="664"/>
      <c r="L34" s="664"/>
      <c r="M34" s="664"/>
      <c r="N34" s="664"/>
      <c r="O34" s="664"/>
      <c r="P34" s="664"/>
      <c r="Q34" s="665"/>
      <c r="R34" s="666">
        <v>8864338</v>
      </c>
      <c r="S34" s="667"/>
      <c r="T34" s="667"/>
      <c r="U34" s="667"/>
      <c r="V34" s="667"/>
      <c r="W34" s="667"/>
      <c r="X34" s="667"/>
      <c r="Y34" s="668"/>
      <c r="Z34" s="669">
        <v>6.2</v>
      </c>
      <c r="AA34" s="669"/>
      <c r="AB34" s="669"/>
      <c r="AC34" s="669"/>
      <c r="AD34" s="670" t="s">
        <v>553</v>
      </c>
      <c r="AE34" s="670"/>
      <c r="AF34" s="670"/>
      <c r="AG34" s="670"/>
      <c r="AH34" s="670"/>
      <c r="AI34" s="670"/>
      <c r="AJ34" s="670"/>
      <c r="AK34" s="670"/>
      <c r="AL34" s="671" t="s">
        <v>550</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590</v>
      </c>
      <c r="CE34" s="682"/>
      <c r="CF34" s="682"/>
      <c r="CG34" s="682"/>
      <c r="CH34" s="682"/>
      <c r="CI34" s="682"/>
      <c r="CJ34" s="682"/>
      <c r="CK34" s="682"/>
      <c r="CL34" s="682"/>
      <c r="CM34" s="682"/>
      <c r="CN34" s="682"/>
      <c r="CO34" s="682"/>
      <c r="CP34" s="682"/>
      <c r="CQ34" s="683"/>
      <c r="CR34" s="666">
        <v>15776585</v>
      </c>
      <c r="CS34" s="667"/>
      <c r="CT34" s="667"/>
      <c r="CU34" s="667"/>
      <c r="CV34" s="667"/>
      <c r="CW34" s="667"/>
      <c r="CX34" s="667"/>
      <c r="CY34" s="668"/>
      <c r="CZ34" s="671">
        <v>11.5</v>
      </c>
      <c r="DA34" s="706"/>
      <c r="DB34" s="706"/>
      <c r="DC34" s="708"/>
      <c r="DD34" s="675">
        <v>10425196</v>
      </c>
      <c r="DE34" s="667"/>
      <c r="DF34" s="667"/>
      <c r="DG34" s="667"/>
      <c r="DH34" s="667"/>
      <c r="DI34" s="667"/>
      <c r="DJ34" s="667"/>
      <c r="DK34" s="668"/>
      <c r="DL34" s="675">
        <v>8849384</v>
      </c>
      <c r="DM34" s="667"/>
      <c r="DN34" s="667"/>
      <c r="DO34" s="667"/>
      <c r="DP34" s="667"/>
      <c r="DQ34" s="667"/>
      <c r="DR34" s="667"/>
      <c r="DS34" s="667"/>
      <c r="DT34" s="667"/>
      <c r="DU34" s="667"/>
      <c r="DV34" s="668"/>
      <c r="DW34" s="671">
        <v>12.1</v>
      </c>
      <c r="DX34" s="706"/>
      <c r="DY34" s="706"/>
      <c r="DZ34" s="706"/>
      <c r="EA34" s="706"/>
      <c r="EB34" s="706"/>
      <c r="EC34" s="707"/>
    </row>
    <row r="35" spans="2:133" ht="11.25" customHeight="1" x14ac:dyDescent="0.15">
      <c r="B35" s="663" t="s">
        <v>281</v>
      </c>
      <c r="C35" s="664"/>
      <c r="D35" s="664"/>
      <c r="E35" s="664"/>
      <c r="F35" s="664"/>
      <c r="G35" s="664"/>
      <c r="H35" s="664"/>
      <c r="I35" s="664"/>
      <c r="J35" s="664"/>
      <c r="K35" s="664"/>
      <c r="L35" s="664"/>
      <c r="M35" s="664"/>
      <c r="N35" s="664"/>
      <c r="O35" s="664"/>
      <c r="P35" s="664"/>
      <c r="Q35" s="665"/>
      <c r="R35" s="666">
        <v>185832</v>
      </c>
      <c r="S35" s="667"/>
      <c r="T35" s="667"/>
      <c r="U35" s="667"/>
      <c r="V35" s="667"/>
      <c r="W35" s="667"/>
      <c r="X35" s="667"/>
      <c r="Y35" s="668"/>
      <c r="Z35" s="669">
        <v>0.1</v>
      </c>
      <c r="AA35" s="669"/>
      <c r="AB35" s="669"/>
      <c r="AC35" s="669"/>
      <c r="AD35" s="670">
        <v>125151</v>
      </c>
      <c r="AE35" s="670"/>
      <c r="AF35" s="670"/>
      <c r="AG35" s="670"/>
      <c r="AH35" s="670"/>
      <c r="AI35" s="670"/>
      <c r="AJ35" s="670"/>
      <c r="AK35" s="670"/>
      <c r="AL35" s="671">
        <v>0.2</v>
      </c>
      <c r="AM35" s="672"/>
      <c r="AN35" s="672"/>
      <c r="AO35" s="673"/>
      <c r="AP35" s="218"/>
      <c r="AQ35" s="645" t="s">
        <v>282</v>
      </c>
      <c r="AR35" s="646"/>
      <c r="AS35" s="646"/>
      <c r="AT35" s="646"/>
      <c r="AU35" s="646"/>
      <c r="AV35" s="646"/>
      <c r="AW35" s="646"/>
      <c r="AX35" s="646"/>
      <c r="AY35" s="646"/>
      <c r="AZ35" s="646"/>
      <c r="BA35" s="646"/>
      <c r="BB35" s="646"/>
      <c r="BC35" s="646"/>
      <c r="BD35" s="646"/>
      <c r="BE35" s="646"/>
      <c r="BF35" s="647"/>
      <c r="BG35" s="645" t="s">
        <v>283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591</v>
      </c>
      <c r="CE35" s="682"/>
      <c r="CF35" s="682"/>
      <c r="CG35" s="682"/>
      <c r="CH35" s="682"/>
      <c r="CI35" s="682"/>
      <c r="CJ35" s="682"/>
      <c r="CK35" s="682"/>
      <c r="CL35" s="682"/>
      <c r="CM35" s="682"/>
      <c r="CN35" s="682"/>
      <c r="CO35" s="682"/>
      <c r="CP35" s="682"/>
      <c r="CQ35" s="683"/>
      <c r="CR35" s="666">
        <v>6606221</v>
      </c>
      <c r="CS35" s="691"/>
      <c r="CT35" s="691"/>
      <c r="CU35" s="691"/>
      <c r="CV35" s="691"/>
      <c r="CW35" s="691"/>
      <c r="CX35" s="691"/>
      <c r="CY35" s="692"/>
      <c r="CZ35" s="671">
        <v>4.8</v>
      </c>
      <c r="DA35" s="706"/>
      <c r="DB35" s="706"/>
      <c r="DC35" s="708"/>
      <c r="DD35" s="675">
        <v>5697615</v>
      </c>
      <c r="DE35" s="691"/>
      <c r="DF35" s="691"/>
      <c r="DG35" s="691"/>
      <c r="DH35" s="691"/>
      <c r="DI35" s="691"/>
      <c r="DJ35" s="691"/>
      <c r="DK35" s="692"/>
      <c r="DL35" s="675">
        <v>2672623</v>
      </c>
      <c r="DM35" s="691"/>
      <c r="DN35" s="691"/>
      <c r="DO35" s="691"/>
      <c r="DP35" s="691"/>
      <c r="DQ35" s="691"/>
      <c r="DR35" s="691"/>
      <c r="DS35" s="691"/>
      <c r="DT35" s="691"/>
      <c r="DU35" s="691"/>
      <c r="DV35" s="692"/>
      <c r="DW35" s="671">
        <v>3.6</v>
      </c>
      <c r="DX35" s="706"/>
      <c r="DY35" s="706"/>
      <c r="DZ35" s="706"/>
      <c r="EA35" s="706"/>
      <c r="EB35" s="706"/>
      <c r="EC35" s="707"/>
    </row>
    <row r="36" spans="2:133" ht="11.25" customHeight="1" x14ac:dyDescent="0.15">
      <c r="B36" s="663" t="s">
        <v>284</v>
      </c>
      <c r="C36" s="664"/>
      <c r="D36" s="664"/>
      <c r="E36" s="664"/>
      <c r="F36" s="664"/>
      <c r="G36" s="664"/>
      <c r="H36" s="664"/>
      <c r="I36" s="664"/>
      <c r="J36" s="664"/>
      <c r="K36" s="664"/>
      <c r="L36" s="664"/>
      <c r="M36" s="664"/>
      <c r="N36" s="664"/>
      <c r="O36" s="664"/>
      <c r="P36" s="664"/>
      <c r="Q36" s="665"/>
      <c r="R36" s="666">
        <v>618449</v>
      </c>
      <c r="S36" s="667"/>
      <c r="T36" s="667"/>
      <c r="U36" s="667"/>
      <c r="V36" s="667"/>
      <c r="W36" s="667"/>
      <c r="X36" s="667"/>
      <c r="Y36" s="668"/>
      <c r="Z36" s="669">
        <v>0.4</v>
      </c>
      <c r="AA36" s="669"/>
      <c r="AB36" s="669"/>
      <c r="AC36" s="669"/>
      <c r="AD36" s="670" t="s">
        <v>550</v>
      </c>
      <c r="AE36" s="670"/>
      <c r="AF36" s="670"/>
      <c r="AG36" s="670"/>
      <c r="AH36" s="670"/>
      <c r="AI36" s="670"/>
      <c r="AJ36" s="670"/>
      <c r="AK36" s="670"/>
      <c r="AL36" s="671" t="s">
        <v>547</v>
      </c>
      <c r="AM36" s="672"/>
      <c r="AN36" s="672"/>
      <c r="AO36" s="673"/>
      <c r="AP36" s="218"/>
      <c r="AQ36" s="740" t="s">
        <v>592</v>
      </c>
      <c r="AR36" s="741"/>
      <c r="AS36" s="741"/>
      <c r="AT36" s="741"/>
      <c r="AU36" s="741"/>
      <c r="AV36" s="741"/>
      <c r="AW36" s="741"/>
      <c r="AX36" s="741"/>
      <c r="AY36" s="742"/>
      <c r="AZ36" s="655">
        <v>17152424</v>
      </c>
      <c r="BA36" s="656"/>
      <c r="BB36" s="656"/>
      <c r="BC36" s="656"/>
      <c r="BD36" s="656"/>
      <c r="BE36" s="656"/>
      <c r="BF36" s="743"/>
      <c r="BG36" s="677" t="s">
        <v>285</v>
      </c>
      <c r="BH36" s="678"/>
      <c r="BI36" s="678"/>
      <c r="BJ36" s="678"/>
      <c r="BK36" s="678"/>
      <c r="BL36" s="678"/>
      <c r="BM36" s="678"/>
      <c r="BN36" s="678"/>
      <c r="BO36" s="678"/>
      <c r="BP36" s="678"/>
      <c r="BQ36" s="678"/>
      <c r="BR36" s="678"/>
      <c r="BS36" s="678"/>
      <c r="BT36" s="678"/>
      <c r="BU36" s="679"/>
      <c r="BV36" s="655">
        <v>27552</v>
      </c>
      <c r="BW36" s="656"/>
      <c r="BX36" s="656"/>
      <c r="BY36" s="656"/>
      <c r="BZ36" s="656"/>
      <c r="CA36" s="656"/>
      <c r="CB36" s="743"/>
      <c r="CD36" s="681" t="s">
        <v>286</v>
      </c>
      <c r="CE36" s="682"/>
      <c r="CF36" s="682"/>
      <c r="CG36" s="682"/>
      <c r="CH36" s="682"/>
      <c r="CI36" s="682"/>
      <c r="CJ36" s="682"/>
      <c r="CK36" s="682"/>
      <c r="CL36" s="682"/>
      <c r="CM36" s="682"/>
      <c r="CN36" s="682"/>
      <c r="CO36" s="682"/>
      <c r="CP36" s="682"/>
      <c r="CQ36" s="683"/>
      <c r="CR36" s="666">
        <v>14890128</v>
      </c>
      <c r="CS36" s="667"/>
      <c r="CT36" s="667"/>
      <c r="CU36" s="667"/>
      <c r="CV36" s="667"/>
      <c r="CW36" s="667"/>
      <c r="CX36" s="667"/>
      <c r="CY36" s="668"/>
      <c r="CZ36" s="671">
        <v>10.9</v>
      </c>
      <c r="DA36" s="706"/>
      <c r="DB36" s="706"/>
      <c r="DC36" s="708"/>
      <c r="DD36" s="675">
        <v>13362581</v>
      </c>
      <c r="DE36" s="667"/>
      <c r="DF36" s="667"/>
      <c r="DG36" s="667"/>
      <c r="DH36" s="667"/>
      <c r="DI36" s="667"/>
      <c r="DJ36" s="667"/>
      <c r="DK36" s="668"/>
      <c r="DL36" s="675">
        <v>7054980</v>
      </c>
      <c r="DM36" s="667"/>
      <c r="DN36" s="667"/>
      <c r="DO36" s="667"/>
      <c r="DP36" s="667"/>
      <c r="DQ36" s="667"/>
      <c r="DR36" s="667"/>
      <c r="DS36" s="667"/>
      <c r="DT36" s="667"/>
      <c r="DU36" s="667"/>
      <c r="DV36" s="668"/>
      <c r="DW36" s="671">
        <v>9.6</v>
      </c>
      <c r="DX36" s="706"/>
      <c r="DY36" s="706"/>
      <c r="DZ36" s="706"/>
      <c r="EA36" s="706"/>
      <c r="EB36" s="706"/>
      <c r="EC36" s="707"/>
    </row>
    <row r="37" spans="2:133" ht="11.25" customHeight="1" x14ac:dyDescent="0.15">
      <c r="B37" s="663" t="s">
        <v>287</v>
      </c>
      <c r="C37" s="664"/>
      <c r="D37" s="664"/>
      <c r="E37" s="664"/>
      <c r="F37" s="664"/>
      <c r="G37" s="664"/>
      <c r="H37" s="664"/>
      <c r="I37" s="664"/>
      <c r="J37" s="664"/>
      <c r="K37" s="664"/>
      <c r="L37" s="664"/>
      <c r="M37" s="664"/>
      <c r="N37" s="664"/>
      <c r="O37" s="664"/>
      <c r="P37" s="664"/>
      <c r="Q37" s="665"/>
      <c r="R37" s="666">
        <v>711918</v>
      </c>
      <c r="S37" s="667"/>
      <c r="T37" s="667"/>
      <c r="U37" s="667"/>
      <c r="V37" s="667"/>
      <c r="W37" s="667"/>
      <c r="X37" s="667"/>
      <c r="Y37" s="668"/>
      <c r="Z37" s="669">
        <v>0.5</v>
      </c>
      <c r="AA37" s="669"/>
      <c r="AB37" s="669"/>
      <c r="AC37" s="669"/>
      <c r="AD37" s="670" t="s">
        <v>550</v>
      </c>
      <c r="AE37" s="670"/>
      <c r="AF37" s="670"/>
      <c r="AG37" s="670"/>
      <c r="AH37" s="670"/>
      <c r="AI37" s="670"/>
      <c r="AJ37" s="670"/>
      <c r="AK37" s="670"/>
      <c r="AL37" s="671" t="s">
        <v>547</v>
      </c>
      <c r="AM37" s="672"/>
      <c r="AN37" s="672"/>
      <c r="AO37" s="673"/>
      <c r="AQ37" s="744" t="s">
        <v>593</v>
      </c>
      <c r="AR37" s="745"/>
      <c r="AS37" s="745"/>
      <c r="AT37" s="745"/>
      <c r="AU37" s="745"/>
      <c r="AV37" s="745"/>
      <c r="AW37" s="745"/>
      <c r="AX37" s="745"/>
      <c r="AY37" s="746"/>
      <c r="AZ37" s="666">
        <v>2630252</v>
      </c>
      <c r="BA37" s="667"/>
      <c r="BB37" s="667"/>
      <c r="BC37" s="667"/>
      <c r="BD37" s="691"/>
      <c r="BE37" s="691"/>
      <c r="BF37" s="724"/>
      <c r="BG37" s="681" t="s">
        <v>288</v>
      </c>
      <c r="BH37" s="682"/>
      <c r="BI37" s="682"/>
      <c r="BJ37" s="682"/>
      <c r="BK37" s="682"/>
      <c r="BL37" s="682"/>
      <c r="BM37" s="682"/>
      <c r="BN37" s="682"/>
      <c r="BO37" s="682"/>
      <c r="BP37" s="682"/>
      <c r="BQ37" s="682"/>
      <c r="BR37" s="682"/>
      <c r="BS37" s="682"/>
      <c r="BT37" s="682"/>
      <c r="BU37" s="683"/>
      <c r="BV37" s="666">
        <v>-473121</v>
      </c>
      <c r="BW37" s="667"/>
      <c r="BX37" s="667"/>
      <c r="BY37" s="667"/>
      <c r="BZ37" s="667"/>
      <c r="CA37" s="667"/>
      <c r="CB37" s="676"/>
      <c r="CD37" s="681" t="s">
        <v>594</v>
      </c>
      <c r="CE37" s="682"/>
      <c r="CF37" s="682"/>
      <c r="CG37" s="682"/>
      <c r="CH37" s="682"/>
      <c r="CI37" s="682"/>
      <c r="CJ37" s="682"/>
      <c r="CK37" s="682"/>
      <c r="CL37" s="682"/>
      <c r="CM37" s="682"/>
      <c r="CN37" s="682"/>
      <c r="CO37" s="682"/>
      <c r="CP37" s="682"/>
      <c r="CQ37" s="683"/>
      <c r="CR37" s="666">
        <v>4737141</v>
      </c>
      <c r="CS37" s="691"/>
      <c r="CT37" s="691"/>
      <c r="CU37" s="691"/>
      <c r="CV37" s="691"/>
      <c r="CW37" s="691"/>
      <c r="CX37" s="691"/>
      <c r="CY37" s="692"/>
      <c r="CZ37" s="671">
        <v>3.5</v>
      </c>
      <c r="DA37" s="706"/>
      <c r="DB37" s="706"/>
      <c r="DC37" s="708"/>
      <c r="DD37" s="675">
        <v>4355411</v>
      </c>
      <c r="DE37" s="691"/>
      <c r="DF37" s="691"/>
      <c r="DG37" s="691"/>
      <c r="DH37" s="691"/>
      <c r="DI37" s="691"/>
      <c r="DJ37" s="691"/>
      <c r="DK37" s="692"/>
      <c r="DL37" s="675">
        <v>4198270</v>
      </c>
      <c r="DM37" s="691"/>
      <c r="DN37" s="691"/>
      <c r="DO37" s="691"/>
      <c r="DP37" s="691"/>
      <c r="DQ37" s="691"/>
      <c r="DR37" s="691"/>
      <c r="DS37" s="691"/>
      <c r="DT37" s="691"/>
      <c r="DU37" s="691"/>
      <c r="DV37" s="692"/>
      <c r="DW37" s="671">
        <v>5.7</v>
      </c>
      <c r="DX37" s="706"/>
      <c r="DY37" s="706"/>
      <c r="DZ37" s="706"/>
      <c r="EA37" s="706"/>
      <c r="EB37" s="706"/>
      <c r="EC37" s="707"/>
    </row>
    <row r="38" spans="2:133" ht="11.25" customHeight="1" x14ac:dyDescent="0.15">
      <c r="B38" s="663" t="s">
        <v>289</v>
      </c>
      <c r="C38" s="664"/>
      <c r="D38" s="664"/>
      <c r="E38" s="664"/>
      <c r="F38" s="664"/>
      <c r="G38" s="664"/>
      <c r="H38" s="664"/>
      <c r="I38" s="664"/>
      <c r="J38" s="664"/>
      <c r="K38" s="664"/>
      <c r="L38" s="664"/>
      <c r="M38" s="664"/>
      <c r="N38" s="664"/>
      <c r="O38" s="664"/>
      <c r="P38" s="664"/>
      <c r="Q38" s="665"/>
      <c r="R38" s="666">
        <v>1439707</v>
      </c>
      <c r="S38" s="667"/>
      <c r="T38" s="667"/>
      <c r="U38" s="667"/>
      <c r="V38" s="667"/>
      <c r="W38" s="667"/>
      <c r="X38" s="667"/>
      <c r="Y38" s="668"/>
      <c r="Z38" s="669">
        <v>1</v>
      </c>
      <c r="AA38" s="669"/>
      <c r="AB38" s="669"/>
      <c r="AC38" s="669"/>
      <c r="AD38" s="670" t="s">
        <v>550</v>
      </c>
      <c r="AE38" s="670"/>
      <c r="AF38" s="670"/>
      <c r="AG38" s="670"/>
      <c r="AH38" s="670"/>
      <c r="AI38" s="670"/>
      <c r="AJ38" s="670"/>
      <c r="AK38" s="670"/>
      <c r="AL38" s="671" t="s">
        <v>553</v>
      </c>
      <c r="AM38" s="672"/>
      <c r="AN38" s="672"/>
      <c r="AO38" s="673"/>
      <c r="AQ38" s="744" t="s">
        <v>595</v>
      </c>
      <c r="AR38" s="745"/>
      <c r="AS38" s="745"/>
      <c r="AT38" s="745"/>
      <c r="AU38" s="745"/>
      <c r="AV38" s="745"/>
      <c r="AW38" s="745"/>
      <c r="AX38" s="745"/>
      <c r="AY38" s="746"/>
      <c r="AZ38" s="666">
        <v>1819444</v>
      </c>
      <c r="BA38" s="667"/>
      <c r="BB38" s="667"/>
      <c r="BC38" s="667"/>
      <c r="BD38" s="691"/>
      <c r="BE38" s="691"/>
      <c r="BF38" s="724"/>
      <c r="BG38" s="681" t="s">
        <v>290</v>
      </c>
      <c r="BH38" s="682"/>
      <c r="BI38" s="682"/>
      <c r="BJ38" s="682"/>
      <c r="BK38" s="682"/>
      <c r="BL38" s="682"/>
      <c r="BM38" s="682"/>
      <c r="BN38" s="682"/>
      <c r="BO38" s="682"/>
      <c r="BP38" s="682"/>
      <c r="BQ38" s="682"/>
      <c r="BR38" s="682"/>
      <c r="BS38" s="682"/>
      <c r="BT38" s="682"/>
      <c r="BU38" s="683"/>
      <c r="BV38" s="666">
        <v>38626</v>
      </c>
      <c r="BW38" s="667"/>
      <c r="BX38" s="667"/>
      <c r="BY38" s="667"/>
      <c r="BZ38" s="667"/>
      <c r="CA38" s="667"/>
      <c r="CB38" s="676"/>
      <c r="CD38" s="681" t="s">
        <v>596</v>
      </c>
      <c r="CE38" s="682"/>
      <c r="CF38" s="682"/>
      <c r="CG38" s="682"/>
      <c r="CH38" s="682"/>
      <c r="CI38" s="682"/>
      <c r="CJ38" s="682"/>
      <c r="CK38" s="682"/>
      <c r="CL38" s="682"/>
      <c r="CM38" s="682"/>
      <c r="CN38" s="682"/>
      <c r="CO38" s="682"/>
      <c r="CP38" s="682"/>
      <c r="CQ38" s="683"/>
      <c r="CR38" s="666">
        <v>11635337</v>
      </c>
      <c r="CS38" s="667"/>
      <c r="CT38" s="667"/>
      <c r="CU38" s="667"/>
      <c r="CV38" s="667"/>
      <c r="CW38" s="667"/>
      <c r="CX38" s="667"/>
      <c r="CY38" s="668"/>
      <c r="CZ38" s="671">
        <v>8.5</v>
      </c>
      <c r="DA38" s="706"/>
      <c r="DB38" s="706"/>
      <c r="DC38" s="708"/>
      <c r="DD38" s="675">
        <v>9375023</v>
      </c>
      <c r="DE38" s="667"/>
      <c r="DF38" s="667"/>
      <c r="DG38" s="667"/>
      <c r="DH38" s="667"/>
      <c r="DI38" s="667"/>
      <c r="DJ38" s="667"/>
      <c r="DK38" s="668"/>
      <c r="DL38" s="675">
        <v>8665373</v>
      </c>
      <c r="DM38" s="667"/>
      <c r="DN38" s="667"/>
      <c r="DO38" s="667"/>
      <c r="DP38" s="667"/>
      <c r="DQ38" s="667"/>
      <c r="DR38" s="667"/>
      <c r="DS38" s="667"/>
      <c r="DT38" s="667"/>
      <c r="DU38" s="667"/>
      <c r="DV38" s="668"/>
      <c r="DW38" s="671">
        <v>11.8</v>
      </c>
      <c r="DX38" s="706"/>
      <c r="DY38" s="706"/>
      <c r="DZ38" s="706"/>
      <c r="EA38" s="706"/>
      <c r="EB38" s="706"/>
      <c r="EC38" s="707"/>
    </row>
    <row r="39" spans="2:133" ht="11.25" customHeight="1" x14ac:dyDescent="0.15">
      <c r="B39" s="663" t="s">
        <v>291</v>
      </c>
      <c r="C39" s="664"/>
      <c r="D39" s="664"/>
      <c r="E39" s="664"/>
      <c r="F39" s="664"/>
      <c r="G39" s="664"/>
      <c r="H39" s="664"/>
      <c r="I39" s="664"/>
      <c r="J39" s="664"/>
      <c r="K39" s="664"/>
      <c r="L39" s="664"/>
      <c r="M39" s="664"/>
      <c r="N39" s="664"/>
      <c r="O39" s="664"/>
      <c r="P39" s="664"/>
      <c r="Q39" s="665"/>
      <c r="R39" s="666">
        <v>2927497</v>
      </c>
      <c r="S39" s="667"/>
      <c r="T39" s="667"/>
      <c r="U39" s="667"/>
      <c r="V39" s="667"/>
      <c r="W39" s="667"/>
      <c r="X39" s="667"/>
      <c r="Y39" s="668"/>
      <c r="Z39" s="669">
        <v>2.1</v>
      </c>
      <c r="AA39" s="669"/>
      <c r="AB39" s="669"/>
      <c r="AC39" s="669"/>
      <c r="AD39" s="670">
        <v>55385</v>
      </c>
      <c r="AE39" s="670"/>
      <c r="AF39" s="670"/>
      <c r="AG39" s="670"/>
      <c r="AH39" s="670"/>
      <c r="AI39" s="670"/>
      <c r="AJ39" s="670"/>
      <c r="AK39" s="670"/>
      <c r="AL39" s="671">
        <v>0.1</v>
      </c>
      <c r="AM39" s="672"/>
      <c r="AN39" s="672"/>
      <c r="AO39" s="673"/>
      <c r="AQ39" s="744" t="s">
        <v>597</v>
      </c>
      <c r="AR39" s="745"/>
      <c r="AS39" s="745"/>
      <c r="AT39" s="745"/>
      <c r="AU39" s="745"/>
      <c r="AV39" s="745"/>
      <c r="AW39" s="745"/>
      <c r="AX39" s="745"/>
      <c r="AY39" s="746"/>
      <c r="AZ39" s="666">
        <v>1056933</v>
      </c>
      <c r="BA39" s="667"/>
      <c r="BB39" s="667"/>
      <c r="BC39" s="667"/>
      <c r="BD39" s="691"/>
      <c r="BE39" s="691"/>
      <c r="BF39" s="724"/>
      <c r="BG39" s="681" t="s">
        <v>292</v>
      </c>
      <c r="BH39" s="682"/>
      <c r="BI39" s="682"/>
      <c r="BJ39" s="682"/>
      <c r="BK39" s="682"/>
      <c r="BL39" s="682"/>
      <c r="BM39" s="682"/>
      <c r="BN39" s="682"/>
      <c r="BO39" s="682"/>
      <c r="BP39" s="682"/>
      <c r="BQ39" s="682"/>
      <c r="BR39" s="682"/>
      <c r="BS39" s="682"/>
      <c r="BT39" s="682"/>
      <c r="BU39" s="683"/>
      <c r="BV39" s="666">
        <v>56907</v>
      </c>
      <c r="BW39" s="667"/>
      <c r="BX39" s="667"/>
      <c r="BY39" s="667"/>
      <c r="BZ39" s="667"/>
      <c r="CA39" s="667"/>
      <c r="CB39" s="676"/>
      <c r="CD39" s="681" t="s">
        <v>598</v>
      </c>
      <c r="CE39" s="682"/>
      <c r="CF39" s="682"/>
      <c r="CG39" s="682"/>
      <c r="CH39" s="682"/>
      <c r="CI39" s="682"/>
      <c r="CJ39" s="682"/>
      <c r="CK39" s="682"/>
      <c r="CL39" s="682"/>
      <c r="CM39" s="682"/>
      <c r="CN39" s="682"/>
      <c r="CO39" s="682"/>
      <c r="CP39" s="682"/>
      <c r="CQ39" s="683"/>
      <c r="CR39" s="666">
        <v>346041</v>
      </c>
      <c r="CS39" s="691"/>
      <c r="CT39" s="691"/>
      <c r="CU39" s="691"/>
      <c r="CV39" s="691"/>
      <c r="CW39" s="691"/>
      <c r="CX39" s="691"/>
      <c r="CY39" s="692"/>
      <c r="CZ39" s="671">
        <v>0.3</v>
      </c>
      <c r="DA39" s="706"/>
      <c r="DB39" s="706"/>
      <c r="DC39" s="708"/>
      <c r="DD39" s="675">
        <v>1432</v>
      </c>
      <c r="DE39" s="691"/>
      <c r="DF39" s="691"/>
      <c r="DG39" s="691"/>
      <c r="DH39" s="691"/>
      <c r="DI39" s="691"/>
      <c r="DJ39" s="691"/>
      <c r="DK39" s="692"/>
      <c r="DL39" s="675" t="s">
        <v>550</v>
      </c>
      <c r="DM39" s="691"/>
      <c r="DN39" s="691"/>
      <c r="DO39" s="691"/>
      <c r="DP39" s="691"/>
      <c r="DQ39" s="691"/>
      <c r="DR39" s="691"/>
      <c r="DS39" s="691"/>
      <c r="DT39" s="691"/>
      <c r="DU39" s="691"/>
      <c r="DV39" s="692"/>
      <c r="DW39" s="671" t="s">
        <v>553</v>
      </c>
      <c r="DX39" s="706"/>
      <c r="DY39" s="706"/>
      <c r="DZ39" s="706"/>
      <c r="EA39" s="706"/>
      <c r="EB39" s="706"/>
      <c r="EC39" s="707"/>
    </row>
    <row r="40" spans="2:133" ht="11.25" customHeight="1" x14ac:dyDescent="0.15">
      <c r="B40" s="663" t="s">
        <v>293</v>
      </c>
      <c r="C40" s="664"/>
      <c r="D40" s="664"/>
      <c r="E40" s="664"/>
      <c r="F40" s="664"/>
      <c r="G40" s="664"/>
      <c r="H40" s="664"/>
      <c r="I40" s="664"/>
      <c r="J40" s="664"/>
      <c r="K40" s="664"/>
      <c r="L40" s="664"/>
      <c r="M40" s="664"/>
      <c r="N40" s="664"/>
      <c r="O40" s="664"/>
      <c r="P40" s="664"/>
      <c r="Q40" s="665"/>
      <c r="R40" s="666">
        <v>8992419</v>
      </c>
      <c r="S40" s="667"/>
      <c r="T40" s="667"/>
      <c r="U40" s="667"/>
      <c r="V40" s="667"/>
      <c r="W40" s="667"/>
      <c r="X40" s="667"/>
      <c r="Y40" s="668"/>
      <c r="Z40" s="669">
        <v>6.3</v>
      </c>
      <c r="AA40" s="669"/>
      <c r="AB40" s="669"/>
      <c r="AC40" s="669"/>
      <c r="AD40" s="670" t="s">
        <v>547</v>
      </c>
      <c r="AE40" s="670"/>
      <c r="AF40" s="670"/>
      <c r="AG40" s="670"/>
      <c r="AH40" s="670"/>
      <c r="AI40" s="670"/>
      <c r="AJ40" s="670"/>
      <c r="AK40" s="670"/>
      <c r="AL40" s="671" t="s">
        <v>550</v>
      </c>
      <c r="AM40" s="672"/>
      <c r="AN40" s="672"/>
      <c r="AO40" s="673"/>
      <c r="AQ40" s="744" t="s">
        <v>599</v>
      </c>
      <c r="AR40" s="745"/>
      <c r="AS40" s="745"/>
      <c r="AT40" s="745"/>
      <c r="AU40" s="745"/>
      <c r="AV40" s="745"/>
      <c r="AW40" s="745"/>
      <c r="AX40" s="745"/>
      <c r="AY40" s="746"/>
      <c r="AZ40" s="666">
        <v>257913</v>
      </c>
      <c r="BA40" s="667"/>
      <c r="BB40" s="667"/>
      <c r="BC40" s="667"/>
      <c r="BD40" s="691"/>
      <c r="BE40" s="691"/>
      <c r="BF40" s="724"/>
      <c r="BG40" s="747" t="s">
        <v>600</v>
      </c>
      <c r="BH40" s="748"/>
      <c r="BI40" s="748"/>
      <c r="BJ40" s="748"/>
      <c r="BK40" s="748"/>
      <c r="BL40" s="363"/>
      <c r="BM40" s="682" t="s">
        <v>601</v>
      </c>
      <c r="BN40" s="682"/>
      <c r="BO40" s="682"/>
      <c r="BP40" s="682"/>
      <c r="BQ40" s="682"/>
      <c r="BR40" s="682"/>
      <c r="BS40" s="682"/>
      <c r="BT40" s="682"/>
      <c r="BU40" s="683"/>
      <c r="BV40" s="666">
        <v>85</v>
      </c>
      <c r="BW40" s="667"/>
      <c r="BX40" s="667"/>
      <c r="BY40" s="667"/>
      <c r="BZ40" s="667"/>
      <c r="CA40" s="667"/>
      <c r="CB40" s="676"/>
      <c r="CD40" s="681" t="s">
        <v>602</v>
      </c>
      <c r="CE40" s="682"/>
      <c r="CF40" s="682"/>
      <c r="CG40" s="682"/>
      <c r="CH40" s="682"/>
      <c r="CI40" s="682"/>
      <c r="CJ40" s="682"/>
      <c r="CK40" s="682"/>
      <c r="CL40" s="682"/>
      <c r="CM40" s="682"/>
      <c r="CN40" s="682"/>
      <c r="CO40" s="682"/>
      <c r="CP40" s="682"/>
      <c r="CQ40" s="683"/>
      <c r="CR40" s="666">
        <v>366022</v>
      </c>
      <c r="CS40" s="667"/>
      <c r="CT40" s="667"/>
      <c r="CU40" s="667"/>
      <c r="CV40" s="667"/>
      <c r="CW40" s="667"/>
      <c r="CX40" s="667"/>
      <c r="CY40" s="668"/>
      <c r="CZ40" s="671">
        <v>0.3</v>
      </c>
      <c r="DA40" s="706"/>
      <c r="DB40" s="706"/>
      <c r="DC40" s="708"/>
      <c r="DD40" s="675">
        <v>1622</v>
      </c>
      <c r="DE40" s="667"/>
      <c r="DF40" s="667"/>
      <c r="DG40" s="667"/>
      <c r="DH40" s="667"/>
      <c r="DI40" s="667"/>
      <c r="DJ40" s="667"/>
      <c r="DK40" s="668"/>
      <c r="DL40" s="675">
        <v>1622</v>
      </c>
      <c r="DM40" s="667"/>
      <c r="DN40" s="667"/>
      <c r="DO40" s="667"/>
      <c r="DP40" s="667"/>
      <c r="DQ40" s="667"/>
      <c r="DR40" s="667"/>
      <c r="DS40" s="667"/>
      <c r="DT40" s="667"/>
      <c r="DU40" s="667"/>
      <c r="DV40" s="668"/>
      <c r="DW40" s="671">
        <v>0</v>
      </c>
      <c r="DX40" s="706"/>
      <c r="DY40" s="706"/>
      <c r="DZ40" s="706"/>
      <c r="EA40" s="706"/>
      <c r="EB40" s="706"/>
      <c r="EC40" s="707"/>
    </row>
    <row r="41" spans="2:133" ht="11.25" customHeight="1" x14ac:dyDescent="0.15">
      <c r="B41" s="663" t="s">
        <v>294</v>
      </c>
      <c r="C41" s="664"/>
      <c r="D41" s="664"/>
      <c r="E41" s="664"/>
      <c r="F41" s="664"/>
      <c r="G41" s="664"/>
      <c r="H41" s="664"/>
      <c r="I41" s="664"/>
      <c r="J41" s="664"/>
      <c r="K41" s="664"/>
      <c r="L41" s="664"/>
      <c r="M41" s="664"/>
      <c r="N41" s="664"/>
      <c r="O41" s="664"/>
      <c r="P41" s="664"/>
      <c r="Q41" s="665"/>
      <c r="R41" s="666" t="s">
        <v>550</v>
      </c>
      <c r="S41" s="667"/>
      <c r="T41" s="667"/>
      <c r="U41" s="667"/>
      <c r="V41" s="667"/>
      <c r="W41" s="667"/>
      <c r="X41" s="667"/>
      <c r="Y41" s="668"/>
      <c r="Z41" s="669" t="s">
        <v>550</v>
      </c>
      <c r="AA41" s="669"/>
      <c r="AB41" s="669"/>
      <c r="AC41" s="669"/>
      <c r="AD41" s="670" t="s">
        <v>550</v>
      </c>
      <c r="AE41" s="670"/>
      <c r="AF41" s="670"/>
      <c r="AG41" s="670"/>
      <c r="AH41" s="670"/>
      <c r="AI41" s="670"/>
      <c r="AJ41" s="670"/>
      <c r="AK41" s="670"/>
      <c r="AL41" s="671" t="s">
        <v>547</v>
      </c>
      <c r="AM41" s="672"/>
      <c r="AN41" s="672"/>
      <c r="AO41" s="673"/>
      <c r="AQ41" s="744" t="s">
        <v>603</v>
      </c>
      <c r="AR41" s="745"/>
      <c r="AS41" s="745"/>
      <c r="AT41" s="745"/>
      <c r="AU41" s="745"/>
      <c r="AV41" s="745"/>
      <c r="AW41" s="745"/>
      <c r="AX41" s="745"/>
      <c r="AY41" s="746"/>
      <c r="AZ41" s="666">
        <v>2575659</v>
      </c>
      <c r="BA41" s="667"/>
      <c r="BB41" s="667"/>
      <c r="BC41" s="667"/>
      <c r="BD41" s="691"/>
      <c r="BE41" s="691"/>
      <c r="BF41" s="724"/>
      <c r="BG41" s="747"/>
      <c r="BH41" s="748"/>
      <c r="BI41" s="748"/>
      <c r="BJ41" s="748"/>
      <c r="BK41" s="748"/>
      <c r="BL41" s="363"/>
      <c r="BM41" s="682" t="s">
        <v>604</v>
      </c>
      <c r="BN41" s="682"/>
      <c r="BO41" s="682"/>
      <c r="BP41" s="682"/>
      <c r="BQ41" s="682"/>
      <c r="BR41" s="682"/>
      <c r="BS41" s="682"/>
      <c r="BT41" s="682"/>
      <c r="BU41" s="683"/>
      <c r="BV41" s="666">
        <v>1</v>
      </c>
      <c r="BW41" s="667"/>
      <c r="BX41" s="667"/>
      <c r="BY41" s="667"/>
      <c r="BZ41" s="667"/>
      <c r="CA41" s="667"/>
      <c r="CB41" s="676"/>
      <c r="CD41" s="681" t="s">
        <v>605</v>
      </c>
      <c r="CE41" s="682"/>
      <c r="CF41" s="682"/>
      <c r="CG41" s="682"/>
      <c r="CH41" s="682"/>
      <c r="CI41" s="682"/>
      <c r="CJ41" s="682"/>
      <c r="CK41" s="682"/>
      <c r="CL41" s="682"/>
      <c r="CM41" s="682"/>
      <c r="CN41" s="682"/>
      <c r="CO41" s="682"/>
      <c r="CP41" s="682"/>
      <c r="CQ41" s="683"/>
      <c r="CR41" s="666" t="s">
        <v>550</v>
      </c>
      <c r="CS41" s="691"/>
      <c r="CT41" s="691"/>
      <c r="CU41" s="691"/>
      <c r="CV41" s="691"/>
      <c r="CW41" s="691"/>
      <c r="CX41" s="691"/>
      <c r="CY41" s="692"/>
      <c r="CZ41" s="671" t="s">
        <v>547</v>
      </c>
      <c r="DA41" s="706"/>
      <c r="DB41" s="706"/>
      <c r="DC41" s="708"/>
      <c r="DD41" s="675" t="s">
        <v>550</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606</v>
      </c>
      <c r="C42" s="664"/>
      <c r="D42" s="664"/>
      <c r="E42" s="664"/>
      <c r="F42" s="664"/>
      <c r="G42" s="664"/>
      <c r="H42" s="664"/>
      <c r="I42" s="664"/>
      <c r="J42" s="664"/>
      <c r="K42" s="664"/>
      <c r="L42" s="664"/>
      <c r="M42" s="664"/>
      <c r="N42" s="664"/>
      <c r="O42" s="664"/>
      <c r="P42" s="664"/>
      <c r="Q42" s="665"/>
      <c r="R42" s="666" t="s">
        <v>547</v>
      </c>
      <c r="S42" s="667"/>
      <c r="T42" s="667"/>
      <c r="U42" s="667"/>
      <c r="V42" s="667"/>
      <c r="W42" s="667"/>
      <c r="X42" s="667"/>
      <c r="Y42" s="668"/>
      <c r="Z42" s="669" t="s">
        <v>550</v>
      </c>
      <c r="AA42" s="669"/>
      <c r="AB42" s="669"/>
      <c r="AC42" s="669"/>
      <c r="AD42" s="670" t="s">
        <v>547</v>
      </c>
      <c r="AE42" s="670"/>
      <c r="AF42" s="670"/>
      <c r="AG42" s="670"/>
      <c r="AH42" s="670"/>
      <c r="AI42" s="670"/>
      <c r="AJ42" s="670"/>
      <c r="AK42" s="670"/>
      <c r="AL42" s="671" t="s">
        <v>550</v>
      </c>
      <c r="AM42" s="672"/>
      <c r="AN42" s="672"/>
      <c r="AO42" s="673"/>
      <c r="AQ42" s="751" t="s">
        <v>607</v>
      </c>
      <c r="AR42" s="752"/>
      <c r="AS42" s="752"/>
      <c r="AT42" s="752"/>
      <c r="AU42" s="752"/>
      <c r="AV42" s="752"/>
      <c r="AW42" s="752"/>
      <c r="AX42" s="752"/>
      <c r="AY42" s="753"/>
      <c r="AZ42" s="760">
        <v>8812223</v>
      </c>
      <c r="BA42" s="761"/>
      <c r="BB42" s="761"/>
      <c r="BC42" s="761"/>
      <c r="BD42" s="737"/>
      <c r="BE42" s="737"/>
      <c r="BF42" s="739"/>
      <c r="BG42" s="749"/>
      <c r="BH42" s="750"/>
      <c r="BI42" s="750"/>
      <c r="BJ42" s="750"/>
      <c r="BK42" s="750"/>
      <c r="BL42" s="364"/>
      <c r="BM42" s="694" t="s">
        <v>608</v>
      </c>
      <c r="BN42" s="694"/>
      <c r="BO42" s="694"/>
      <c r="BP42" s="694"/>
      <c r="BQ42" s="694"/>
      <c r="BR42" s="694"/>
      <c r="BS42" s="694"/>
      <c r="BT42" s="694"/>
      <c r="BU42" s="695"/>
      <c r="BV42" s="760">
        <v>340</v>
      </c>
      <c r="BW42" s="761"/>
      <c r="BX42" s="761"/>
      <c r="BY42" s="761"/>
      <c r="BZ42" s="761"/>
      <c r="CA42" s="761"/>
      <c r="CB42" s="773"/>
      <c r="CD42" s="663" t="s">
        <v>295</v>
      </c>
      <c r="CE42" s="664"/>
      <c r="CF42" s="664"/>
      <c r="CG42" s="664"/>
      <c r="CH42" s="664"/>
      <c r="CI42" s="664"/>
      <c r="CJ42" s="664"/>
      <c r="CK42" s="664"/>
      <c r="CL42" s="664"/>
      <c r="CM42" s="664"/>
      <c r="CN42" s="664"/>
      <c r="CO42" s="664"/>
      <c r="CP42" s="664"/>
      <c r="CQ42" s="665"/>
      <c r="CR42" s="666">
        <v>11368879</v>
      </c>
      <c r="CS42" s="691"/>
      <c r="CT42" s="691"/>
      <c r="CU42" s="691"/>
      <c r="CV42" s="691"/>
      <c r="CW42" s="691"/>
      <c r="CX42" s="691"/>
      <c r="CY42" s="692"/>
      <c r="CZ42" s="671">
        <v>8.3000000000000007</v>
      </c>
      <c r="DA42" s="706"/>
      <c r="DB42" s="706"/>
      <c r="DC42" s="708"/>
      <c r="DD42" s="675">
        <v>1672447</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609</v>
      </c>
      <c r="C43" s="664"/>
      <c r="D43" s="664"/>
      <c r="E43" s="664"/>
      <c r="F43" s="664"/>
      <c r="G43" s="664"/>
      <c r="H43" s="664"/>
      <c r="I43" s="664"/>
      <c r="J43" s="664"/>
      <c r="K43" s="664"/>
      <c r="L43" s="664"/>
      <c r="M43" s="664"/>
      <c r="N43" s="664"/>
      <c r="O43" s="664"/>
      <c r="P43" s="664"/>
      <c r="Q43" s="665"/>
      <c r="R43" s="666">
        <v>3418319</v>
      </c>
      <c r="S43" s="667"/>
      <c r="T43" s="667"/>
      <c r="U43" s="667"/>
      <c r="V43" s="667"/>
      <c r="W43" s="667"/>
      <c r="X43" s="667"/>
      <c r="Y43" s="668"/>
      <c r="Z43" s="669">
        <v>2.4</v>
      </c>
      <c r="AA43" s="669"/>
      <c r="AB43" s="669"/>
      <c r="AC43" s="669"/>
      <c r="AD43" s="670" t="s">
        <v>553</v>
      </c>
      <c r="AE43" s="670"/>
      <c r="AF43" s="670"/>
      <c r="AG43" s="670"/>
      <c r="AH43" s="670"/>
      <c r="AI43" s="670"/>
      <c r="AJ43" s="670"/>
      <c r="AK43" s="670"/>
      <c r="AL43" s="671" t="s">
        <v>547</v>
      </c>
      <c r="AM43" s="672"/>
      <c r="AN43" s="672"/>
      <c r="AO43" s="673"/>
      <c r="BV43" s="219"/>
      <c r="BW43" s="219"/>
      <c r="BX43" s="219"/>
      <c r="BY43" s="219"/>
      <c r="BZ43" s="219"/>
      <c r="CA43" s="219"/>
      <c r="CB43" s="219"/>
      <c r="CD43" s="663" t="s">
        <v>610</v>
      </c>
      <c r="CE43" s="664"/>
      <c r="CF43" s="664"/>
      <c r="CG43" s="664"/>
      <c r="CH43" s="664"/>
      <c r="CI43" s="664"/>
      <c r="CJ43" s="664"/>
      <c r="CK43" s="664"/>
      <c r="CL43" s="664"/>
      <c r="CM43" s="664"/>
      <c r="CN43" s="664"/>
      <c r="CO43" s="664"/>
      <c r="CP43" s="664"/>
      <c r="CQ43" s="665"/>
      <c r="CR43" s="666">
        <v>314161</v>
      </c>
      <c r="CS43" s="691"/>
      <c r="CT43" s="691"/>
      <c r="CU43" s="691"/>
      <c r="CV43" s="691"/>
      <c r="CW43" s="691"/>
      <c r="CX43" s="691"/>
      <c r="CY43" s="692"/>
      <c r="CZ43" s="671">
        <v>0.2</v>
      </c>
      <c r="DA43" s="706"/>
      <c r="DB43" s="706"/>
      <c r="DC43" s="708"/>
      <c r="DD43" s="675">
        <v>314058</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611</v>
      </c>
      <c r="C44" s="711"/>
      <c r="D44" s="711"/>
      <c r="E44" s="711"/>
      <c r="F44" s="711"/>
      <c r="G44" s="711"/>
      <c r="H44" s="711"/>
      <c r="I44" s="711"/>
      <c r="J44" s="711"/>
      <c r="K44" s="711"/>
      <c r="L44" s="711"/>
      <c r="M44" s="711"/>
      <c r="N44" s="711"/>
      <c r="O44" s="711"/>
      <c r="P44" s="711"/>
      <c r="Q44" s="712"/>
      <c r="R44" s="760">
        <v>142061166</v>
      </c>
      <c r="S44" s="761"/>
      <c r="T44" s="761"/>
      <c r="U44" s="761"/>
      <c r="V44" s="761"/>
      <c r="W44" s="761"/>
      <c r="X44" s="761"/>
      <c r="Y44" s="762"/>
      <c r="Z44" s="763">
        <v>100</v>
      </c>
      <c r="AA44" s="763"/>
      <c r="AB44" s="763"/>
      <c r="AC44" s="763"/>
      <c r="AD44" s="764">
        <v>69831607</v>
      </c>
      <c r="AE44" s="764"/>
      <c r="AF44" s="764"/>
      <c r="AG44" s="764"/>
      <c r="AH44" s="764"/>
      <c r="AI44" s="764"/>
      <c r="AJ44" s="764"/>
      <c r="AK44" s="764"/>
      <c r="AL44" s="765">
        <v>100</v>
      </c>
      <c r="AM44" s="738"/>
      <c r="AN44" s="738"/>
      <c r="AO44" s="766"/>
      <c r="CD44" s="767" t="s">
        <v>268</v>
      </c>
      <c r="CE44" s="768"/>
      <c r="CF44" s="663" t="s">
        <v>612</v>
      </c>
      <c r="CG44" s="664"/>
      <c r="CH44" s="664"/>
      <c r="CI44" s="664"/>
      <c r="CJ44" s="664"/>
      <c r="CK44" s="664"/>
      <c r="CL44" s="664"/>
      <c r="CM44" s="664"/>
      <c r="CN44" s="664"/>
      <c r="CO44" s="664"/>
      <c r="CP44" s="664"/>
      <c r="CQ44" s="665"/>
      <c r="CR44" s="666">
        <v>11368879</v>
      </c>
      <c r="CS44" s="667"/>
      <c r="CT44" s="667"/>
      <c r="CU44" s="667"/>
      <c r="CV44" s="667"/>
      <c r="CW44" s="667"/>
      <c r="CX44" s="667"/>
      <c r="CY44" s="668"/>
      <c r="CZ44" s="671">
        <v>8.3000000000000007</v>
      </c>
      <c r="DA44" s="672"/>
      <c r="DB44" s="672"/>
      <c r="DC44" s="684"/>
      <c r="DD44" s="675">
        <v>1672447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613</v>
      </c>
      <c r="CG45" s="664"/>
      <c r="CH45" s="664"/>
      <c r="CI45" s="664"/>
      <c r="CJ45" s="664"/>
      <c r="CK45" s="664"/>
      <c r="CL45" s="664"/>
      <c r="CM45" s="664"/>
      <c r="CN45" s="664"/>
      <c r="CO45" s="664"/>
      <c r="CP45" s="664"/>
      <c r="CQ45" s="665"/>
      <c r="CR45" s="666">
        <v>8219749</v>
      </c>
      <c r="CS45" s="691"/>
      <c r="CT45" s="691"/>
      <c r="CU45" s="691"/>
      <c r="CV45" s="691"/>
      <c r="CW45" s="691"/>
      <c r="CX45" s="691"/>
      <c r="CY45" s="692"/>
      <c r="CZ45" s="671">
        <v>6</v>
      </c>
      <c r="DA45" s="706"/>
      <c r="DB45" s="706"/>
      <c r="DC45" s="708"/>
      <c r="DD45" s="675">
        <v>237426</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296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614</v>
      </c>
      <c r="CG46" s="664"/>
      <c r="CH46" s="664"/>
      <c r="CI46" s="664"/>
      <c r="CJ46" s="664"/>
      <c r="CK46" s="664"/>
      <c r="CL46" s="664"/>
      <c r="CM46" s="664"/>
      <c r="CN46" s="664"/>
      <c r="CO46" s="664"/>
      <c r="CP46" s="664"/>
      <c r="CQ46" s="665"/>
      <c r="CR46" s="666">
        <v>3003196</v>
      </c>
      <c r="CS46" s="667"/>
      <c r="CT46" s="667"/>
      <c r="CU46" s="667"/>
      <c r="CV46" s="667"/>
      <c r="CW46" s="667"/>
      <c r="CX46" s="667"/>
      <c r="CY46" s="668"/>
      <c r="CZ46" s="671">
        <v>2.2000000000000002</v>
      </c>
      <c r="DA46" s="672"/>
      <c r="DB46" s="672"/>
      <c r="DC46" s="684"/>
      <c r="DD46" s="675">
        <v>1419622</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297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615</v>
      </c>
      <c r="CG47" s="664"/>
      <c r="CH47" s="664"/>
      <c r="CI47" s="664"/>
      <c r="CJ47" s="664"/>
      <c r="CK47" s="664"/>
      <c r="CL47" s="664"/>
      <c r="CM47" s="664"/>
      <c r="CN47" s="664"/>
      <c r="CO47" s="664"/>
      <c r="CP47" s="664"/>
      <c r="CQ47" s="665"/>
      <c r="CR47" s="666" t="s">
        <v>550</v>
      </c>
      <c r="CS47" s="691"/>
      <c r="CT47" s="691"/>
      <c r="CU47" s="691"/>
      <c r="CV47" s="691"/>
      <c r="CW47" s="691"/>
      <c r="CX47" s="691"/>
      <c r="CY47" s="692"/>
      <c r="CZ47" s="671" t="s">
        <v>547</v>
      </c>
      <c r="DA47" s="706"/>
      <c r="DB47" s="706"/>
      <c r="DC47" s="708"/>
      <c r="DD47" s="675" t="s">
        <v>547</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298</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616</v>
      </c>
      <c r="CG48" s="664"/>
      <c r="CH48" s="664"/>
      <c r="CI48" s="664"/>
      <c r="CJ48" s="664"/>
      <c r="CK48" s="664"/>
      <c r="CL48" s="664"/>
      <c r="CM48" s="664"/>
      <c r="CN48" s="664"/>
      <c r="CO48" s="664"/>
      <c r="CP48" s="664"/>
      <c r="CQ48" s="665"/>
      <c r="CR48" s="666" t="s">
        <v>547</v>
      </c>
      <c r="CS48" s="667"/>
      <c r="CT48" s="667"/>
      <c r="CU48" s="667"/>
      <c r="CV48" s="667"/>
      <c r="CW48" s="667"/>
      <c r="CX48" s="667"/>
      <c r="CY48" s="668"/>
      <c r="CZ48" s="671" t="s">
        <v>550</v>
      </c>
      <c r="DA48" s="672"/>
      <c r="DB48" s="672"/>
      <c r="DC48" s="684"/>
      <c r="DD48" s="675" t="s">
        <v>553</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617</v>
      </c>
      <c r="CE49" s="711"/>
      <c r="CF49" s="711"/>
      <c r="CG49" s="711"/>
      <c r="CH49" s="711"/>
      <c r="CI49" s="711"/>
      <c r="CJ49" s="711"/>
      <c r="CK49" s="711"/>
      <c r="CL49" s="711"/>
      <c r="CM49" s="711"/>
      <c r="CN49" s="711"/>
      <c r="CO49" s="711"/>
      <c r="CP49" s="711"/>
      <c r="CQ49" s="712"/>
      <c r="CR49" s="760">
        <v>136837199</v>
      </c>
      <c r="CS49" s="737"/>
      <c r="CT49" s="737"/>
      <c r="CU49" s="737"/>
      <c r="CV49" s="737"/>
      <c r="CW49" s="737"/>
      <c r="CX49" s="737"/>
      <c r="CY49" s="774"/>
      <c r="CZ49" s="765">
        <v>100</v>
      </c>
      <c r="DA49" s="775"/>
      <c r="DB49" s="775"/>
      <c r="DC49" s="776"/>
      <c r="DD49" s="777">
        <v>78632432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JiDzHf8IpdqFjBOi+w2bOV0Z6mCl46aJaigmlTObtMhw78TBgdu9jEl2QnahyOzR5iiVYf09r8Q5vFzW4i8Q==" saltValue="4/NCgp8os5QbDKbY9S4E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299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300</v>
      </c>
      <c r="DK2" s="1157"/>
      <c r="DL2" s="1157"/>
      <c r="DM2" s="1157"/>
      <c r="DN2" s="1157"/>
      <c r="DO2" s="1158"/>
      <c r="DP2" s="224"/>
      <c r="DQ2" s="1156" t="s">
        <v>301</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302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303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304</v>
      </c>
      <c r="B5" s="1061"/>
      <c r="C5" s="1061"/>
      <c r="D5" s="1061"/>
      <c r="E5" s="1061"/>
      <c r="F5" s="1061"/>
      <c r="G5" s="1061"/>
      <c r="H5" s="1061"/>
      <c r="I5" s="1061"/>
      <c r="J5" s="1061"/>
      <c r="K5" s="1061"/>
      <c r="L5" s="1061"/>
      <c r="M5" s="1061"/>
      <c r="N5" s="1061"/>
      <c r="O5" s="1061"/>
      <c r="P5" s="1062"/>
      <c r="Q5" s="1066" t="s">
        <v>305</v>
      </c>
      <c r="R5" s="1067"/>
      <c r="S5" s="1067"/>
      <c r="T5" s="1067"/>
      <c r="U5" s="1068"/>
      <c r="V5" s="1066" t="s">
        <v>306</v>
      </c>
      <c r="W5" s="1067"/>
      <c r="X5" s="1067"/>
      <c r="Y5" s="1067"/>
      <c r="Z5" s="1068"/>
      <c r="AA5" s="1066" t="s">
        <v>307</v>
      </c>
      <c r="AB5" s="1067"/>
      <c r="AC5" s="1067"/>
      <c r="AD5" s="1067"/>
      <c r="AE5" s="1067"/>
      <c r="AF5" s="1159" t="s">
        <v>308</v>
      </c>
      <c r="AG5" s="1067"/>
      <c r="AH5" s="1067"/>
      <c r="AI5" s="1067"/>
      <c r="AJ5" s="1080"/>
      <c r="AK5" s="1067" t="s">
        <v>309</v>
      </c>
      <c r="AL5" s="1067"/>
      <c r="AM5" s="1067"/>
      <c r="AN5" s="1067"/>
      <c r="AO5" s="1068"/>
      <c r="AP5" s="1066" t="s">
        <v>310</v>
      </c>
      <c r="AQ5" s="1067"/>
      <c r="AR5" s="1067"/>
      <c r="AS5" s="1067"/>
      <c r="AT5" s="1068"/>
      <c r="AU5" s="1066" t="s">
        <v>311</v>
      </c>
      <c r="AV5" s="1067"/>
      <c r="AW5" s="1067"/>
      <c r="AX5" s="1067"/>
      <c r="AY5" s="1080"/>
      <c r="AZ5" s="228"/>
      <c r="BA5" s="228"/>
      <c r="BB5" s="228"/>
      <c r="BC5" s="228"/>
      <c r="BD5" s="228"/>
      <c r="BE5" s="229"/>
      <c r="BF5" s="229"/>
      <c r="BG5" s="229"/>
      <c r="BH5" s="229"/>
      <c r="BI5" s="229"/>
      <c r="BJ5" s="229"/>
      <c r="BK5" s="229"/>
      <c r="BL5" s="229"/>
      <c r="BM5" s="229"/>
      <c r="BN5" s="229"/>
      <c r="BO5" s="229"/>
      <c r="BP5" s="229"/>
      <c r="BQ5" s="1060" t="s">
        <v>312</v>
      </c>
      <c r="BR5" s="1061"/>
      <c r="BS5" s="1061"/>
      <c r="BT5" s="1061"/>
      <c r="BU5" s="1061"/>
      <c r="BV5" s="1061"/>
      <c r="BW5" s="1061"/>
      <c r="BX5" s="1061"/>
      <c r="BY5" s="1061"/>
      <c r="BZ5" s="1061"/>
      <c r="CA5" s="1061"/>
      <c r="CB5" s="1061"/>
      <c r="CC5" s="1061"/>
      <c r="CD5" s="1061"/>
      <c r="CE5" s="1061"/>
      <c r="CF5" s="1061"/>
      <c r="CG5" s="1062"/>
      <c r="CH5" s="1066" t="s">
        <v>313</v>
      </c>
      <c r="CI5" s="1067"/>
      <c r="CJ5" s="1067"/>
      <c r="CK5" s="1067"/>
      <c r="CL5" s="1068"/>
      <c r="CM5" s="1066" t="s">
        <v>314</v>
      </c>
      <c r="CN5" s="1067"/>
      <c r="CO5" s="1067"/>
      <c r="CP5" s="1067"/>
      <c r="CQ5" s="1068"/>
      <c r="CR5" s="1066" t="s">
        <v>315</v>
      </c>
      <c r="CS5" s="1067"/>
      <c r="CT5" s="1067"/>
      <c r="CU5" s="1067"/>
      <c r="CV5" s="1068"/>
      <c r="CW5" s="1066" t="s">
        <v>316</v>
      </c>
      <c r="CX5" s="1067"/>
      <c r="CY5" s="1067"/>
      <c r="CZ5" s="1067"/>
      <c r="DA5" s="1068"/>
      <c r="DB5" s="1066" t="s">
        <v>317</v>
      </c>
      <c r="DC5" s="1067"/>
      <c r="DD5" s="1067"/>
      <c r="DE5" s="1067"/>
      <c r="DF5" s="1068"/>
      <c r="DG5" s="1149" t="s">
        <v>318</v>
      </c>
      <c r="DH5" s="1150"/>
      <c r="DI5" s="1150"/>
      <c r="DJ5" s="1150"/>
      <c r="DK5" s="1151"/>
      <c r="DL5" s="1149" t="s">
        <v>319</v>
      </c>
      <c r="DM5" s="1150"/>
      <c r="DN5" s="1150"/>
      <c r="DO5" s="1150"/>
      <c r="DP5" s="1151"/>
      <c r="DQ5" s="1066" t="s">
        <v>320</v>
      </c>
      <c r="DR5" s="1067"/>
      <c r="DS5" s="1067"/>
      <c r="DT5" s="1067"/>
      <c r="DU5" s="1068"/>
      <c r="DV5" s="1066" t="s">
        <v>311</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321</v>
      </c>
      <c r="C7" s="1113"/>
      <c r="D7" s="1113"/>
      <c r="E7" s="1113"/>
      <c r="F7" s="1113"/>
      <c r="G7" s="1113"/>
      <c r="H7" s="1113"/>
      <c r="I7" s="1113"/>
      <c r="J7" s="1113"/>
      <c r="K7" s="1113"/>
      <c r="L7" s="1113"/>
      <c r="M7" s="1113"/>
      <c r="N7" s="1113"/>
      <c r="O7" s="1113"/>
      <c r="P7" s="1114"/>
      <c r="Q7" s="1167">
        <v>141903</v>
      </c>
      <c r="R7" s="1168"/>
      <c r="S7" s="1168"/>
      <c r="T7" s="1168"/>
      <c r="U7" s="1168"/>
      <c r="V7" s="1168">
        <v>136801</v>
      </c>
      <c r="W7" s="1168"/>
      <c r="X7" s="1168"/>
      <c r="Y7" s="1168"/>
      <c r="Z7" s="1168"/>
      <c r="AA7" s="1168">
        <v>5102</v>
      </c>
      <c r="AB7" s="1168"/>
      <c r="AC7" s="1168"/>
      <c r="AD7" s="1168"/>
      <c r="AE7" s="1169"/>
      <c r="AF7" s="1170">
        <v>4872</v>
      </c>
      <c r="AG7" s="1171"/>
      <c r="AH7" s="1171"/>
      <c r="AI7" s="1171"/>
      <c r="AJ7" s="1172"/>
      <c r="AK7" s="1173">
        <v>712</v>
      </c>
      <c r="AL7" s="1174"/>
      <c r="AM7" s="1174"/>
      <c r="AN7" s="1174"/>
      <c r="AO7" s="1174"/>
      <c r="AP7" s="1174">
        <v>128986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531</v>
      </c>
      <c r="BT7" s="1165"/>
      <c r="BU7" s="1165"/>
      <c r="BV7" s="1165"/>
      <c r="BW7" s="1165"/>
      <c r="BX7" s="1165"/>
      <c r="BY7" s="1165"/>
      <c r="BZ7" s="1165"/>
      <c r="CA7" s="1165"/>
      <c r="CB7" s="1165"/>
      <c r="CC7" s="1165"/>
      <c r="CD7" s="1165"/>
      <c r="CE7" s="1165"/>
      <c r="CF7" s="1165"/>
      <c r="CG7" s="1177"/>
      <c r="CH7" s="1161">
        <v>0</v>
      </c>
      <c r="CI7" s="1162"/>
      <c r="CJ7" s="1162"/>
      <c r="CK7" s="1162"/>
      <c r="CL7" s="1163"/>
      <c r="CM7" s="1161">
        <v>48</v>
      </c>
      <c r="CN7" s="1162"/>
      <c r="CO7" s="1162"/>
      <c r="CP7" s="1162"/>
      <c r="CQ7" s="1163"/>
      <c r="CR7" s="1161">
        <v>5</v>
      </c>
      <c r="CS7" s="1162"/>
      <c r="CT7" s="1162"/>
      <c r="CU7" s="1162"/>
      <c r="CV7" s="1163"/>
      <c r="CW7" s="1161">
        <v>60</v>
      </c>
      <c r="CX7" s="1162"/>
      <c r="CY7" s="1162"/>
      <c r="CZ7" s="1162"/>
      <c r="DA7" s="1163"/>
      <c r="DB7" s="1161" t="s">
        <v>446</v>
      </c>
      <c r="DC7" s="1162"/>
      <c r="DD7" s="1162"/>
      <c r="DE7" s="1162"/>
      <c r="DF7" s="1163"/>
      <c r="DG7" s="1161" t="s">
        <v>446</v>
      </c>
      <c r="DH7" s="1162"/>
      <c r="DI7" s="1162"/>
      <c r="DJ7" s="1162"/>
      <c r="DK7" s="1163"/>
      <c r="DL7" s="1161" t="s">
        <v>446</v>
      </c>
      <c r="DM7" s="1162"/>
      <c r="DN7" s="1162"/>
      <c r="DO7" s="1162"/>
      <c r="DP7" s="1163"/>
      <c r="DQ7" s="1161" t="s">
        <v>446</v>
      </c>
      <c r="DR7" s="1162"/>
      <c r="DS7" s="1162"/>
      <c r="DT7" s="1162"/>
      <c r="DU7" s="1163"/>
      <c r="DV7" s="1164"/>
      <c r="DW7" s="1165"/>
      <c r="DX7" s="1165"/>
      <c r="DY7" s="1165"/>
      <c r="DZ7" s="1166"/>
      <c r="EA7" s="230"/>
    </row>
    <row r="8" spans="1:131" s="231" customFormat="1" ht="26.25" customHeight="1" x14ac:dyDescent="0.15">
      <c r="A8" s="234">
        <v>2</v>
      </c>
      <c r="B8" s="1095" t="s">
        <v>322</v>
      </c>
      <c r="C8" s="1096"/>
      <c r="D8" s="1096"/>
      <c r="E8" s="1096"/>
      <c r="F8" s="1096"/>
      <c r="G8" s="1096"/>
      <c r="H8" s="1096"/>
      <c r="I8" s="1096"/>
      <c r="J8" s="1096"/>
      <c r="K8" s="1096"/>
      <c r="L8" s="1096"/>
      <c r="M8" s="1096"/>
      <c r="N8" s="1096"/>
      <c r="O8" s="1096"/>
      <c r="P8" s="1097"/>
      <c r="Q8" s="1103">
        <v>158</v>
      </c>
      <c r="R8" s="1104"/>
      <c r="S8" s="1104"/>
      <c r="T8" s="1104"/>
      <c r="U8" s="1104"/>
      <c r="V8" s="1104">
        <v>36</v>
      </c>
      <c r="W8" s="1104"/>
      <c r="X8" s="1104"/>
      <c r="Y8" s="1104"/>
      <c r="Z8" s="1104"/>
      <c r="AA8" s="1104">
        <v>122</v>
      </c>
      <c r="AB8" s="1104"/>
      <c r="AC8" s="1104"/>
      <c r="AD8" s="1104"/>
      <c r="AE8" s="1105"/>
      <c r="AF8" s="1100">
        <v>2</v>
      </c>
      <c r="AG8" s="1101"/>
      <c r="AH8" s="1101"/>
      <c r="AI8" s="1101"/>
      <c r="AJ8" s="1102"/>
      <c r="AK8" s="1145" t="s">
        <v>446</v>
      </c>
      <c r="AL8" s="1146"/>
      <c r="AM8" s="1146"/>
      <c r="AN8" s="1146"/>
      <c r="AO8" s="1146"/>
      <c r="AP8" s="1146" t="s">
        <v>446</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532</v>
      </c>
      <c r="BT8" s="1058"/>
      <c r="BU8" s="1058"/>
      <c r="BV8" s="1058"/>
      <c r="BW8" s="1058"/>
      <c r="BX8" s="1058"/>
      <c r="BY8" s="1058"/>
      <c r="BZ8" s="1058"/>
      <c r="CA8" s="1058"/>
      <c r="CB8" s="1058"/>
      <c r="CC8" s="1058"/>
      <c r="CD8" s="1058"/>
      <c r="CE8" s="1058"/>
      <c r="CF8" s="1058"/>
      <c r="CG8" s="1079"/>
      <c r="CH8" s="1054">
        <v>0</v>
      </c>
      <c r="CI8" s="1055"/>
      <c r="CJ8" s="1055"/>
      <c r="CK8" s="1055"/>
      <c r="CL8" s="1056"/>
      <c r="CM8" s="1054">
        <v>114</v>
      </c>
      <c r="CN8" s="1055"/>
      <c r="CO8" s="1055"/>
      <c r="CP8" s="1055"/>
      <c r="CQ8" s="1056"/>
      <c r="CR8" s="1054">
        <v>30</v>
      </c>
      <c r="CS8" s="1055"/>
      <c r="CT8" s="1055"/>
      <c r="CU8" s="1055"/>
      <c r="CV8" s="1056"/>
      <c r="CW8" s="1054" t="s">
        <v>446</v>
      </c>
      <c r="CX8" s="1055"/>
      <c r="CY8" s="1055"/>
      <c r="CZ8" s="1055"/>
      <c r="DA8" s="1056"/>
      <c r="DB8" s="1054" t="s">
        <v>446</v>
      </c>
      <c r="DC8" s="1055"/>
      <c r="DD8" s="1055"/>
      <c r="DE8" s="1055"/>
      <c r="DF8" s="1056"/>
      <c r="DG8" s="1054" t="s">
        <v>446</v>
      </c>
      <c r="DH8" s="1055"/>
      <c r="DI8" s="1055"/>
      <c r="DJ8" s="1055"/>
      <c r="DK8" s="1056"/>
      <c r="DL8" s="1054" t="s">
        <v>446</v>
      </c>
      <c r="DM8" s="1055"/>
      <c r="DN8" s="1055"/>
      <c r="DO8" s="1055"/>
      <c r="DP8" s="1056"/>
      <c r="DQ8" s="1054" t="s">
        <v>446</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533</v>
      </c>
      <c r="BT9" s="1058"/>
      <c r="BU9" s="1058"/>
      <c r="BV9" s="1058"/>
      <c r="BW9" s="1058"/>
      <c r="BX9" s="1058"/>
      <c r="BY9" s="1058"/>
      <c r="BZ9" s="1058"/>
      <c r="CA9" s="1058"/>
      <c r="CB9" s="1058"/>
      <c r="CC9" s="1058"/>
      <c r="CD9" s="1058"/>
      <c r="CE9" s="1058"/>
      <c r="CF9" s="1058"/>
      <c r="CG9" s="1079"/>
      <c r="CH9" s="1054">
        <v>-1</v>
      </c>
      <c r="CI9" s="1055"/>
      <c r="CJ9" s="1055"/>
      <c r="CK9" s="1055"/>
      <c r="CL9" s="1056"/>
      <c r="CM9" s="1054">
        <v>2300</v>
      </c>
      <c r="CN9" s="1055"/>
      <c r="CO9" s="1055"/>
      <c r="CP9" s="1055"/>
      <c r="CQ9" s="1056"/>
      <c r="CR9" s="1054">
        <v>1000</v>
      </c>
      <c r="CS9" s="1055"/>
      <c r="CT9" s="1055"/>
      <c r="CU9" s="1055"/>
      <c r="CV9" s="1056"/>
      <c r="CW9" s="1054" t="s">
        <v>446</v>
      </c>
      <c r="CX9" s="1055"/>
      <c r="CY9" s="1055"/>
      <c r="CZ9" s="1055"/>
      <c r="DA9" s="1056"/>
      <c r="DB9" s="1054" t="s">
        <v>446</v>
      </c>
      <c r="DC9" s="1055"/>
      <c r="DD9" s="1055"/>
      <c r="DE9" s="1055"/>
      <c r="DF9" s="1056"/>
      <c r="DG9" s="1054" t="s">
        <v>446</v>
      </c>
      <c r="DH9" s="1055"/>
      <c r="DI9" s="1055"/>
      <c r="DJ9" s="1055"/>
      <c r="DK9" s="1056"/>
      <c r="DL9" s="1054" t="s">
        <v>446</v>
      </c>
      <c r="DM9" s="1055"/>
      <c r="DN9" s="1055"/>
      <c r="DO9" s="1055"/>
      <c r="DP9" s="1056"/>
      <c r="DQ9" s="1054" t="s">
        <v>446</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534</v>
      </c>
      <c r="BT10" s="1058"/>
      <c r="BU10" s="1058"/>
      <c r="BV10" s="1058"/>
      <c r="BW10" s="1058"/>
      <c r="BX10" s="1058"/>
      <c r="BY10" s="1058"/>
      <c r="BZ10" s="1058"/>
      <c r="CA10" s="1058"/>
      <c r="CB10" s="1058"/>
      <c r="CC10" s="1058"/>
      <c r="CD10" s="1058"/>
      <c r="CE10" s="1058"/>
      <c r="CF10" s="1058"/>
      <c r="CG10" s="1079"/>
      <c r="CH10" s="1054">
        <v>43</v>
      </c>
      <c r="CI10" s="1055"/>
      <c r="CJ10" s="1055"/>
      <c r="CK10" s="1055"/>
      <c r="CL10" s="1056"/>
      <c r="CM10" s="1054">
        <v>5078</v>
      </c>
      <c r="CN10" s="1055"/>
      <c r="CO10" s="1055"/>
      <c r="CP10" s="1055"/>
      <c r="CQ10" s="1056"/>
      <c r="CR10" s="1054">
        <v>6396</v>
      </c>
      <c r="CS10" s="1055"/>
      <c r="CT10" s="1055"/>
      <c r="CU10" s="1055"/>
      <c r="CV10" s="1056"/>
      <c r="CW10" s="1054">
        <v>480</v>
      </c>
      <c r="CX10" s="1055"/>
      <c r="CY10" s="1055"/>
      <c r="CZ10" s="1055"/>
      <c r="DA10" s="1056"/>
      <c r="DB10" s="1054" t="s">
        <v>446</v>
      </c>
      <c r="DC10" s="1055"/>
      <c r="DD10" s="1055"/>
      <c r="DE10" s="1055"/>
      <c r="DF10" s="1056"/>
      <c r="DG10" s="1054" t="s">
        <v>446</v>
      </c>
      <c r="DH10" s="1055"/>
      <c r="DI10" s="1055"/>
      <c r="DJ10" s="1055"/>
      <c r="DK10" s="1056"/>
      <c r="DL10" s="1054" t="s">
        <v>446</v>
      </c>
      <c r="DM10" s="1055"/>
      <c r="DN10" s="1055"/>
      <c r="DO10" s="1055"/>
      <c r="DP10" s="1056"/>
      <c r="DQ10" s="1054" t="s">
        <v>446</v>
      </c>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324</v>
      </c>
      <c r="B23" s="1002" t="s">
        <v>325</v>
      </c>
      <c r="C23" s="1003"/>
      <c r="D23" s="1003"/>
      <c r="E23" s="1003"/>
      <c r="F23" s="1003"/>
      <c r="G23" s="1003"/>
      <c r="H23" s="1003"/>
      <c r="I23" s="1003"/>
      <c r="J23" s="1003"/>
      <c r="K23" s="1003"/>
      <c r="L23" s="1003"/>
      <c r="M23" s="1003"/>
      <c r="N23" s="1003"/>
      <c r="O23" s="1003"/>
      <c r="P23" s="1013"/>
      <c r="Q23" s="1132">
        <v>142061</v>
      </c>
      <c r="R23" s="1126"/>
      <c r="S23" s="1126"/>
      <c r="T23" s="1126"/>
      <c r="U23" s="1126"/>
      <c r="V23" s="1126">
        <v>136837</v>
      </c>
      <c r="W23" s="1126"/>
      <c r="X23" s="1126"/>
      <c r="Y23" s="1126"/>
      <c r="Z23" s="1126"/>
      <c r="AA23" s="1126">
        <v>5224</v>
      </c>
      <c r="AB23" s="1126"/>
      <c r="AC23" s="1126"/>
      <c r="AD23" s="1126"/>
      <c r="AE23" s="1133"/>
      <c r="AF23" s="1134">
        <v>4874</v>
      </c>
      <c r="AG23" s="1126"/>
      <c r="AH23" s="1126"/>
      <c r="AI23" s="1126"/>
      <c r="AJ23" s="1135"/>
      <c r="AK23" s="1136"/>
      <c r="AL23" s="1137"/>
      <c r="AM23" s="1137"/>
      <c r="AN23" s="1137"/>
      <c r="AO23" s="1137"/>
      <c r="AP23" s="1126">
        <v>128986</v>
      </c>
      <c r="AQ23" s="1126"/>
      <c r="AR23" s="1126"/>
      <c r="AS23" s="1126"/>
      <c r="AT23" s="1126"/>
      <c r="AU23" s="1127"/>
      <c r="AV23" s="1127"/>
      <c r="AW23" s="1127"/>
      <c r="AX23" s="1127"/>
      <c r="AY23" s="1128"/>
      <c r="AZ23" s="1129" t="s">
        <v>128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326</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327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304</v>
      </c>
      <c r="B26" s="1061"/>
      <c r="C26" s="1061"/>
      <c r="D26" s="1061"/>
      <c r="E26" s="1061"/>
      <c r="F26" s="1061"/>
      <c r="G26" s="1061"/>
      <c r="H26" s="1061"/>
      <c r="I26" s="1061"/>
      <c r="J26" s="1061"/>
      <c r="K26" s="1061"/>
      <c r="L26" s="1061"/>
      <c r="M26" s="1061"/>
      <c r="N26" s="1061"/>
      <c r="O26" s="1061"/>
      <c r="P26" s="1062"/>
      <c r="Q26" s="1066" t="s">
        <v>328</v>
      </c>
      <c r="R26" s="1067"/>
      <c r="S26" s="1067"/>
      <c r="T26" s="1067"/>
      <c r="U26" s="1068"/>
      <c r="V26" s="1066" t="s">
        <v>329</v>
      </c>
      <c r="W26" s="1067"/>
      <c r="X26" s="1067"/>
      <c r="Y26" s="1067"/>
      <c r="Z26" s="1068"/>
      <c r="AA26" s="1066" t="s">
        <v>330</v>
      </c>
      <c r="AB26" s="1067"/>
      <c r="AC26" s="1067"/>
      <c r="AD26" s="1067"/>
      <c r="AE26" s="1067"/>
      <c r="AF26" s="1120" t="s">
        <v>331</v>
      </c>
      <c r="AG26" s="1073"/>
      <c r="AH26" s="1073"/>
      <c r="AI26" s="1073"/>
      <c r="AJ26" s="1121"/>
      <c r="AK26" s="1067" t="s">
        <v>332</v>
      </c>
      <c r="AL26" s="1067"/>
      <c r="AM26" s="1067"/>
      <c r="AN26" s="1067"/>
      <c r="AO26" s="1068"/>
      <c r="AP26" s="1066" t="s">
        <v>333</v>
      </c>
      <c r="AQ26" s="1067"/>
      <c r="AR26" s="1067"/>
      <c r="AS26" s="1067"/>
      <c r="AT26" s="1068"/>
      <c r="AU26" s="1066" t="s">
        <v>334</v>
      </c>
      <c r="AV26" s="1067"/>
      <c r="AW26" s="1067"/>
      <c r="AX26" s="1067"/>
      <c r="AY26" s="1068"/>
      <c r="AZ26" s="1066" t="s">
        <v>335</v>
      </c>
      <c r="BA26" s="1067"/>
      <c r="BB26" s="1067"/>
      <c r="BC26" s="1067"/>
      <c r="BD26" s="1068"/>
      <c r="BE26" s="1066" t="s">
        <v>311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336</v>
      </c>
      <c r="C28" s="1113"/>
      <c r="D28" s="1113"/>
      <c r="E28" s="1113"/>
      <c r="F28" s="1113"/>
      <c r="G28" s="1113"/>
      <c r="H28" s="1113"/>
      <c r="I28" s="1113"/>
      <c r="J28" s="1113"/>
      <c r="K28" s="1113"/>
      <c r="L28" s="1113"/>
      <c r="M28" s="1113"/>
      <c r="N28" s="1113"/>
      <c r="O28" s="1113"/>
      <c r="P28" s="1114"/>
      <c r="Q28" s="1115">
        <v>23648</v>
      </c>
      <c r="R28" s="1116"/>
      <c r="S28" s="1116"/>
      <c r="T28" s="1116"/>
      <c r="U28" s="1116"/>
      <c r="V28" s="1116">
        <v>23276</v>
      </c>
      <c r="W28" s="1116"/>
      <c r="X28" s="1116"/>
      <c r="Y28" s="1116"/>
      <c r="Z28" s="1116"/>
      <c r="AA28" s="1116">
        <v>372</v>
      </c>
      <c r="AB28" s="1116"/>
      <c r="AC28" s="1116"/>
      <c r="AD28" s="1116"/>
      <c r="AE28" s="1117"/>
      <c r="AF28" s="1118">
        <v>295</v>
      </c>
      <c r="AG28" s="1116"/>
      <c r="AH28" s="1116"/>
      <c r="AI28" s="1116"/>
      <c r="AJ28" s="1119"/>
      <c r="AK28" s="1107">
        <v>0</v>
      </c>
      <c r="AL28" s="1108"/>
      <c r="AM28" s="1108"/>
      <c r="AN28" s="1108"/>
      <c r="AO28" s="1108"/>
      <c r="AP28" s="1108" t="s">
        <v>446</v>
      </c>
      <c r="AQ28" s="1108"/>
      <c r="AR28" s="1108"/>
      <c r="AS28" s="1108"/>
      <c r="AT28" s="1108"/>
      <c r="AU28" s="1108" t="s">
        <v>446</v>
      </c>
      <c r="AV28" s="1108"/>
      <c r="AW28" s="1108"/>
      <c r="AX28" s="1108"/>
      <c r="AY28" s="1108"/>
      <c r="AZ28" s="1109" t="s">
        <v>446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337</v>
      </c>
      <c r="C29" s="1096"/>
      <c r="D29" s="1096"/>
      <c r="E29" s="1096"/>
      <c r="F29" s="1096"/>
      <c r="G29" s="1096"/>
      <c r="H29" s="1096"/>
      <c r="I29" s="1096"/>
      <c r="J29" s="1096"/>
      <c r="K29" s="1096"/>
      <c r="L29" s="1096"/>
      <c r="M29" s="1096"/>
      <c r="N29" s="1096"/>
      <c r="O29" s="1096"/>
      <c r="P29" s="1097"/>
      <c r="Q29" s="1103">
        <v>27619</v>
      </c>
      <c r="R29" s="1104"/>
      <c r="S29" s="1104"/>
      <c r="T29" s="1104"/>
      <c r="U29" s="1104"/>
      <c r="V29" s="1104">
        <v>27591</v>
      </c>
      <c r="W29" s="1104"/>
      <c r="X29" s="1104"/>
      <c r="Y29" s="1104"/>
      <c r="Z29" s="1104"/>
      <c r="AA29" s="1104">
        <v>28</v>
      </c>
      <c r="AB29" s="1104"/>
      <c r="AC29" s="1104"/>
      <c r="AD29" s="1104"/>
      <c r="AE29" s="1105"/>
      <c r="AF29" s="1100">
        <v>28</v>
      </c>
      <c r="AG29" s="1101"/>
      <c r="AH29" s="1101"/>
      <c r="AI29" s="1101"/>
      <c r="AJ29" s="1102"/>
      <c r="AK29" s="1045">
        <v>2576</v>
      </c>
      <c r="AL29" s="1036"/>
      <c r="AM29" s="1036"/>
      <c r="AN29" s="1036"/>
      <c r="AO29" s="1036"/>
      <c r="AP29" s="1036" t="s">
        <v>446</v>
      </c>
      <c r="AQ29" s="1036"/>
      <c r="AR29" s="1036"/>
      <c r="AS29" s="1036"/>
      <c r="AT29" s="1036"/>
      <c r="AU29" s="1036" t="s">
        <v>446</v>
      </c>
      <c r="AV29" s="1036"/>
      <c r="AW29" s="1036"/>
      <c r="AX29" s="1036"/>
      <c r="AY29" s="1036"/>
      <c r="AZ29" s="1106" t="s">
        <v>446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338</v>
      </c>
      <c r="C30" s="1096"/>
      <c r="D30" s="1096"/>
      <c r="E30" s="1096"/>
      <c r="F30" s="1096"/>
      <c r="G30" s="1096"/>
      <c r="H30" s="1096"/>
      <c r="I30" s="1096"/>
      <c r="J30" s="1096"/>
      <c r="K30" s="1096"/>
      <c r="L30" s="1096"/>
      <c r="M30" s="1096"/>
      <c r="N30" s="1096"/>
      <c r="O30" s="1096"/>
      <c r="P30" s="1097"/>
      <c r="Q30" s="1103">
        <v>30909</v>
      </c>
      <c r="R30" s="1104"/>
      <c r="S30" s="1104"/>
      <c r="T30" s="1104"/>
      <c r="U30" s="1104"/>
      <c r="V30" s="1104">
        <v>30532</v>
      </c>
      <c r="W30" s="1104"/>
      <c r="X30" s="1104"/>
      <c r="Y30" s="1104"/>
      <c r="Z30" s="1104"/>
      <c r="AA30" s="1104">
        <v>377</v>
      </c>
      <c r="AB30" s="1104"/>
      <c r="AC30" s="1104"/>
      <c r="AD30" s="1104"/>
      <c r="AE30" s="1105"/>
      <c r="AF30" s="1100">
        <v>377</v>
      </c>
      <c r="AG30" s="1101"/>
      <c r="AH30" s="1101"/>
      <c r="AI30" s="1101"/>
      <c r="AJ30" s="1102"/>
      <c r="AK30" s="1045">
        <v>4668</v>
      </c>
      <c r="AL30" s="1036"/>
      <c r="AM30" s="1036"/>
      <c r="AN30" s="1036"/>
      <c r="AO30" s="1036"/>
      <c r="AP30" s="1036" t="s">
        <v>446</v>
      </c>
      <c r="AQ30" s="1036"/>
      <c r="AR30" s="1036"/>
      <c r="AS30" s="1036"/>
      <c r="AT30" s="1036"/>
      <c r="AU30" s="1036" t="s">
        <v>446</v>
      </c>
      <c r="AV30" s="1036"/>
      <c r="AW30" s="1036"/>
      <c r="AX30" s="1036"/>
      <c r="AY30" s="1036"/>
      <c r="AZ30" s="1106" t="s">
        <v>446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339</v>
      </c>
      <c r="C31" s="1096"/>
      <c r="D31" s="1096"/>
      <c r="E31" s="1096"/>
      <c r="F31" s="1096"/>
      <c r="G31" s="1096"/>
      <c r="H31" s="1096"/>
      <c r="I31" s="1096"/>
      <c r="J31" s="1096"/>
      <c r="K31" s="1096"/>
      <c r="L31" s="1096"/>
      <c r="M31" s="1096"/>
      <c r="N31" s="1096"/>
      <c r="O31" s="1096"/>
      <c r="P31" s="1097"/>
      <c r="Q31" s="1103">
        <v>3695</v>
      </c>
      <c r="R31" s="1104"/>
      <c r="S31" s="1104"/>
      <c r="T31" s="1104"/>
      <c r="U31" s="1104"/>
      <c r="V31" s="1104">
        <v>3631</v>
      </c>
      <c r="W31" s="1104"/>
      <c r="X31" s="1104"/>
      <c r="Y31" s="1104"/>
      <c r="Z31" s="1104"/>
      <c r="AA31" s="1104">
        <v>64</v>
      </c>
      <c r="AB31" s="1104"/>
      <c r="AC31" s="1104"/>
      <c r="AD31" s="1104"/>
      <c r="AE31" s="1105"/>
      <c r="AF31" s="1100">
        <v>64</v>
      </c>
      <c r="AG31" s="1101"/>
      <c r="AH31" s="1101"/>
      <c r="AI31" s="1101"/>
      <c r="AJ31" s="1102"/>
      <c r="AK31" s="1045">
        <v>3954</v>
      </c>
      <c r="AL31" s="1036"/>
      <c r="AM31" s="1036"/>
      <c r="AN31" s="1036"/>
      <c r="AO31" s="1036"/>
      <c r="AP31" s="1036" t="s">
        <v>446</v>
      </c>
      <c r="AQ31" s="1036"/>
      <c r="AR31" s="1036"/>
      <c r="AS31" s="1036"/>
      <c r="AT31" s="1036"/>
      <c r="AU31" s="1036" t="s">
        <v>446</v>
      </c>
      <c r="AV31" s="1036"/>
      <c r="AW31" s="1036"/>
      <c r="AX31" s="1036"/>
      <c r="AY31" s="1036"/>
      <c r="AZ31" s="1106" t="s">
        <v>446</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340</v>
      </c>
      <c r="C32" s="1096"/>
      <c r="D32" s="1096"/>
      <c r="E32" s="1096"/>
      <c r="F32" s="1096"/>
      <c r="G32" s="1096"/>
      <c r="H32" s="1096"/>
      <c r="I32" s="1096"/>
      <c r="J32" s="1096"/>
      <c r="K32" s="1096"/>
      <c r="L32" s="1096"/>
      <c r="M32" s="1096"/>
      <c r="N32" s="1096"/>
      <c r="O32" s="1096"/>
      <c r="P32" s="1097"/>
      <c r="Q32" s="1103">
        <v>259</v>
      </c>
      <c r="R32" s="1104"/>
      <c r="S32" s="1104"/>
      <c r="T32" s="1104"/>
      <c r="U32" s="1104"/>
      <c r="V32" s="1104">
        <v>237</v>
      </c>
      <c r="W32" s="1104"/>
      <c r="X32" s="1104"/>
      <c r="Y32" s="1104"/>
      <c r="Z32" s="1104"/>
      <c r="AA32" s="1104">
        <v>22</v>
      </c>
      <c r="AB32" s="1104"/>
      <c r="AC32" s="1104"/>
      <c r="AD32" s="1104"/>
      <c r="AE32" s="1105"/>
      <c r="AF32" s="1100">
        <v>22</v>
      </c>
      <c r="AG32" s="1101"/>
      <c r="AH32" s="1101"/>
      <c r="AI32" s="1101"/>
      <c r="AJ32" s="1102"/>
      <c r="AK32" s="1045">
        <v>180</v>
      </c>
      <c r="AL32" s="1036"/>
      <c r="AM32" s="1036"/>
      <c r="AN32" s="1036"/>
      <c r="AO32" s="1036"/>
      <c r="AP32" s="1036">
        <v>61</v>
      </c>
      <c r="AQ32" s="1036"/>
      <c r="AR32" s="1036"/>
      <c r="AS32" s="1036"/>
      <c r="AT32" s="1036"/>
      <c r="AU32" s="1036">
        <v>47</v>
      </c>
      <c r="AV32" s="1036"/>
      <c r="AW32" s="1036"/>
      <c r="AX32" s="1036"/>
      <c r="AY32" s="1036"/>
      <c r="AZ32" s="1106" t="s">
        <v>446</v>
      </c>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341</v>
      </c>
      <c r="C33" s="1096"/>
      <c r="D33" s="1096"/>
      <c r="E33" s="1096"/>
      <c r="F33" s="1096"/>
      <c r="G33" s="1096"/>
      <c r="H33" s="1096"/>
      <c r="I33" s="1096"/>
      <c r="J33" s="1096"/>
      <c r="K33" s="1096"/>
      <c r="L33" s="1096"/>
      <c r="M33" s="1096"/>
      <c r="N33" s="1096"/>
      <c r="O33" s="1096"/>
      <c r="P33" s="1097"/>
      <c r="Q33" s="1103">
        <v>12522</v>
      </c>
      <c r="R33" s="1104"/>
      <c r="S33" s="1104"/>
      <c r="T33" s="1104"/>
      <c r="U33" s="1104"/>
      <c r="V33" s="1104">
        <v>11761</v>
      </c>
      <c r="W33" s="1104"/>
      <c r="X33" s="1104"/>
      <c r="Y33" s="1104"/>
      <c r="Z33" s="1104"/>
      <c r="AA33" s="1104">
        <v>761</v>
      </c>
      <c r="AB33" s="1104"/>
      <c r="AC33" s="1104"/>
      <c r="AD33" s="1104"/>
      <c r="AE33" s="1105"/>
      <c r="AF33" s="1100">
        <v>-191</v>
      </c>
      <c r="AG33" s="1101"/>
      <c r="AH33" s="1101"/>
      <c r="AI33" s="1101"/>
      <c r="AJ33" s="1102"/>
      <c r="AK33" s="1045">
        <v>1781</v>
      </c>
      <c r="AL33" s="1036"/>
      <c r="AM33" s="1036"/>
      <c r="AN33" s="1036"/>
      <c r="AO33" s="1036"/>
      <c r="AP33" s="1036">
        <v>4984</v>
      </c>
      <c r="AQ33" s="1036"/>
      <c r="AR33" s="1036"/>
      <c r="AS33" s="1036"/>
      <c r="AT33" s="1036"/>
      <c r="AU33" s="1036">
        <v>2656</v>
      </c>
      <c r="AV33" s="1036"/>
      <c r="AW33" s="1036"/>
      <c r="AX33" s="1036"/>
      <c r="AY33" s="1036"/>
      <c r="AZ33" s="1106">
        <v>2.1</v>
      </c>
      <c r="BA33" s="1106"/>
      <c r="BB33" s="1106"/>
      <c r="BC33" s="1106"/>
      <c r="BD33" s="1106"/>
      <c r="BE33" s="1037" t="s">
        <v>342</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343</v>
      </c>
      <c r="C34" s="1096"/>
      <c r="D34" s="1096"/>
      <c r="E34" s="1096"/>
      <c r="F34" s="1096"/>
      <c r="G34" s="1096"/>
      <c r="H34" s="1096"/>
      <c r="I34" s="1096"/>
      <c r="J34" s="1096"/>
      <c r="K34" s="1096"/>
      <c r="L34" s="1096"/>
      <c r="M34" s="1096"/>
      <c r="N34" s="1096"/>
      <c r="O34" s="1096"/>
      <c r="P34" s="1097"/>
      <c r="Q34" s="1103">
        <v>2043</v>
      </c>
      <c r="R34" s="1104"/>
      <c r="S34" s="1104"/>
      <c r="T34" s="1104"/>
      <c r="U34" s="1104"/>
      <c r="V34" s="1104">
        <v>2268</v>
      </c>
      <c r="W34" s="1104"/>
      <c r="X34" s="1104"/>
      <c r="Y34" s="1104"/>
      <c r="Z34" s="1104"/>
      <c r="AA34" s="1104" t="s">
        <v>522</v>
      </c>
      <c r="AB34" s="1104"/>
      <c r="AC34" s="1104"/>
      <c r="AD34" s="1104"/>
      <c r="AE34" s="1105"/>
      <c r="AF34" s="1100">
        <v>-143</v>
      </c>
      <c r="AG34" s="1101"/>
      <c r="AH34" s="1101"/>
      <c r="AI34" s="1101"/>
      <c r="AJ34" s="1102"/>
      <c r="AK34" s="1045">
        <v>403</v>
      </c>
      <c r="AL34" s="1036"/>
      <c r="AM34" s="1036"/>
      <c r="AN34" s="1036"/>
      <c r="AO34" s="1036"/>
      <c r="AP34" s="1036">
        <v>1301</v>
      </c>
      <c r="AQ34" s="1036"/>
      <c r="AR34" s="1036"/>
      <c r="AS34" s="1036"/>
      <c r="AT34" s="1036"/>
      <c r="AU34" s="1036">
        <v>1300</v>
      </c>
      <c r="AV34" s="1036"/>
      <c r="AW34" s="1036"/>
      <c r="AX34" s="1036"/>
      <c r="AY34" s="1036"/>
      <c r="AZ34" s="1106">
        <v>8.9</v>
      </c>
      <c r="BA34" s="1106"/>
      <c r="BB34" s="1106"/>
      <c r="BC34" s="1106"/>
      <c r="BD34" s="1106"/>
      <c r="BE34" s="1037" t="s">
        <v>342</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344</v>
      </c>
      <c r="C35" s="1096"/>
      <c r="D35" s="1096"/>
      <c r="E35" s="1096"/>
      <c r="F35" s="1096"/>
      <c r="G35" s="1096"/>
      <c r="H35" s="1096"/>
      <c r="I35" s="1096"/>
      <c r="J35" s="1096"/>
      <c r="K35" s="1096"/>
      <c r="L35" s="1096"/>
      <c r="M35" s="1096"/>
      <c r="N35" s="1096"/>
      <c r="O35" s="1096"/>
      <c r="P35" s="1097"/>
      <c r="Q35" s="1103">
        <v>5443</v>
      </c>
      <c r="R35" s="1104"/>
      <c r="S35" s="1104"/>
      <c r="T35" s="1104"/>
      <c r="U35" s="1104"/>
      <c r="V35" s="1104">
        <v>5478</v>
      </c>
      <c r="W35" s="1104"/>
      <c r="X35" s="1104"/>
      <c r="Y35" s="1104"/>
      <c r="Z35" s="1104"/>
      <c r="AA35" s="1104" t="s">
        <v>540</v>
      </c>
      <c r="AB35" s="1104"/>
      <c r="AC35" s="1104"/>
      <c r="AD35" s="1104"/>
      <c r="AE35" s="1105"/>
      <c r="AF35" s="1100">
        <v>5192</v>
      </c>
      <c r="AG35" s="1101"/>
      <c r="AH35" s="1101"/>
      <c r="AI35" s="1101"/>
      <c r="AJ35" s="1102"/>
      <c r="AK35" s="1045">
        <v>10</v>
      </c>
      <c r="AL35" s="1036"/>
      <c r="AM35" s="1036"/>
      <c r="AN35" s="1036"/>
      <c r="AO35" s="1036"/>
      <c r="AP35" s="1036">
        <v>14661</v>
      </c>
      <c r="AQ35" s="1036"/>
      <c r="AR35" s="1036"/>
      <c r="AS35" s="1036"/>
      <c r="AT35" s="1036"/>
      <c r="AU35" s="1036" t="s">
        <v>446</v>
      </c>
      <c r="AV35" s="1036"/>
      <c r="AW35" s="1036"/>
      <c r="AX35" s="1036"/>
      <c r="AY35" s="1036"/>
      <c r="AZ35" s="1106" t="s">
        <v>446</v>
      </c>
      <c r="BA35" s="1106"/>
      <c r="BB35" s="1106"/>
      <c r="BC35" s="1106"/>
      <c r="BD35" s="1106"/>
      <c r="BE35" s="1037" t="s">
        <v>342</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t="s">
        <v>345</v>
      </c>
      <c r="C36" s="1096"/>
      <c r="D36" s="1096"/>
      <c r="E36" s="1096"/>
      <c r="F36" s="1096"/>
      <c r="G36" s="1096"/>
      <c r="H36" s="1096"/>
      <c r="I36" s="1096"/>
      <c r="J36" s="1096"/>
      <c r="K36" s="1096"/>
      <c r="L36" s="1096"/>
      <c r="M36" s="1096"/>
      <c r="N36" s="1096"/>
      <c r="O36" s="1096"/>
      <c r="P36" s="1097"/>
      <c r="Q36" s="1103">
        <v>7966</v>
      </c>
      <c r="R36" s="1104"/>
      <c r="S36" s="1104"/>
      <c r="T36" s="1104"/>
      <c r="U36" s="1104"/>
      <c r="V36" s="1104">
        <v>7601</v>
      </c>
      <c r="W36" s="1104"/>
      <c r="X36" s="1104"/>
      <c r="Y36" s="1104"/>
      <c r="Z36" s="1104"/>
      <c r="AA36" s="1104">
        <v>365</v>
      </c>
      <c r="AB36" s="1104"/>
      <c r="AC36" s="1104"/>
      <c r="AD36" s="1104"/>
      <c r="AE36" s="1105"/>
      <c r="AF36" s="1100" t="s">
        <v>128</v>
      </c>
      <c r="AG36" s="1101"/>
      <c r="AH36" s="1101"/>
      <c r="AI36" s="1101"/>
      <c r="AJ36" s="1102"/>
      <c r="AK36" s="1045">
        <v>2094</v>
      </c>
      <c r="AL36" s="1036"/>
      <c r="AM36" s="1036"/>
      <c r="AN36" s="1036"/>
      <c r="AO36" s="1036"/>
      <c r="AP36" s="1036">
        <v>67554</v>
      </c>
      <c r="AQ36" s="1036"/>
      <c r="AR36" s="1036"/>
      <c r="AS36" s="1036"/>
      <c r="AT36" s="1036"/>
      <c r="AU36" s="1036">
        <v>24927</v>
      </c>
      <c r="AV36" s="1036"/>
      <c r="AW36" s="1036"/>
      <c r="AX36" s="1036"/>
      <c r="AY36" s="1036"/>
      <c r="AZ36" s="1106" t="s">
        <v>446</v>
      </c>
      <c r="BA36" s="1106"/>
      <c r="BB36" s="1106"/>
      <c r="BC36" s="1106"/>
      <c r="BD36" s="1106"/>
      <c r="BE36" s="1037" t="s">
        <v>342</v>
      </c>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t="s">
        <v>346</v>
      </c>
      <c r="C37" s="1096"/>
      <c r="D37" s="1096"/>
      <c r="E37" s="1096"/>
      <c r="F37" s="1096"/>
      <c r="G37" s="1096"/>
      <c r="H37" s="1096"/>
      <c r="I37" s="1096"/>
      <c r="J37" s="1096"/>
      <c r="K37" s="1096"/>
      <c r="L37" s="1096"/>
      <c r="M37" s="1096"/>
      <c r="N37" s="1096"/>
      <c r="O37" s="1096"/>
      <c r="P37" s="1097"/>
      <c r="Q37" s="1103">
        <v>358</v>
      </c>
      <c r="R37" s="1104"/>
      <c r="S37" s="1104"/>
      <c r="T37" s="1104"/>
      <c r="U37" s="1104"/>
      <c r="V37" s="1104">
        <v>309</v>
      </c>
      <c r="W37" s="1104"/>
      <c r="X37" s="1104"/>
      <c r="Y37" s="1104"/>
      <c r="Z37" s="1104"/>
      <c r="AA37" s="1104">
        <v>49</v>
      </c>
      <c r="AB37" s="1104"/>
      <c r="AC37" s="1104"/>
      <c r="AD37" s="1104"/>
      <c r="AE37" s="1105"/>
      <c r="AF37" s="1100">
        <v>24</v>
      </c>
      <c r="AG37" s="1101"/>
      <c r="AH37" s="1101"/>
      <c r="AI37" s="1101"/>
      <c r="AJ37" s="1102"/>
      <c r="AK37" s="1045">
        <v>179</v>
      </c>
      <c r="AL37" s="1036"/>
      <c r="AM37" s="1036"/>
      <c r="AN37" s="1036"/>
      <c r="AO37" s="1036"/>
      <c r="AP37" s="1036">
        <v>2222</v>
      </c>
      <c r="AQ37" s="1036"/>
      <c r="AR37" s="1036"/>
      <c r="AS37" s="1036"/>
      <c r="AT37" s="1036"/>
      <c r="AU37" s="1036">
        <v>2180</v>
      </c>
      <c r="AV37" s="1036"/>
      <c r="AW37" s="1036"/>
      <c r="AX37" s="1036"/>
      <c r="AY37" s="1036"/>
      <c r="AZ37" s="1106" t="s">
        <v>446</v>
      </c>
      <c r="BA37" s="1106"/>
      <c r="BB37" s="1106"/>
      <c r="BC37" s="1106"/>
      <c r="BD37" s="1106"/>
      <c r="BE37" s="1037" t="s">
        <v>342</v>
      </c>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t="s">
        <v>347</v>
      </c>
      <c r="C38" s="1096"/>
      <c r="D38" s="1096"/>
      <c r="E38" s="1096"/>
      <c r="F38" s="1096"/>
      <c r="G38" s="1096"/>
      <c r="H38" s="1096"/>
      <c r="I38" s="1096"/>
      <c r="J38" s="1096"/>
      <c r="K38" s="1096"/>
      <c r="L38" s="1096"/>
      <c r="M38" s="1096"/>
      <c r="N38" s="1096"/>
      <c r="O38" s="1096"/>
      <c r="P38" s="1097"/>
      <c r="Q38" s="1103">
        <v>754</v>
      </c>
      <c r="R38" s="1104"/>
      <c r="S38" s="1104"/>
      <c r="T38" s="1104"/>
      <c r="U38" s="1104"/>
      <c r="V38" s="1104">
        <v>740</v>
      </c>
      <c r="W38" s="1104"/>
      <c r="X38" s="1104"/>
      <c r="Y38" s="1104"/>
      <c r="Z38" s="1104"/>
      <c r="AA38" s="1104">
        <v>14</v>
      </c>
      <c r="AB38" s="1104"/>
      <c r="AC38" s="1104"/>
      <c r="AD38" s="1104"/>
      <c r="AE38" s="1105"/>
      <c r="AF38" s="1100">
        <v>14</v>
      </c>
      <c r="AG38" s="1101"/>
      <c r="AH38" s="1101"/>
      <c r="AI38" s="1101"/>
      <c r="AJ38" s="1102"/>
      <c r="AK38" s="1045">
        <v>258</v>
      </c>
      <c r="AL38" s="1036"/>
      <c r="AM38" s="1036"/>
      <c r="AN38" s="1036"/>
      <c r="AO38" s="1036"/>
      <c r="AP38" s="1036">
        <v>2248</v>
      </c>
      <c r="AQ38" s="1036"/>
      <c r="AR38" s="1036"/>
      <c r="AS38" s="1036"/>
      <c r="AT38" s="1036"/>
      <c r="AU38" s="1036">
        <v>1313</v>
      </c>
      <c r="AV38" s="1036"/>
      <c r="AW38" s="1036"/>
      <c r="AX38" s="1036"/>
      <c r="AY38" s="1036"/>
      <c r="AZ38" s="1106" t="s">
        <v>446</v>
      </c>
      <c r="BA38" s="1106"/>
      <c r="BB38" s="1106"/>
      <c r="BC38" s="1106"/>
      <c r="BD38" s="1106"/>
      <c r="BE38" s="1037" t="s">
        <v>348</v>
      </c>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t="s">
        <v>349</v>
      </c>
      <c r="C39" s="1096"/>
      <c r="D39" s="1096"/>
      <c r="E39" s="1096"/>
      <c r="F39" s="1096"/>
      <c r="G39" s="1096"/>
      <c r="H39" s="1096"/>
      <c r="I39" s="1096"/>
      <c r="J39" s="1096"/>
      <c r="K39" s="1096"/>
      <c r="L39" s="1096"/>
      <c r="M39" s="1096"/>
      <c r="N39" s="1096"/>
      <c r="O39" s="1096"/>
      <c r="P39" s="1097"/>
      <c r="Q39" s="1103">
        <v>270</v>
      </c>
      <c r="R39" s="1104"/>
      <c r="S39" s="1104"/>
      <c r="T39" s="1104"/>
      <c r="U39" s="1104"/>
      <c r="V39" s="1104">
        <v>175</v>
      </c>
      <c r="W39" s="1104"/>
      <c r="X39" s="1104"/>
      <c r="Y39" s="1104"/>
      <c r="Z39" s="1104"/>
      <c r="AA39" s="1104">
        <v>95</v>
      </c>
      <c r="AB39" s="1104"/>
      <c r="AC39" s="1104"/>
      <c r="AD39" s="1104"/>
      <c r="AE39" s="1105"/>
      <c r="AF39" s="1100">
        <v>95</v>
      </c>
      <c r="AG39" s="1101"/>
      <c r="AH39" s="1101"/>
      <c r="AI39" s="1101"/>
      <c r="AJ39" s="1102"/>
      <c r="AK39" s="1045" t="s">
        <v>446</v>
      </c>
      <c r="AL39" s="1036"/>
      <c r="AM39" s="1036"/>
      <c r="AN39" s="1036"/>
      <c r="AO39" s="1036"/>
      <c r="AP39" s="1036" t="s">
        <v>446</v>
      </c>
      <c r="AQ39" s="1036"/>
      <c r="AR39" s="1036"/>
      <c r="AS39" s="1036"/>
      <c r="AT39" s="1036"/>
      <c r="AU39" s="1036" t="s">
        <v>446</v>
      </c>
      <c r="AV39" s="1036"/>
      <c r="AW39" s="1036"/>
      <c r="AX39" s="1036"/>
      <c r="AY39" s="1036"/>
      <c r="AZ39" s="1106" t="s">
        <v>446</v>
      </c>
      <c r="BA39" s="1106"/>
      <c r="BB39" s="1106"/>
      <c r="BC39" s="1106"/>
      <c r="BD39" s="1106"/>
      <c r="BE39" s="1037" t="s">
        <v>348</v>
      </c>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350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324</v>
      </c>
      <c r="B63" s="1002" t="s">
        <v>351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5777</v>
      </c>
      <c r="AG63" s="1024"/>
      <c r="AH63" s="1024"/>
      <c r="AI63" s="1024"/>
      <c r="AJ63" s="1087"/>
      <c r="AK63" s="1088"/>
      <c r="AL63" s="1028"/>
      <c r="AM63" s="1028"/>
      <c r="AN63" s="1028"/>
      <c r="AO63" s="1028"/>
      <c r="AP63" s="1024">
        <v>93031</v>
      </c>
      <c r="AQ63" s="1024"/>
      <c r="AR63" s="1024"/>
      <c r="AS63" s="1024"/>
      <c r="AT63" s="1024"/>
      <c r="AU63" s="1024">
        <v>32423</v>
      </c>
      <c r="AV63" s="1024"/>
      <c r="AW63" s="1024"/>
      <c r="AX63" s="1024"/>
      <c r="AY63" s="1024"/>
      <c r="AZ63" s="1082"/>
      <c r="BA63" s="1082"/>
      <c r="BB63" s="1082"/>
      <c r="BC63" s="1082"/>
      <c r="BD63" s="1082"/>
      <c r="BE63" s="1025"/>
      <c r="BF63" s="1025"/>
      <c r="BG63" s="1025"/>
      <c r="BH63" s="1025"/>
      <c r="BI63" s="1026"/>
      <c r="BJ63" s="1083" t="s">
        <v>128</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352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353</v>
      </c>
      <c r="B66" s="1061"/>
      <c r="C66" s="1061"/>
      <c r="D66" s="1061"/>
      <c r="E66" s="1061"/>
      <c r="F66" s="1061"/>
      <c r="G66" s="1061"/>
      <c r="H66" s="1061"/>
      <c r="I66" s="1061"/>
      <c r="J66" s="1061"/>
      <c r="K66" s="1061"/>
      <c r="L66" s="1061"/>
      <c r="M66" s="1061"/>
      <c r="N66" s="1061"/>
      <c r="O66" s="1061"/>
      <c r="P66" s="1062"/>
      <c r="Q66" s="1066" t="s">
        <v>328</v>
      </c>
      <c r="R66" s="1067"/>
      <c r="S66" s="1067"/>
      <c r="T66" s="1067"/>
      <c r="U66" s="1068"/>
      <c r="V66" s="1066" t="s">
        <v>329</v>
      </c>
      <c r="W66" s="1067"/>
      <c r="X66" s="1067"/>
      <c r="Y66" s="1067"/>
      <c r="Z66" s="1068"/>
      <c r="AA66" s="1066" t="s">
        <v>330</v>
      </c>
      <c r="AB66" s="1067"/>
      <c r="AC66" s="1067"/>
      <c r="AD66" s="1067"/>
      <c r="AE66" s="1068"/>
      <c r="AF66" s="1072" t="s">
        <v>331</v>
      </c>
      <c r="AG66" s="1073"/>
      <c r="AH66" s="1073"/>
      <c r="AI66" s="1073"/>
      <c r="AJ66" s="1074"/>
      <c r="AK66" s="1066" t="s">
        <v>354</v>
      </c>
      <c r="AL66" s="1061"/>
      <c r="AM66" s="1061"/>
      <c r="AN66" s="1061"/>
      <c r="AO66" s="1062"/>
      <c r="AP66" s="1066" t="s">
        <v>333</v>
      </c>
      <c r="AQ66" s="1067"/>
      <c r="AR66" s="1067"/>
      <c r="AS66" s="1067"/>
      <c r="AT66" s="1068"/>
      <c r="AU66" s="1066" t="s">
        <v>355</v>
      </c>
      <c r="AV66" s="1067"/>
      <c r="AW66" s="1067"/>
      <c r="AX66" s="1067"/>
      <c r="AY66" s="1068"/>
      <c r="AZ66" s="1066" t="s">
        <v>311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524</v>
      </c>
      <c r="C68" s="1051"/>
      <c r="D68" s="1051"/>
      <c r="E68" s="1051"/>
      <c r="F68" s="1051"/>
      <c r="G68" s="1051"/>
      <c r="H68" s="1051"/>
      <c r="I68" s="1051"/>
      <c r="J68" s="1051"/>
      <c r="K68" s="1051"/>
      <c r="L68" s="1051"/>
      <c r="M68" s="1051"/>
      <c r="N68" s="1051"/>
      <c r="O68" s="1051"/>
      <c r="P68" s="1052"/>
      <c r="Q68" s="1053">
        <v>6315</v>
      </c>
      <c r="R68" s="1047"/>
      <c r="S68" s="1047"/>
      <c r="T68" s="1047"/>
      <c r="U68" s="1047"/>
      <c r="V68" s="1047">
        <v>6085</v>
      </c>
      <c r="W68" s="1047"/>
      <c r="X68" s="1047"/>
      <c r="Y68" s="1047"/>
      <c r="Z68" s="1047"/>
      <c r="AA68" s="1047">
        <v>230</v>
      </c>
      <c r="AB68" s="1047"/>
      <c r="AC68" s="1047"/>
      <c r="AD68" s="1047"/>
      <c r="AE68" s="1047"/>
      <c r="AF68" s="1047">
        <v>230</v>
      </c>
      <c r="AG68" s="1047"/>
      <c r="AH68" s="1047"/>
      <c r="AI68" s="1047"/>
      <c r="AJ68" s="1047"/>
      <c r="AK68" s="1047" t="s">
        <v>446</v>
      </c>
      <c r="AL68" s="1047"/>
      <c r="AM68" s="1047"/>
      <c r="AN68" s="1047"/>
      <c r="AO68" s="1047"/>
      <c r="AP68" s="1047">
        <v>3114</v>
      </c>
      <c r="AQ68" s="1047"/>
      <c r="AR68" s="1047"/>
      <c r="AS68" s="1047"/>
      <c r="AT68" s="1047"/>
      <c r="AU68" s="1047">
        <v>2191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525</v>
      </c>
      <c r="C69" s="1040"/>
      <c r="D69" s="1040"/>
      <c r="E69" s="1040"/>
      <c r="F69" s="1040"/>
      <c r="G69" s="1040"/>
      <c r="H69" s="1040"/>
      <c r="I69" s="1040"/>
      <c r="J69" s="1040"/>
      <c r="K69" s="1040"/>
      <c r="L69" s="1040"/>
      <c r="M69" s="1040"/>
      <c r="N69" s="1040"/>
      <c r="O69" s="1040"/>
      <c r="P69" s="1041"/>
      <c r="Q69" s="1042">
        <v>2371</v>
      </c>
      <c r="R69" s="1036"/>
      <c r="S69" s="1036"/>
      <c r="T69" s="1036"/>
      <c r="U69" s="1036"/>
      <c r="V69" s="1036">
        <v>1712</v>
      </c>
      <c r="W69" s="1036"/>
      <c r="X69" s="1036"/>
      <c r="Y69" s="1036"/>
      <c r="Z69" s="1036"/>
      <c r="AA69" s="1036">
        <v>659</v>
      </c>
      <c r="AB69" s="1036"/>
      <c r="AC69" s="1036"/>
      <c r="AD69" s="1036"/>
      <c r="AE69" s="1036"/>
      <c r="AF69" s="1036">
        <v>5758</v>
      </c>
      <c r="AG69" s="1036"/>
      <c r="AH69" s="1036"/>
      <c r="AI69" s="1036"/>
      <c r="AJ69" s="1036"/>
      <c r="AK69" s="1036" t="s">
        <v>446</v>
      </c>
      <c r="AL69" s="1036"/>
      <c r="AM69" s="1036"/>
      <c r="AN69" s="1036"/>
      <c r="AO69" s="1036"/>
      <c r="AP69" s="1036">
        <v>2669</v>
      </c>
      <c r="AQ69" s="1036"/>
      <c r="AR69" s="1036"/>
      <c r="AS69" s="1036"/>
      <c r="AT69" s="1036"/>
      <c r="AU69" s="1036" t="s">
        <v>446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526</v>
      </c>
      <c r="C70" s="1040"/>
      <c r="D70" s="1040"/>
      <c r="E70" s="1040"/>
      <c r="F70" s="1040"/>
      <c r="G70" s="1040"/>
      <c r="H70" s="1040"/>
      <c r="I70" s="1040"/>
      <c r="J70" s="1040"/>
      <c r="K70" s="1040"/>
      <c r="L70" s="1040"/>
      <c r="M70" s="1040"/>
      <c r="N70" s="1040"/>
      <c r="O70" s="1040"/>
      <c r="P70" s="1041"/>
      <c r="Q70" s="1042">
        <v>787</v>
      </c>
      <c r="R70" s="1036"/>
      <c r="S70" s="1036"/>
      <c r="T70" s="1036"/>
      <c r="U70" s="1036"/>
      <c r="V70" s="1036">
        <v>770</v>
      </c>
      <c r="W70" s="1036"/>
      <c r="X70" s="1036"/>
      <c r="Y70" s="1036"/>
      <c r="Z70" s="1036"/>
      <c r="AA70" s="1036">
        <v>17</v>
      </c>
      <c r="AB70" s="1036"/>
      <c r="AC70" s="1036"/>
      <c r="AD70" s="1036"/>
      <c r="AE70" s="1036"/>
      <c r="AF70" s="1036">
        <v>17</v>
      </c>
      <c r="AG70" s="1036"/>
      <c r="AH70" s="1036"/>
      <c r="AI70" s="1036"/>
      <c r="AJ70" s="1036"/>
      <c r="AK70" s="1036">
        <v>17</v>
      </c>
      <c r="AL70" s="1036"/>
      <c r="AM70" s="1036"/>
      <c r="AN70" s="1036"/>
      <c r="AO70" s="1036"/>
      <c r="AP70" s="1036">
        <v>236</v>
      </c>
      <c r="AQ70" s="1036"/>
      <c r="AR70" s="1036"/>
      <c r="AS70" s="1036"/>
      <c r="AT70" s="1036"/>
      <c r="AU70" s="1036">
        <v>45</v>
      </c>
      <c r="AV70" s="1036"/>
      <c r="AW70" s="1036"/>
      <c r="AX70" s="1036"/>
      <c r="AY70" s="1036"/>
      <c r="AZ70" s="1037" t="s">
        <v>523</v>
      </c>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527</v>
      </c>
      <c r="C71" s="1040"/>
      <c r="D71" s="1040"/>
      <c r="E71" s="1040"/>
      <c r="F71" s="1040"/>
      <c r="G71" s="1040"/>
      <c r="H71" s="1040"/>
      <c r="I71" s="1040"/>
      <c r="J71" s="1040"/>
      <c r="K71" s="1040"/>
      <c r="L71" s="1040"/>
      <c r="M71" s="1040"/>
      <c r="N71" s="1040"/>
      <c r="O71" s="1040"/>
      <c r="P71" s="1041"/>
      <c r="Q71" s="1042">
        <v>553</v>
      </c>
      <c r="R71" s="1036"/>
      <c r="S71" s="1036"/>
      <c r="T71" s="1036"/>
      <c r="U71" s="1036"/>
      <c r="V71" s="1036">
        <v>522</v>
      </c>
      <c r="W71" s="1036"/>
      <c r="X71" s="1036"/>
      <c r="Y71" s="1036"/>
      <c r="Z71" s="1036"/>
      <c r="AA71" s="1036">
        <v>31</v>
      </c>
      <c r="AB71" s="1036"/>
      <c r="AC71" s="1036"/>
      <c r="AD71" s="1036"/>
      <c r="AE71" s="1036"/>
      <c r="AF71" s="1036">
        <v>31</v>
      </c>
      <c r="AG71" s="1036"/>
      <c r="AH71" s="1036"/>
      <c r="AI71" s="1036"/>
      <c r="AJ71" s="1036"/>
      <c r="AK71" s="1036">
        <v>24</v>
      </c>
      <c r="AL71" s="1036"/>
      <c r="AM71" s="1036"/>
      <c r="AN71" s="1036"/>
      <c r="AO71" s="1036"/>
      <c r="AP71" s="1036" t="s">
        <v>446</v>
      </c>
      <c r="AQ71" s="1036"/>
      <c r="AR71" s="1036"/>
      <c r="AS71" s="1036"/>
      <c r="AT71" s="1036"/>
      <c r="AU71" s="1036" t="s">
        <v>446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528</v>
      </c>
      <c r="C72" s="1040"/>
      <c r="D72" s="1040"/>
      <c r="E72" s="1040"/>
      <c r="F72" s="1040"/>
      <c r="G72" s="1040"/>
      <c r="H72" s="1040"/>
      <c r="I72" s="1040"/>
      <c r="J72" s="1040"/>
      <c r="K72" s="1040"/>
      <c r="L72" s="1040"/>
      <c r="M72" s="1040"/>
      <c r="N72" s="1040"/>
      <c r="O72" s="1040"/>
      <c r="P72" s="1041"/>
      <c r="Q72" s="1042">
        <v>172370</v>
      </c>
      <c r="R72" s="1036"/>
      <c r="S72" s="1036"/>
      <c r="T72" s="1036"/>
      <c r="U72" s="1036"/>
      <c r="V72" s="1036">
        <v>165579</v>
      </c>
      <c r="W72" s="1036"/>
      <c r="X72" s="1036"/>
      <c r="Y72" s="1036"/>
      <c r="Z72" s="1036"/>
      <c r="AA72" s="1036">
        <v>6792</v>
      </c>
      <c r="AB72" s="1036"/>
      <c r="AC72" s="1036"/>
      <c r="AD72" s="1036"/>
      <c r="AE72" s="1036"/>
      <c r="AF72" s="1036">
        <v>6788</v>
      </c>
      <c r="AG72" s="1036"/>
      <c r="AH72" s="1036"/>
      <c r="AI72" s="1036"/>
      <c r="AJ72" s="1036"/>
      <c r="AK72" s="1036">
        <v>7704</v>
      </c>
      <c r="AL72" s="1036"/>
      <c r="AM72" s="1036"/>
      <c r="AN72" s="1036"/>
      <c r="AO72" s="1036"/>
      <c r="AP72" s="1036" t="s">
        <v>446</v>
      </c>
      <c r="AQ72" s="1036"/>
      <c r="AR72" s="1036"/>
      <c r="AS72" s="1036"/>
      <c r="AT72" s="1036"/>
      <c r="AU72" s="1036" t="s">
        <v>446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529</v>
      </c>
      <c r="C73" s="1040"/>
      <c r="D73" s="1040"/>
      <c r="E73" s="1040"/>
      <c r="F73" s="1040"/>
      <c r="G73" s="1040"/>
      <c r="H73" s="1040"/>
      <c r="I73" s="1040"/>
      <c r="J73" s="1040"/>
      <c r="K73" s="1040"/>
      <c r="L73" s="1040"/>
      <c r="M73" s="1040"/>
      <c r="N73" s="1040"/>
      <c r="O73" s="1040"/>
      <c r="P73" s="1041"/>
      <c r="Q73" s="1042">
        <v>7</v>
      </c>
      <c r="R73" s="1036"/>
      <c r="S73" s="1036"/>
      <c r="T73" s="1036"/>
      <c r="U73" s="1036"/>
      <c r="V73" s="1036">
        <v>5</v>
      </c>
      <c r="W73" s="1036"/>
      <c r="X73" s="1036"/>
      <c r="Y73" s="1036"/>
      <c r="Z73" s="1036"/>
      <c r="AA73" s="1036">
        <v>2</v>
      </c>
      <c r="AB73" s="1036"/>
      <c r="AC73" s="1036"/>
      <c r="AD73" s="1036"/>
      <c r="AE73" s="1036"/>
      <c r="AF73" s="1036">
        <v>2</v>
      </c>
      <c r="AG73" s="1036"/>
      <c r="AH73" s="1036"/>
      <c r="AI73" s="1036"/>
      <c r="AJ73" s="1036"/>
      <c r="AK73" s="1036" t="s">
        <v>446</v>
      </c>
      <c r="AL73" s="1036"/>
      <c r="AM73" s="1036"/>
      <c r="AN73" s="1036"/>
      <c r="AO73" s="1036"/>
      <c r="AP73" s="1036" t="s">
        <v>446</v>
      </c>
      <c r="AQ73" s="1036"/>
      <c r="AR73" s="1036"/>
      <c r="AS73" s="1036"/>
      <c r="AT73" s="1036"/>
      <c r="AU73" s="1036" t="s">
        <v>446</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530</v>
      </c>
      <c r="C74" s="1040"/>
      <c r="D74" s="1040"/>
      <c r="E74" s="1040"/>
      <c r="F74" s="1040"/>
      <c r="G74" s="1040"/>
      <c r="H74" s="1040"/>
      <c r="I74" s="1040"/>
      <c r="J74" s="1040"/>
      <c r="K74" s="1040"/>
      <c r="L74" s="1040"/>
      <c r="M74" s="1040"/>
      <c r="N74" s="1040"/>
      <c r="O74" s="1040"/>
      <c r="P74" s="1041"/>
      <c r="Q74" s="1042">
        <v>149</v>
      </c>
      <c r="R74" s="1036"/>
      <c r="S74" s="1036"/>
      <c r="T74" s="1036"/>
      <c r="U74" s="1036"/>
      <c r="V74" s="1036">
        <v>129</v>
      </c>
      <c r="W74" s="1036"/>
      <c r="X74" s="1036"/>
      <c r="Y74" s="1036"/>
      <c r="Z74" s="1036"/>
      <c r="AA74" s="1036">
        <v>20</v>
      </c>
      <c r="AB74" s="1036"/>
      <c r="AC74" s="1036"/>
      <c r="AD74" s="1036"/>
      <c r="AE74" s="1036"/>
      <c r="AF74" s="1036">
        <v>20</v>
      </c>
      <c r="AG74" s="1036"/>
      <c r="AH74" s="1036"/>
      <c r="AI74" s="1036"/>
      <c r="AJ74" s="1036"/>
      <c r="AK74" s="1036">
        <v>12</v>
      </c>
      <c r="AL74" s="1036"/>
      <c r="AM74" s="1036"/>
      <c r="AN74" s="1036"/>
      <c r="AO74" s="1036"/>
      <c r="AP74" s="1036" t="s">
        <v>446</v>
      </c>
      <c r="AQ74" s="1036"/>
      <c r="AR74" s="1036"/>
      <c r="AS74" s="1036"/>
      <c r="AT74" s="1036"/>
      <c r="AU74" s="1036" t="s">
        <v>446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324</v>
      </c>
      <c r="B88" s="1002" t="s">
        <v>356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12850</v>
      </c>
      <c r="AG88" s="1024"/>
      <c r="AH88" s="1024"/>
      <c r="AI88" s="1024"/>
      <c r="AJ88" s="1024"/>
      <c r="AK88" s="1028"/>
      <c r="AL88" s="1028"/>
      <c r="AM88" s="1028"/>
      <c r="AN88" s="1028"/>
      <c r="AO88" s="1028"/>
      <c r="AP88" s="1024">
        <v>6019</v>
      </c>
      <c r="AQ88" s="1024"/>
      <c r="AR88" s="1024"/>
      <c r="AS88" s="1024"/>
      <c r="AT88" s="1024"/>
      <c r="AU88" s="1024">
        <v>2236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324</v>
      </c>
      <c r="BR102" s="1002" t="s">
        <v>357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7431</v>
      </c>
      <c r="CS102" s="1018"/>
      <c r="CT102" s="1018"/>
      <c r="CU102" s="1018"/>
      <c r="CV102" s="1019"/>
      <c r="CW102" s="1017">
        <v>540</v>
      </c>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359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362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363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364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365</v>
      </c>
      <c r="AB109" s="961"/>
      <c r="AC109" s="961"/>
      <c r="AD109" s="961"/>
      <c r="AE109" s="962"/>
      <c r="AF109" s="963" t="s">
        <v>366</v>
      </c>
      <c r="AG109" s="961"/>
      <c r="AH109" s="961"/>
      <c r="AI109" s="961"/>
      <c r="AJ109" s="962"/>
      <c r="AK109" s="963" t="s">
        <v>270</v>
      </c>
      <c r="AL109" s="961"/>
      <c r="AM109" s="961"/>
      <c r="AN109" s="961"/>
      <c r="AO109" s="962"/>
      <c r="AP109" s="963" t="s">
        <v>367</v>
      </c>
      <c r="AQ109" s="961"/>
      <c r="AR109" s="961"/>
      <c r="AS109" s="961"/>
      <c r="AT109" s="994"/>
      <c r="AU109" s="960" t="s">
        <v>364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365</v>
      </c>
      <c r="BR109" s="961"/>
      <c r="BS109" s="961"/>
      <c r="BT109" s="961"/>
      <c r="BU109" s="962"/>
      <c r="BV109" s="963" t="s">
        <v>366</v>
      </c>
      <c r="BW109" s="961"/>
      <c r="BX109" s="961"/>
      <c r="BY109" s="961"/>
      <c r="BZ109" s="962"/>
      <c r="CA109" s="963" t="s">
        <v>270</v>
      </c>
      <c r="CB109" s="961"/>
      <c r="CC109" s="961"/>
      <c r="CD109" s="961"/>
      <c r="CE109" s="962"/>
      <c r="CF109" s="1001" t="s">
        <v>367</v>
      </c>
      <c r="CG109" s="1001"/>
      <c r="CH109" s="1001"/>
      <c r="CI109" s="1001"/>
      <c r="CJ109" s="1001"/>
      <c r="CK109" s="963" t="s">
        <v>368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365</v>
      </c>
      <c r="DH109" s="961"/>
      <c r="DI109" s="961"/>
      <c r="DJ109" s="961"/>
      <c r="DK109" s="962"/>
      <c r="DL109" s="963" t="s">
        <v>366</v>
      </c>
      <c r="DM109" s="961"/>
      <c r="DN109" s="961"/>
      <c r="DO109" s="961"/>
      <c r="DP109" s="962"/>
      <c r="DQ109" s="963" t="s">
        <v>270</v>
      </c>
      <c r="DR109" s="961"/>
      <c r="DS109" s="961"/>
      <c r="DT109" s="961"/>
      <c r="DU109" s="962"/>
      <c r="DV109" s="963" t="s">
        <v>367</v>
      </c>
      <c r="DW109" s="961"/>
      <c r="DX109" s="961"/>
      <c r="DY109" s="961"/>
      <c r="DZ109" s="994"/>
    </row>
    <row r="110" spans="1:131" s="226" customFormat="1" ht="26.25" customHeight="1" x14ac:dyDescent="0.15">
      <c r="A110" s="872" t="s">
        <v>369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15106530</v>
      </c>
      <c r="AB110" s="954"/>
      <c r="AC110" s="954"/>
      <c r="AD110" s="954"/>
      <c r="AE110" s="955"/>
      <c r="AF110" s="956">
        <v>14307435</v>
      </c>
      <c r="AG110" s="954"/>
      <c r="AH110" s="954"/>
      <c r="AI110" s="954"/>
      <c r="AJ110" s="955"/>
      <c r="AK110" s="956">
        <v>13603460</v>
      </c>
      <c r="AL110" s="954"/>
      <c r="AM110" s="954"/>
      <c r="AN110" s="954"/>
      <c r="AO110" s="955"/>
      <c r="AP110" s="957">
        <v>22.7</v>
      </c>
      <c r="AQ110" s="958"/>
      <c r="AR110" s="958"/>
      <c r="AS110" s="958"/>
      <c r="AT110" s="959"/>
      <c r="AU110" s="995" t="s">
        <v>72</v>
      </c>
      <c r="AV110" s="996"/>
      <c r="AW110" s="996"/>
      <c r="AX110" s="996"/>
      <c r="AY110" s="996"/>
      <c r="AZ110" s="925" t="s">
        <v>370</v>
      </c>
      <c r="BA110" s="873"/>
      <c r="BB110" s="873"/>
      <c r="BC110" s="873"/>
      <c r="BD110" s="873"/>
      <c r="BE110" s="873"/>
      <c r="BF110" s="873"/>
      <c r="BG110" s="873"/>
      <c r="BH110" s="873"/>
      <c r="BI110" s="873"/>
      <c r="BJ110" s="873"/>
      <c r="BK110" s="873"/>
      <c r="BL110" s="873"/>
      <c r="BM110" s="873"/>
      <c r="BN110" s="873"/>
      <c r="BO110" s="873"/>
      <c r="BP110" s="874"/>
      <c r="BQ110" s="926">
        <v>136924899</v>
      </c>
      <c r="BR110" s="907"/>
      <c r="BS110" s="907"/>
      <c r="BT110" s="907"/>
      <c r="BU110" s="907"/>
      <c r="BV110" s="907">
        <v>133005809</v>
      </c>
      <c r="BW110" s="907"/>
      <c r="BX110" s="907"/>
      <c r="BY110" s="907"/>
      <c r="BZ110" s="907"/>
      <c r="CA110" s="907">
        <v>128985654</v>
      </c>
      <c r="CB110" s="907"/>
      <c r="CC110" s="907"/>
      <c r="CD110" s="907"/>
      <c r="CE110" s="907"/>
      <c r="CF110" s="931">
        <v>214.9</v>
      </c>
      <c r="CG110" s="932"/>
      <c r="CH110" s="932"/>
      <c r="CI110" s="932"/>
      <c r="CJ110" s="932"/>
      <c r="CK110" s="991" t="s">
        <v>371</v>
      </c>
      <c r="CL110" s="884"/>
      <c r="CM110" s="925" t="s">
        <v>372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373</v>
      </c>
      <c r="DM110" s="907"/>
      <c r="DN110" s="907"/>
      <c r="DO110" s="907"/>
      <c r="DP110" s="907"/>
      <c r="DQ110" s="907" t="s">
        <v>128</v>
      </c>
      <c r="DR110" s="907"/>
      <c r="DS110" s="907"/>
      <c r="DT110" s="907"/>
      <c r="DU110" s="907"/>
      <c r="DV110" s="908" t="s">
        <v>128</v>
      </c>
      <c r="DW110" s="908"/>
      <c r="DX110" s="908"/>
      <c r="DY110" s="908"/>
      <c r="DZ110" s="909"/>
    </row>
    <row r="111" spans="1:131" s="226" customFormat="1" ht="26.25" customHeight="1" x14ac:dyDescent="0.15">
      <c r="A111" s="839" t="s">
        <v>374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373</v>
      </c>
      <c r="AG111" s="984"/>
      <c r="AH111" s="984"/>
      <c r="AI111" s="984"/>
      <c r="AJ111" s="985"/>
      <c r="AK111" s="986" t="s">
        <v>373</v>
      </c>
      <c r="AL111" s="984"/>
      <c r="AM111" s="984"/>
      <c r="AN111" s="984"/>
      <c r="AO111" s="985"/>
      <c r="AP111" s="987" t="s">
        <v>128</v>
      </c>
      <c r="AQ111" s="988"/>
      <c r="AR111" s="988"/>
      <c r="AS111" s="988"/>
      <c r="AT111" s="989"/>
      <c r="AU111" s="997"/>
      <c r="AV111" s="998"/>
      <c r="AW111" s="998"/>
      <c r="AX111" s="998"/>
      <c r="AY111" s="998"/>
      <c r="AZ111" s="880" t="s">
        <v>375</v>
      </c>
      <c r="BA111" s="817"/>
      <c r="BB111" s="817"/>
      <c r="BC111" s="817"/>
      <c r="BD111" s="817"/>
      <c r="BE111" s="817"/>
      <c r="BF111" s="817"/>
      <c r="BG111" s="817"/>
      <c r="BH111" s="817"/>
      <c r="BI111" s="817"/>
      <c r="BJ111" s="817"/>
      <c r="BK111" s="817"/>
      <c r="BL111" s="817"/>
      <c r="BM111" s="817"/>
      <c r="BN111" s="817"/>
      <c r="BO111" s="817"/>
      <c r="BP111" s="818"/>
      <c r="BQ111" s="881" t="s">
        <v>128</v>
      </c>
      <c r="BR111" s="882"/>
      <c r="BS111" s="882"/>
      <c r="BT111" s="882"/>
      <c r="BU111" s="882"/>
      <c r="BV111" s="882" t="s">
        <v>373</v>
      </c>
      <c r="BW111" s="882"/>
      <c r="BX111" s="882"/>
      <c r="BY111" s="882"/>
      <c r="BZ111" s="882"/>
      <c r="CA111" s="882" t="s">
        <v>373</v>
      </c>
      <c r="CB111" s="882"/>
      <c r="CC111" s="882"/>
      <c r="CD111" s="882"/>
      <c r="CE111" s="882"/>
      <c r="CF111" s="940" t="s">
        <v>128</v>
      </c>
      <c r="CG111" s="941"/>
      <c r="CH111" s="941"/>
      <c r="CI111" s="941"/>
      <c r="CJ111" s="941"/>
      <c r="CK111" s="992"/>
      <c r="CL111" s="886"/>
      <c r="CM111" s="880" t="s">
        <v>376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373</v>
      </c>
      <c r="DM111" s="882"/>
      <c r="DN111" s="882"/>
      <c r="DO111" s="882"/>
      <c r="DP111" s="882"/>
      <c r="DQ111" s="882" t="s">
        <v>128</v>
      </c>
      <c r="DR111" s="882"/>
      <c r="DS111" s="882"/>
      <c r="DT111" s="882"/>
      <c r="DU111" s="882"/>
      <c r="DV111" s="859" t="s">
        <v>128</v>
      </c>
      <c r="DW111" s="859"/>
      <c r="DX111" s="859"/>
      <c r="DY111" s="859"/>
      <c r="DZ111" s="860"/>
    </row>
    <row r="112" spans="1:131" s="226" customFormat="1" ht="26.25" customHeight="1" x14ac:dyDescent="0.15">
      <c r="A112" s="977" t="s">
        <v>377</v>
      </c>
      <c r="B112" s="978"/>
      <c r="C112" s="817" t="s">
        <v>378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373</v>
      </c>
      <c r="AB112" s="845"/>
      <c r="AC112" s="845"/>
      <c r="AD112" s="845"/>
      <c r="AE112" s="846"/>
      <c r="AF112" s="847" t="s">
        <v>128</v>
      </c>
      <c r="AG112" s="845"/>
      <c r="AH112" s="845"/>
      <c r="AI112" s="845"/>
      <c r="AJ112" s="846"/>
      <c r="AK112" s="847" t="s">
        <v>373</v>
      </c>
      <c r="AL112" s="845"/>
      <c r="AM112" s="845"/>
      <c r="AN112" s="845"/>
      <c r="AO112" s="846"/>
      <c r="AP112" s="889" t="s">
        <v>373</v>
      </c>
      <c r="AQ112" s="890"/>
      <c r="AR112" s="890"/>
      <c r="AS112" s="890"/>
      <c r="AT112" s="891"/>
      <c r="AU112" s="997"/>
      <c r="AV112" s="998"/>
      <c r="AW112" s="998"/>
      <c r="AX112" s="998"/>
      <c r="AY112" s="998"/>
      <c r="AZ112" s="880" t="s">
        <v>379</v>
      </c>
      <c r="BA112" s="817"/>
      <c r="BB112" s="817"/>
      <c r="BC112" s="817"/>
      <c r="BD112" s="817"/>
      <c r="BE112" s="817"/>
      <c r="BF112" s="817"/>
      <c r="BG112" s="817"/>
      <c r="BH112" s="817"/>
      <c r="BI112" s="817"/>
      <c r="BJ112" s="817"/>
      <c r="BK112" s="817"/>
      <c r="BL112" s="817"/>
      <c r="BM112" s="817"/>
      <c r="BN112" s="817"/>
      <c r="BO112" s="817"/>
      <c r="BP112" s="818"/>
      <c r="BQ112" s="881">
        <v>32509203</v>
      </c>
      <c r="BR112" s="882"/>
      <c r="BS112" s="882"/>
      <c r="BT112" s="882"/>
      <c r="BU112" s="882"/>
      <c r="BV112" s="882">
        <v>34638700</v>
      </c>
      <c r="BW112" s="882"/>
      <c r="BX112" s="882"/>
      <c r="BY112" s="882"/>
      <c r="BZ112" s="882"/>
      <c r="CA112" s="882">
        <v>32422931</v>
      </c>
      <c r="CB112" s="882"/>
      <c r="CC112" s="882"/>
      <c r="CD112" s="882"/>
      <c r="CE112" s="882"/>
      <c r="CF112" s="940">
        <v>54</v>
      </c>
      <c r="CG112" s="941"/>
      <c r="CH112" s="941"/>
      <c r="CI112" s="941"/>
      <c r="CJ112" s="941"/>
      <c r="CK112" s="992"/>
      <c r="CL112" s="886"/>
      <c r="CM112" s="880" t="s">
        <v>380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373</v>
      </c>
      <c r="DH112" s="882"/>
      <c r="DI112" s="882"/>
      <c r="DJ112" s="882"/>
      <c r="DK112" s="882"/>
      <c r="DL112" s="882" t="s">
        <v>128</v>
      </c>
      <c r="DM112" s="882"/>
      <c r="DN112" s="882"/>
      <c r="DO112" s="882"/>
      <c r="DP112" s="882"/>
      <c r="DQ112" s="882" t="s">
        <v>381</v>
      </c>
      <c r="DR112" s="882"/>
      <c r="DS112" s="882"/>
      <c r="DT112" s="882"/>
      <c r="DU112" s="882"/>
      <c r="DV112" s="859" t="s">
        <v>128</v>
      </c>
      <c r="DW112" s="859"/>
      <c r="DX112" s="859"/>
      <c r="DY112" s="859"/>
      <c r="DZ112" s="860"/>
    </row>
    <row r="113" spans="1:130" s="226" customFormat="1" ht="26.25" customHeight="1" x14ac:dyDescent="0.15">
      <c r="A113" s="979"/>
      <c r="B113" s="980"/>
      <c r="C113" s="817" t="s">
        <v>382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3066227</v>
      </c>
      <c r="AB113" s="984"/>
      <c r="AC113" s="984"/>
      <c r="AD113" s="984"/>
      <c r="AE113" s="985"/>
      <c r="AF113" s="986">
        <v>3100709</v>
      </c>
      <c r="AG113" s="984"/>
      <c r="AH113" s="984"/>
      <c r="AI113" s="984"/>
      <c r="AJ113" s="985"/>
      <c r="AK113" s="986">
        <v>3005940</v>
      </c>
      <c r="AL113" s="984"/>
      <c r="AM113" s="984"/>
      <c r="AN113" s="984"/>
      <c r="AO113" s="985"/>
      <c r="AP113" s="987">
        <v>5</v>
      </c>
      <c r="AQ113" s="988"/>
      <c r="AR113" s="988"/>
      <c r="AS113" s="988"/>
      <c r="AT113" s="989"/>
      <c r="AU113" s="997"/>
      <c r="AV113" s="998"/>
      <c r="AW113" s="998"/>
      <c r="AX113" s="998"/>
      <c r="AY113" s="998"/>
      <c r="AZ113" s="880" t="s">
        <v>383</v>
      </c>
      <c r="BA113" s="817"/>
      <c r="BB113" s="817"/>
      <c r="BC113" s="817"/>
      <c r="BD113" s="817"/>
      <c r="BE113" s="817"/>
      <c r="BF113" s="817"/>
      <c r="BG113" s="817"/>
      <c r="BH113" s="817"/>
      <c r="BI113" s="817"/>
      <c r="BJ113" s="817"/>
      <c r="BK113" s="817"/>
      <c r="BL113" s="817"/>
      <c r="BM113" s="817"/>
      <c r="BN113" s="817"/>
      <c r="BO113" s="817"/>
      <c r="BP113" s="818"/>
      <c r="BQ113" s="881">
        <v>2361314</v>
      </c>
      <c r="BR113" s="882"/>
      <c r="BS113" s="882"/>
      <c r="BT113" s="882"/>
      <c r="BU113" s="882"/>
      <c r="BV113" s="882">
        <v>2315908</v>
      </c>
      <c r="BW113" s="882"/>
      <c r="BX113" s="882"/>
      <c r="BY113" s="882"/>
      <c r="BZ113" s="882"/>
      <c r="CA113" s="882">
        <v>2236646</v>
      </c>
      <c r="CB113" s="882"/>
      <c r="CC113" s="882"/>
      <c r="CD113" s="882"/>
      <c r="CE113" s="882"/>
      <c r="CF113" s="940">
        <v>3.7</v>
      </c>
      <c r="CG113" s="941"/>
      <c r="CH113" s="941"/>
      <c r="CI113" s="941"/>
      <c r="CJ113" s="941"/>
      <c r="CK113" s="992"/>
      <c r="CL113" s="886"/>
      <c r="CM113" s="880" t="s">
        <v>384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373</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26" customFormat="1" ht="26.25" customHeight="1" x14ac:dyDescent="0.15">
      <c r="A114" s="979"/>
      <c r="B114" s="980"/>
      <c r="C114" s="817" t="s">
        <v>385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193302</v>
      </c>
      <c r="AB114" s="845"/>
      <c r="AC114" s="845"/>
      <c r="AD114" s="845"/>
      <c r="AE114" s="846"/>
      <c r="AF114" s="847">
        <v>205832</v>
      </c>
      <c r="AG114" s="845"/>
      <c r="AH114" s="845"/>
      <c r="AI114" s="845"/>
      <c r="AJ114" s="846"/>
      <c r="AK114" s="847">
        <v>216508</v>
      </c>
      <c r="AL114" s="845"/>
      <c r="AM114" s="845"/>
      <c r="AN114" s="845"/>
      <c r="AO114" s="846"/>
      <c r="AP114" s="889">
        <v>0.4</v>
      </c>
      <c r="AQ114" s="890"/>
      <c r="AR114" s="890"/>
      <c r="AS114" s="890"/>
      <c r="AT114" s="891"/>
      <c r="AU114" s="997"/>
      <c r="AV114" s="998"/>
      <c r="AW114" s="998"/>
      <c r="AX114" s="998"/>
      <c r="AY114" s="998"/>
      <c r="AZ114" s="880" t="s">
        <v>386</v>
      </c>
      <c r="BA114" s="817"/>
      <c r="BB114" s="817"/>
      <c r="BC114" s="817"/>
      <c r="BD114" s="817"/>
      <c r="BE114" s="817"/>
      <c r="BF114" s="817"/>
      <c r="BG114" s="817"/>
      <c r="BH114" s="817"/>
      <c r="BI114" s="817"/>
      <c r="BJ114" s="817"/>
      <c r="BK114" s="817"/>
      <c r="BL114" s="817"/>
      <c r="BM114" s="817"/>
      <c r="BN114" s="817"/>
      <c r="BO114" s="817"/>
      <c r="BP114" s="818"/>
      <c r="BQ114" s="881">
        <v>12920491</v>
      </c>
      <c r="BR114" s="882"/>
      <c r="BS114" s="882"/>
      <c r="BT114" s="882"/>
      <c r="BU114" s="882"/>
      <c r="BV114" s="882">
        <v>13102501</v>
      </c>
      <c r="BW114" s="882"/>
      <c r="BX114" s="882"/>
      <c r="BY114" s="882"/>
      <c r="BZ114" s="882"/>
      <c r="CA114" s="882">
        <v>13474075</v>
      </c>
      <c r="CB114" s="882"/>
      <c r="CC114" s="882"/>
      <c r="CD114" s="882"/>
      <c r="CE114" s="882"/>
      <c r="CF114" s="940">
        <v>22.5</v>
      </c>
      <c r="CG114" s="941"/>
      <c r="CH114" s="941"/>
      <c r="CI114" s="941"/>
      <c r="CJ114" s="941"/>
      <c r="CK114" s="992"/>
      <c r="CL114" s="886"/>
      <c r="CM114" s="880" t="s">
        <v>387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373</v>
      </c>
      <c r="DH114" s="845"/>
      <c r="DI114" s="845"/>
      <c r="DJ114" s="845"/>
      <c r="DK114" s="846"/>
      <c r="DL114" s="847" t="s">
        <v>128</v>
      </c>
      <c r="DM114" s="845"/>
      <c r="DN114" s="845"/>
      <c r="DO114" s="845"/>
      <c r="DP114" s="846"/>
      <c r="DQ114" s="847" t="s">
        <v>373</v>
      </c>
      <c r="DR114" s="845"/>
      <c r="DS114" s="845"/>
      <c r="DT114" s="845"/>
      <c r="DU114" s="846"/>
      <c r="DV114" s="889" t="s">
        <v>128</v>
      </c>
      <c r="DW114" s="890"/>
      <c r="DX114" s="890"/>
      <c r="DY114" s="890"/>
      <c r="DZ114" s="891"/>
    </row>
    <row r="115" spans="1:130" s="226" customFormat="1" ht="26.25" customHeight="1" x14ac:dyDescent="0.15">
      <c r="A115" s="979"/>
      <c r="B115" s="980"/>
      <c r="C115" s="817" t="s">
        <v>388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62177</v>
      </c>
      <c r="AB115" s="984"/>
      <c r="AC115" s="984"/>
      <c r="AD115" s="984"/>
      <c r="AE115" s="985"/>
      <c r="AF115" s="986">
        <v>53211</v>
      </c>
      <c r="AG115" s="984"/>
      <c r="AH115" s="984"/>
      <c r="AI115" s="984"/>
      <c r="AJ115" s="985"/>
      <c r="AK115" s="986">
        <v>63065</v>
      </c>
      <c r="AL115" s="984"/>
      <c r="AM115" s="984"/>
      <c r="AN115" s="984"/>
      <c r="AO115" s="985"/>
      <c r="AP115" s="987">
        <v>0.1</v>
      </c>
      <c r="AQ115" s="988"/>
      <c r="AR115" s="988"/>
      <c r="AS115" s="988"/>
      <c r="AT115" s="989"/>
      <c r="AU115" s="997"/>
      <c r="AV115" s="998"/>
      <c r="AW115" s="998"/>
      <c r="AX115" s="998"/>
      <c r="AY115" s="998"/>
      <c r="AZ115" s="880" t="s">
        <v>389</v>
      </c>
      <c r="BA115" s="817"/>
      <c r="BB115" s="817"/>
      <c r="BC115" s="817"/>
      <c r="BD115" s="817"/>
      <c r="BE115" s="817"/>
      <c r="BF115" s="817"/>
      <c r="BG115" s="817"/>
      <c r="BH115" s="817"/>
      <c r="BI115" s="817"/>
      <c r="BJ115" s="817"/>
      <c r="BK115" s="817"/>
      <c r="BL115" s="817"/>
      <c r="BM115" s="817"/>
      <c r="BN115" s="817"/>
      <c r="BO115" s="817"/>
      <c r="BP115" s="818"/>
      <c r="BQ115" s="881" t="s">
        <v>373</v>
      </c>
      <c r="BR115" s="882"/>
      <c r="BS115" s="882"/>
      <c r="BT115" s="882"/>
      <c r="BU115" s="882"/>
      <c r="BV115" s="882" t="s">
        <v>128</v>
      </c>
      <c r="BW115" s="882"/>
      <c r="BX115" s="882"/>
      <c r="BY115" s="882"/>
      <c r="BZ115" s="882"/>
      <c r="CA115" s="882" t="s">
        <v>373</v>
      </c>
      <c r="CB115" s="882"/>
      <c r="CC115" s="882"/>
      <c r="CD115" s="882"/>
      <c r="CE115" s="882"/>
      <c r="CF115" s="940" t="s">
        <v>128</v>
      </c>
      <c r="CG115" s="941"/>
      <c r="CH115" s="941"/>
      <c r="CI115" s="941"/>
      <c r="CJ115" s="941"/>
      <c r="CK115" s="992"/>
      <c r="CL115" s="886"/>
      <c r="CM115" s="880" t="s">
        <v>390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373</v>
      </c>
      <c r="DH115" s="845"/>
      <c r="DI115" s="845"/>
      <c r="DJ115" s="845"/>
      <c r="DK115" s="846"/>
      <c r="DL115" s="847" t="s">
        <v>128</v>
      </c>
      <c r="DM115" s="845"/>
      <c r="DN115" s="845"/>
      <c r="DO115" s="845"/>
      <c r="DP115" s="846"/>
      <c r="DQ115" s="847" t="s">
        <v>373</v>
      </c>
      <c r="DR115" s="845"/>
      <c r="DS115" s="845"/>
      <c r="DT115" s="845"/>
      <c r="DU115" s="846"/>
      <c r="DV115" s="889" t="s">
        <v>128</v>
      </c>
      <c r="DW115" s="890"/>
      <c r="DX115" s="890"/>
      <c r="DY115" s="890"/>
      <c r="DZ115" s="891"/>
    </row>
    <row r="116" spans="1:130" s="226" customFormat="1" ht="26.25" customHeight="1" x14ac:dyDescent="0.15">
      <c r="A116" s="981"/>
      <c r="B116" s="982"/>
      <c r="C116" s="904" t="s">
        <v>391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128</v>
      </c>
      <c r="AB116" s="845"/>
      <c r="AC116" s="845"/>
      <c r="AD116" s="845"/>
      <c r="AE116" s="846"/>
      <c r="AF116" s="847" t="s">
        <v>128</v>
      </c>
      <c r="AG116" s="845"/>
      <c r="AH116" s="845"/>
      <c r="AI116" s="845"/>
      <c r="AJ116" s="846"/>
      <c r="AK116" s="847" t="s">
        <v>373</v>
      </c>
      <c r="AL116" s="845"/>
      <c r="AM116" s="845"/>
      <c r="AN116" s="845"/>
      <c r="AO116" s="846"/>
      <c r="AP116" s="889" t="s">
        <v>373</v>
      </c>
      <c r="AQ116" s="890"/>
      <c r="AR116" s="890"/>
      <c r="AS116" s="890"/>
      <c r="AT116" s="891"/>
      <c r="AU116" s="997"/>
      <c r="AV116" s="998"/>
      <c r="AW116" s="998"/>
      <c r="AX116" s="998"/>
      <c r="AY116" s="998"/>
      <c r="AZ116" s="974" t="s">
        <v>392</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373</v>
      </c>
      <c r="BW116" s="882"/>
      <c r="BX116" s="882"/>
      <c r="BY116" s="882"/>
      <c r="BZ116" s="882"/>
      <c r="CA116" s="882" t="s">
        <v>128</v>
      </c>
      <c r="CB116" s="882"/>
      <c r="CC116" s="882"/>
      <c r="CD116" s="882"/>
      <c r="CE116" s="882"/>
      <c r="CF116" s="940" t="s">
        <v>373</v>
      </c>
      <c r="CG116" s="941"/>
      <c r="CH116" s="941"/>
      <c r="CI116" s="941"/>
      <c r="CJ116" s="941"/>
      <c r="CK116" s="992"/>
      <c r="CL116" s="886"/>
      <c r="CM116" s="880" t="s">
        <v>393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373</v>
      </c>
      <c r="DM116" s="845"/>
      <c r="DN116" s="845"/>
      <c r="DO116" s="845"/>
      <c r="DP116" s="846"/>
      <c r="DQ116" s="847" t="s">
        <v>128</v>
      </c>
      <c r="DR116" s="845"/>
      <c r="DS116" s="845"/>
      <c r="DT116" s="845"/>
      <c r="DU116" s="846"/>
      <c r="DV116" s="889" t="s">
        <v>128</v>
      </c>
      <c r="DW116" s="890"/>
      <c r="DX116" s="890"/>
      <c r="DY116" s="890"/>
      <c r="DZ116" s="891"/>
    </row>
    <row r="117" spans="1:130" s="226" customFormat="1" ht="26.25" customHeight="1" x14ac:dyDescent="0.15">
      <c r="A117" s="96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394</v>
      </c>
      <c r="Z117" s="962"/>
      <c r="AA117" s="967">
        <v>18428236</v>
      </c>
      <c r="AB117" s="968"/>
      <c r="AC117" s="968"/>
      <c r="AD117" s="968"/>
      <c r="AE117" s="969"/>
      <c r="AF117" s="970">
        <v>17667187</v>
      </c>
      <c r="AG117" s="968"/>
      <c r="AH117" s="968"/>
      <c r="AI117" s="968"/>
      <c r="AJ117" s="969"/>
      <c r="AK117" s="970">
        <v>16888973</v>
      </c>
      <c r="AL117" s="968"/>
      <c r="AM117" s="968"/>
      <c r="AN117" s="968"/>
      <c r="AO117" s="969"/>
      <c r="AP117" s="971"/>
      <c r="AQ117" s="972"/>
      <c r="AR117" s="972"/>
      <c r="AS117" s="972"/>
      <c r="AT117" s="973"/>
      <c r="AU117" s="997"/>
      <c r="AV117" s="998"/>
      <c r="AW117" s="998"/>
      <c r="AX117" s="998"/>
      <c r="AY117" s="998"/>
      <c r="AZ117" s="928" t="s">
        <v>395</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373</v>
      </c>
      <c r="BW117" s="882"/>
      <c r="BX117" s="882"/>
      <c r="BY117" s="882"/>
      <c r="BZ117" s="882"/>
      <c r="CA117" s="882" t="s">
        <v>128</v>
      </c>
      <c r="CB117" s="882"/>
      <c r="CC117" s="882"/>
      <c r="CD117" s="882"/>
      <c r="CE117" s="882"/>
      <c r="CF117" s="940" t="s">
        <v>373</v>
      </c>
      <c r="CG117" s="941"/>
      <c r="CH117" s="941"/>
      <c r="CI117" s="941"/>
      <c r="CJ117" s="941"/>
      <c r="CK117" s="992"/>
      <c r="CL117" s="886"/>
      <c r="CM117" s="880" t="s">
        <v>396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373</v>
      </c>
      <c r="DH117" s="845"/>
      <c r="DI117" s="845"/>
      <c r="DJ117" s="845"/>
      <c r="DK117" s="846"/>
      <c r="DL117" s="847" t="s">
        <v>128</v>
      </c>
      <c r="DM117" s="845"/>
      <c r="DN117" s="845"/>
      <c r="DO117" s="845"/>
      <c r="DP117" s="846"/>
      <c r="DQ117" s="847" t="s">
        <v>128</v>
      </c>
      <c r="DR117" s="845"/>
      <c r="DS117" s="845"/>
      <c r="DT117" s="845"/>
      <c r="DU117" s="846"/>
      <c r="DV117" s="889" t="s">
        <v>373</v>
      </c>
      <c r="DW117" s="890"/>
      <c r="DX117" s="890"/>
      <c r="DY117" s="890"/>
      <c r="DZ117" s="891"/>
    </row>
    <row r="118" spans="1:130" s="226" customFormat="1" ht="26.25" customHeight="1" x14ac:dyDescent="0.15">
      <c r="A118" s="960" t="s">
        <v>368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365</v>
      </c>
      <c r="AB118" s="961"/>
      <c r="AC118" s="961"/>
      <c r="AD118" s="961"/>
      <c r="AE118" s="962"/>
      <c r="AF118" s="963" t="s">
        <v>366</v>
      </c>
      <c r="AG118" s="961"/>
      <c r="AH118" s="961"/>
      <c r="AI118" s="961"/>
      <c r="AJ118" s="962"/>
      <c r="AK118" s="963" t="s">
        <v>270</v>
      </c>
      <c r="AL118" s="961"/>
      <c r="AM118" s="961"/>
      <c r="AN118" s="961"/>
      <c r="AO118" s="962"/>
      <c r="AP118" s="964" t="s">
        <v>367</v>
      </c>
      <c r="AQ118" s="965"/>
      <c r="AR118" s="965"/>
      <c r="AS118" s="965"/>
      <c r="AT118" s="966"/>
      <c r="AU118" s="997"/>
      <c r="AV118" s="998"/>
      <c r="AW118" s="998"/>
      <c r="AX118" s="998"/>
      <c r="AY118" s="998"/>
      <c r="AZ118" s="903" t="s">
        <v>397</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373</v>
      </c>
      <c r="BW118" s="910"/>
      <c r="BX118" s="910"/>
      <c r="BY118" s="910"/>
      <c r="BZ118" s="910"/>
      <c r="CA118" s="910" t="s">
        <v>373</v>
      </c>
      <c r="CB118" s="910"/>
      <c r="CC118" s="910"/>
      <c r="CD118" s="910"/>
      <c r="CE118" s="910"/>
      <c r="CF118" s="940" t="s">
        <v>128</v>
      </c>
      <c r="CG118" s="941"/>
      <c r="CH118" s="941"/>
      <c r="CI118" s="941"/>
      <c r="CJ118" s="941"/>
      <c r="CK118" s="992"/>
      <c r="CL118" s="886"/>
      <c r="CM118" s="880" t="s">
        <v>398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15">
      <c r="A119" s="883" t="s">
        <v>371</v>
      </c>
      <c r="B119" s="884"/>
      <c r="C119" s="925" t="s">
        <v>372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128</v>
      </c>
      <c r="AG119" s="954"/>
      <c r="AH119" s="954"/>
      <c r="AI119" s="954"/>
      <c r="AJ119" s="955"/>
      <c r="AK119" s="956" t="s">
        <v>373</v>
      </c>
      <c r="AL119" s="954"/>
      <c r="AM119" s="954"/>
      <c r="AN119" s="954"/>
      <c r="AO119" s="955"/>
      <c r="AP119" s="957" t="s">
        <v>128</v>
      </c>
      <c r="AQ119" s="958"/>
      <c r="AR119" s="958"/>
      <c r="AS119" s="958"/>
      <c r="AT119" s="959"/>
      <c r="AU119" s="999"/>
      <c r="AV119" s="1000"/>
      <c r="AW119" s="1000"/>
      <c r="AX119" s="1000"/>
      <c r="AY119" s="1000"/>
      <c r="AZ119" s="247" t="s">
        <v>191</v>
      </c>
      <c r="BA119" s="247"/>
      <c r="BB119" s="247"/>
      <c r="BC119" s="247"/>
      <c r="BD119" s="247"/>
      <c r="BE119" s="247"/>
      <c r="BF119" s="247"/>
      <c r="BG119" s="247"/>
      <c r="BH119" s="247"/>
      <c r="BI119" s="247"/>
      <c r="BJ119" s="247"/>
      <c r="BK119" s="247"/>
      <c r="BL119" s="247"/>
      <c r="BM119" s="247"/>
      <c r="BN119" s="247"/>
      <c r="BO119" s="942" t="s">
        <v>399</v>
      </c>
      <c r="BP119" s="943"/>
      <c r="BQ119" s="944">
        <v>184715907</v>
      </c>
      <c r="BR119" s="910"/>
      <c r="BS119" s="910"/>
      <c r="BT119" s="910"/>
      <c r="BU119" s="910"/>
      <c r="BV119" s="910">
        <v>183062918</v>
      </c>
      <c r="BW119" s="910"/>
      <c r="BX119" s="910"/>
      <c r="BY119" s="910"/>
      <c r="BZ119" s="910"/>
      <c r="CA119" s="910">
        <v>177119306</v>
      </c>
      <c r="CB119" s="910"/>
      <c r="CC119" s="910"/>
      <c r="CD119" s="910"/>
      <c r="CE119" s="910"/>
      <c r="CF119" s="813"/>
      <c r="CG119" s="814"/>
      <c r="CH119" s="814"/>
      <c r="CI119" s="814"/>
      <c r="CJ119" s="899"/>
      <c r="CK119" s="993"/>
      <c r="CL119" s="888"/>
      <c r="CM119" s="903" t="s">
        <v>400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373</v>
      </c>
      <c r="DH119" s="829"/>
      <c r="DI119" s="829"/>
      <c r="DJ119" s="829"/>
      <c r="DK119" s="830"/>
      <c r="DL119" s="831" t="s">
        <v>128</v>
      </c>
      <c r="DM119" s="829"/>
      <c r="DN119" s="829"/>
      <c r="DO119" s="829"/>
      <c r="DP119" s="830"/>
      <c r="DQ119" s="831" t="s">
        <v>373</v>
      </c>
      <c r="DR119" s="829"/>
      <c r="DS119" s="829"/>
      <c r="DT119" s="829"/>
      <c r="DU119" s="830"/>
      <c r="DV119" s="913" t="s">
        <v>373</v>
      </c>
      <c r="DW119" s="914"/>
      <c r="DX119" s="914"/>
      <c r="DY119" s="914"/>
      <c r="DZ119" s="915"/>
    </row>
    <row r="120" spans="1:130" s="226" customFormat="1" ht="26.25" customHeight="1" x14ac:dyDescent="0.15">
      <c r="A120" s="885"/>
      <c r="B120" s="886"/>
      <c r="C120" s="880" t="s">
        <v>376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373</v>
      </c>
      <c r="AB120" s="845"/>
      <c r="AC120" s="845"/>
      <c r="AD120" s="845"/>
      <c r="AE120" s="846"/>
      <c r="AF120" s="847" t="s">
        <v>128</v>
      </c>
      <c r="AG120" s="845"/>
      <c r="AH120" s="845"/>
      <c r="AI120" s="845"/>
      <c r="AJ120" s="846"/>
      <c r="AK120" s="847" t="s">
        <v>128</v>
      </c>
      <c r="AL120" s="845"/>
      <c r="AM120" s="845"/>
      <c r="AN120" s="845"/>
      <c r="AO120" s="846"/>
      <c r="AP120" s="889" t="s">
        <v>128</v>
      </c>
      <c r="AQ120" s="890"/>
      <c r="AR120" s="890"/>
      <c r="AS120" s="890"/>
      <c r="AT120" s="891"/>
      <c r="AU120" s="945" t="s">
        <v>401</v>
      </c>
      <c r="AV120" s="946"/>
      <c r="AW120" s="946"/>
      <c r="AX120" s="946"/>
      <c r="AY120" s="947"/>
      <c r="AZ120" s="925" t="s">
        <v>402</v>
      </c>
      <c r="BA120" s="873"/>
      <c r="BB120" s="873"/>
      <c r="BC120" s="873"/>
      <c r="BD120" s="873"/>
      <c r="BE120" s="873"/>
      <c r="BF120" s="873"/>
      <c r="BG120" s="873"/>
      <c r="BH120" s="873"/>
      <c r="BI120" s="873"/>
      <c r="BJ120" s="873"/>
      <c r="BK120" s="873"/>
      <c r="BL120" s="873"/>
      <c r="BM120" s="873"/>
      <c r="BN120" s="873"/>
      <c r="BO120" s="873"/>
      <c r="BP120" s="874"/>
      <c r="BQ120" s="926">
        <v>9796942</v>
      </c>
      <c r="BR120" s="907"/>
      <c r="BS120" s="907"/>
      <c r="BT120" s="907"/>
      <c r="BU120" s="907"/>
      <c r="BV120" s="907">
        <v>9448571</v>
      </c>
      <c r="BW120" s="907"/>
      <c r="BX120" s="907"/>
      <c r="BY120" s="907"/>
      <c r="BZ120" s="907"/>
      <c r="CA120" s="907">
        <v>10438497</v>
      </c>
      <c r="CB120" s="907"/>
      <c r="CC120" s="907"/>
      <c r="CD120" s="907"/>
      <c r="CE120" s="907"/>
      <c r="CF120" s="931">
        <v>17.399999999999999</v>
      </c>
      <c r="CG120" s="932"/>
      <c r="CH120" s="932"/>
      <c r="CI120" s="932"/>
      <c r="CJ120" s="932"/>
      <c r="CK120" s="933" t="s">
        <v>403</v>
      </c>
      <c r="CL120" s="917"/>
      <c r="CM120" s="917"/>
      <c r="CN120" s="917"/>
      <c r="CO120" s="918"/>
      <c r="CP120" s="937" t="s">
        <v>345</v>
      </c>
      <c r="CQ120" s="938"/>
      <c r="CR120" s="938"/>
      <c r="CS120" s="938"/>
      <c r="CT120" s="938"/>
      <c r="CU120" s="938"/>
      <c r="CV120" s="938"/>
      <c r="CW120" s="938"/>
      <c r="CX120" s="938"/>
      <c r="CY120" s="938"/>
      <c r="CZ120" s="938"/>
      <c r="DA120" s="938"/>
      <c r="DB120" s="938"/>
      <c r="DC120" s="938"/>
      <c r="DD120" s="938"/>
      <c r="DE120" s="938"/>
      <c r="DF120" s="939"/>
      <c r="DG120" s="926" t="s">
        <v>128</v>
      </c>
      <c r="DH120" s="907"/>
      <c r="DI120" s="907"/>
      <c r="DJ120" s="907"/>
      <c r="DK120" s="907"/>
      <c r="DL120" s="907">
        <v>27325831</v>
      </c>
      <c r="DM120" s="907"/>
      <c r="DN120" s="907"/>
      <c r="DO120" s="907"/>
      <c r="DP120" s="907"/>
      <c r="DQ120" s="907">
        <v>24927336</v>
      </c>
      <c r="DR120" s="907"/>
      <c r="DS120" s="907"/>
      <c r="DT120" s="907"/>
      <c r="DU120" s="907"/>
      <c r="DV120" s="908">
        <v>41.5</v>
      </c>
      <c r="DW120" s="908"/>
      <c r="DX120" s="908"/>
      <c r="DY120" s="908"/>
      <c r="DZ120" s="909"/>
    </row>
    <row r="121" spans="1:130" s="226" customFormat="1" ht="26.25" customHeight="1" x14ac:dyDescent="0.15">
      <c r="A121" s="885"/>
      <c r="B121" s="886"/>
      <c r="C121" s="928" t="s">
        <v>404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373</v>
      </c>
      <c r="AG121" s="845"/>
      <c r="AH121" s="845"/>
      <c r="AI121" s="845"/>
      <c r="AJ121" s="846"/>
      <c r="AK121" s="847" t="s">
        <v>128</v>
      </c>
      <c r="AL121" s="845"/>
      <c r="AM121" s="845"/>
      <c r="AN121" s="845"/>
      <c r="AO121" s="846"/>
      <c r="AP121" s="889" t="s">
        <v>373</v>
      </c>
      <c r="AQ121" s="890"/>
      <c r="AR121" s="890"/>
      <c r="AS121" s="890"/>
      <c r="AT121" s="891"/>
      <c r="AU121" s="948"/>
      <c r="AV121" s="949"/>
      <c r="AW121" s="949"/>
      <c r="AX121" s="949"/>
      <c r="AY121" s="950"/>
      <c r="AZ121" s="880" t="s">
        <v>405</v>
      </c>
      <c r="BA121" s="817"/>
      <c r="BB121" s="817"/>
      <c r="BC121" s="817"/>
      <c r="BD121" s="817"/>
      <c r="BE121" s="817"/>
      <c r="BF121" s="817"/>
      <c r="BG121" s="817"/>
      <c r="BH121" s="817"/>
      <c r="BI121" s="817"/>
      <c r="BJ121" s="817"/>
      <c r="BK121" s="817"/>
      <c r="BL121" s="817"/>
      <c r="BM121" s="817"/>
      <c r="BN121" s="817"/>
      <c r="BO121" s="817"/>
      <c r="BP121" s="818"/>
      <c r="BQ121" s="881">
        <v>4469432</v>
      </c>
      <c r="BR121" s="882"/>
      <c r="BS121" s="882"/>
      <c r="BT121" s="882"/>
      <c r="BU121" s="882"/>
      <c r="BV121" s="882">
        <v>4238999</v>
      </c>
      <c r="BW121" s="882"/>
      <c r="BX121" s="882"/>
      <c r="BY121" s="882"/>
      <c r="BZ121" s="882"/>
      <c r="CA121" s="882">
        <v>3484950</v>
      </c>
      <c r="CB121" s="882"/>
      <c r="CC121" s="882"/>
      <c r="CD121" s="882"/>
      <c r="CE121" s="882"/>
      <c r="CF121" s="940">
        <v>5.8</v>
      </c>
      <c r="CG121" s="941"/>
      <c r="CH121" s="941"/>
      <c r="CI121" s="941"/>
      <c r="CJ121" s="941"/>
      <c r="CK121" s="934"/>
      <c r="CL121" s="920"/>
      <c r="CM121" s="920"/>
      <c r="CN121" s="920"/>
      <c r="CO121" s="921"/>
      <c r="CP121" s="900" t="s">
        <v>341</v>
      </c>
      <c r="CQ121" s="901"/>
      <c r="CR121" s="901"/>
      <c r="CS121" s="901"/>
      <c r="CT121" s="901"/>
      <c r="CU121" s="901"/>
      <c r="CV121" s="901"/>
      <c r="CW121" s="901"/>
      <c r="CX121" s="901"/>
      <c r="CY121" s="901"/>
      <c r="CZ121" s="901"/>
      <c r="DA121" s="901"/>
      <c r="DB121" s="901"/>
      <c r="DC121" s="901"/>
      <c r="DD121" s="901"/>
      <c r="DE121" s="901"/>
      <c r="DF121" s="902"/>
      <c r="DG121" s="881">
        <v>1734045</v>
      </c>
      <c r="DH121" s="882"/>
      <c r="DI121" s="882"/>
      <c r="DJ121" s="882"/>
      <c r="DK121" s="882"/>
      <c r="DL121" s="882">
        <v>2343772</v>
      </c>
      <c r="DM121" s="882"/>
      <c r="DN121" s="882"/>
      <c r="DO121" s="882"/>
      <c r="DP121" s="882"/>
      <c r="DQ121" s="882">
        <v>2656270</v>
      </c>
      <c r="DR121" s="882"/>
      <c r="DS121" s="882"/>
      <c r="DT121" s="882"/>
      <c r="DU121" s="882"/>
      <c r="DV121" s="859">
        <v>4.4000000000000004</v>
      </c>
      <c r="DW121" s="859"/>
      <c r="DX121" s="859"/>
      <c r="DY121" s="859"/>
      <c r="DZ121" s="860"/>
    </row>
    <row r="122" spans="1:130" s="226" customFormat="1" ht="26.25" customHeight="1" x14ac:dyDescent="0.15">
      <c r="A122" s="885"/>
      <c r="B122" s="886"/>
      <c r="C122" s="880" t="s">
        <v>387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373</v>
      </c>
      <c r="AB122" s="845"/>
      <c r="AC122" s="845"/>
      <c r="AD122" s="845"/>
      <c r="AE122" s="846"/>
      <c r="AF122" s="847" t="s">
        <v>373</v>
      </c>
      <c r="AG122" s="845"/>
      <c r="AH122" s="845"/>
      <c r="AI122" s="845"/>
      <c r="AJ122" s="846"/>
      <c r="AK122" s="847" t="s">
        <v>128</v>
      </c>
      <c r="AL122" s="845"/>
      <c r="AM122" s="845"/>
      <c r="AN122" s="845"/>
      <c r="AO122" s="846"/>
      <c r="AP122" s="889" t="s">
        <v>128</v>
      </c>
      <c r="AQ122" s="890"/>
      <c r="AR122" s="890"/>
      <c r="AS122" s="890"/>
      <c r="AT122" s="891"/>
      <c r="AU122" s="948"/>
      <c r="AV122" s="949"/>
      <c r="AW122" s="949"/>
      <c r="AX122" s="949"/>
      <c r="AY122" s="950"/>
      <c r="AZ122" s="903" t="s">
        <v>406</v>
      </c>
      <c r="BA122" s="904"/>
      <c r="BB122" s="904"/>
      <c r="BC122" s="904"/>
      <c r="BD122" s="904"/>
      <c r="BE122" s="904"/>
      <c r="BF122" s="904"/>
      <c r="BG122" s="904"/>
      <c r="BH122" s="904"/>
      <c r="BI122" s="904"/>
      <c r="BJ122" s="904"/>
      <c r="BK122" s="904"/>
      <c r="BL122" s="904"/>
      <c r="BM122" s="904"/>
      <c r="BN122" s="904"/>
      <c r="BO122" s="904"/>
      <c r="BP122" s="905"/>
      <c r="BQ122" s="944">
        <v>117423795</v>
      </c>
      <c r="BR122" s="910"/>
      <c r="BS122" s="910"/>
      <c r="BT122" s="910"/>
      <c r="BU122" s="910"/>
      <c r="BV122" s="910">
        <v>117443480</v>
      </c>
      <c r="BW122" s="910"/>
      <c r="BX122" s="910"/>
      <c r="BY122" s="910"/>
      <c r="BZ122" s="910"/>
      <c r="CA122" s="910">
        <v>113808490</v>
      </c>
      <c r="CB122" s="910"/>
      <c r="CC122" s="910"/>
      <c r="CD122" s="910"/>
      <c r="CE122" s="910"/>
      <c r="CF122" s="911">
        <v>189.7</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t="s">
        <v>373</v>
      </c>
      <c r="DH122" s="882"/>
      <c r="DI122" s="882"/>
      <c r="DJ122" s="882"/>
      <c r="DK122" s="882"/>
      <c r="DL122" s="882">
        <v>2326829</v>
      </c>
      <c r="DM122" s="882"/>
      <c r="DN122" s="882"/>
      <c r="DO122" s="882"/>
      <c r="DP122" s="882"/>
      <c r="DQ122" s="882">
        <v>2179941</v>
      </c>
      <c r="DR122" s="882"/>
      <c r="DS122" s="882"/>
      <c r="DT122" s="882"/>
      <c r="DU122" s="882"/>
      <c r="DV122" s="859">
        <v>3.6</v>
      </c>
      <c r="DW122" s="859"/>
      <c r="DX122" s="859"/>
      <c r="DY122" s="859"/>
      <c r="DZ122" s="860"/>
    </row>
    <row r="123" spans="1:130" s="226" customFormat="1" ht="26.25" customHeight="1" x14ac:dyDescent="0.15">
      <c r="A123" s="885"/>
      <c r="B123" s="886"/>
      <c r="C123" s="880" t="s">
        <v>393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373</v>
      </c>
      <c r="AB123" s="845"/>
      <c r="AC123" s="845"/>
      <c r="AD123" s="845"/>
      <c r="AE123" s="846"/>
      <c r="AF123" s="847" t="s">
        <v>373</v>
      </c>
      <c r="AG123" s="845"/>
      <c r="AH123" s="845"/>
      <c r="AI123" s="845"/>
      <c r="AJ123" s="846"/>
      <c r="AK123" s="847" t="s">
        <v>373</v>
      </c>
      <c r="AL123" s="845"/>
      <c r="AM123" s="845"/>
      <c r="AN123" s="845"/>
      <c r="AO123" s="846"/>
      <c r="AP123" s="889" t="s">
        <v>373</v>
      </c>
      <c r="AQ123" s="890"/>
      <c r="AR123" s="890"/>
      <c r="AS123" s="890"/>
      <c r="AT123" s="891"/>
      <c r="AU123" s="951"/>
      <c r="AV123" s="952"/>
      <c r="AW123" s="952"/>
      <c r="AX123" s="952"/>
      <c r="AY123" s="952"/>
      <c r="AZ123" s="247" t="s">
        <v>191</v>
      </c>
      <c r="BA123" s="247"/>
      <c r="BB123" s="247"/>
      <c r="BC123" s="247"/>
      <c r="BD123" s="247"/>
      <c r="BE123" s="247"/>
      <c r="BF123" s="247"/>
      <c r="BG123" s="247"/>
      <c r="BH123" s="247"/>
      <c r="BI123" s="247"/>
      <c r="BJ123" s="247"/>
      <c r="BK123" s="247"/>
      <c r="BL123" s="247"/>
      <c r="BM123" s="247"/>
      <c r="BN123" s="247"/>
      <c r="BO123" s="942" t="s">
        <v>408</v>
      </c>
      <c r="BP123" s="943"/>
      <c r="BQ123" s="897">
        <v>131690169</v>
      </c>
      <c r="BR123" s="898"/>
      <c r="BS123" s="898"/>
      <c r="BT123" s="898"/>
      <c r="BU123" s="898"/>
      <c r="BV123" s="898">
        <v>131131050</v>
      </c>
      <c r="BW123" s="898"/>
      <c r="BX123" s="898"/>
      <c r="BY123" s="898"/>
      <c r="BZ123" s="898"/>
      <c r="CA123" s="898">
        <v>127731937</v>
      </c>
      <c r="CB123" s="898"/>
      <c r="CC123" s="898"/>
      <c r="CD123" s="898"/>
      <c r="CE123" s="898"/>
      <c r="CF123" s="813"/>
      <c r="CG123" s="814"/>
      <c r="CH123" s="814"/>
      <c r="CI123" s="814"/>
      <c r="CJ123" s="899"/>
      <c r="CK123" s="934"/>
      <c r="CL123" s="920"/>
      <c r="CM123" s="920"/>
      <c r="CN123" s="920"/>
      <c r="CO123" s="921"/>
      <c r="CP123" s="900" t="s">
        <v>347</v>
      </c>
      <c r="CQ123" s="901"/>
      <c r="CR123" s="901"/>
      <c r="CS123" s="901"/>
      <c r="CT123" s="901"/>
      <c r="CU123" s="901"/>
      <c r="CV123" s="901"/>
      <c r="CW123" s="901"/>
      <c r="CX123" s="901"/>
      <c r="CY123" s="901"/>
      <c r="CZ123" s="901"/>
      <c r="DA123" s="901"/>
      <c r="DB123" s="901"/>
      <c r="DC123" s="901"/>
      <c r="DD123" s="901"/>
      <c r="DE123" s="901"/>
      <c r="DF123" s="902"/>
      <c r="DG123" s="844">
        <v>1493384</v>
      </c>
      <c r="DH123" s="845"/>
      <c r="DI123" s="845"/>
      <c r="DJ123" s="845"/>
      <c r="DK123" s="846"/>
      <c r="DL123" s="847">
        <v>1489033</v>
      </c>
      <c r="DM123" s="845"/>
      <c r="DN123" s="845"/>
      <c r="DO123" s="845"/>
      <c r="DP123" s="846"/>
      <c r="DQ123" s="847">
        <v>1312733</v>
      </c>
      <c r="DR123" s="845"/>
      <c r="DS123" s="845"/>
      <c r="DT123" s="845"/>
      <c r="DU123" s="846"/>
      <c r="DV123" s="889">
        <v>2.2000000000000002</v>
      </c>
      <c r="DW123" s="890"/>
      <c r="DX123" s="890"/>
      <c r="DY123" s="890"/>
      <c r="DZ123" s="891"/>
    </row>
    <row r="124" spans="1:130" s="226" customFormat="1" ht="26.25" customHeight="1" thickBot="1" x14ac:dyDescent="0.2">
      <c r="A124" s="885"/>
      <c r="B124" s="886"/>
      <c r="C124" s="880" t="s">
        <v>396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128</v>
      </c>
      <c r="AL124" s="845"/>
      <c r="AM124" s="845"/>
      <c r="AN124" s="845"/>
      <c r="AO124" s="846"/>
      <c r="AP124" s="889" t="s">
        <v>128</v>
      </c>
      <c r="AQ124" s="890"/>
      <c r="AR124" s="890"/>
      <c r="AS124" s="890"/>
      <c r="AT124" s="891"/>
      <c r="AU124" s="892" t="s">
        <v>409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93.6</v>
      </c>
      <c r="BR124" s="896"/>
      <c r="BS124" s="896"/>
      <c r="BT124" s="896"/>
      <c r="BU124" s="896"/>
      <c r="BV124" s="896">
        <v>89.3</v>
      </c>
      <c r="BW124" s="896"/>
      <c r="BX124" s="896"/>
      <c r="BY124" s="896"/>
      <c r="BZ124" s="896"/>
      <c r="CA124" s="896">
        <v>82.3</v>
      </c>
      <c r="CB124" s="896"/>
      <c r="CC124" s="896"/>
      <c r="CD124" s="896"/>
      <c r="CE124" s="896"/>
      <c r="CF124" s="791"/>
      <c r="CG124" s="792"/>
      <c r="CH124" s="792"/>
      <c r="CI124" s="792"/>
      <c r="CJ124" s="927"/>
      <c r="CK124" s="935"/>
      <c r="CL124" s="935"/>
      <c r="CM124" s="935"/>
      <c r="CN124" s="935"/>
      <c r="CO124" s="936"/>
      <c r="CP124" s="900" t="s">
        <v>410</v>
      </c>
      <c r="CQ124" s="901"/>
      <c r="CR124" s="901"/>
      <c r="CS124" s="901"/>
      <c r="CT124" s="901"/>
      <c r="CU124" s="901"/>
      <c r="CV124" s="901"/>
      <c r="CW124" s="901"/>
      <c r="CX124" s="901"/>
      <c r="CY124" s="901"/>
      <c r="CZ124" s="901"/>
      <c r="DA124" s="901"/>
      <c r="DB124" s="901"/>
      <c r="DC124" s="901"/>
      <c r="DD124" s="901"/>
      <c r="DE124" s="901"/>
      <c r="DF124" s="902"/>
      <c r="DG124" s="828">
        <v>29281774</v>
      </c>
      <c r="DH124" s="829"/>
      <c r="DI124" s="829"/>
      <c r="DJ124" s="829"/>
      <c r="DK124" s="830"/>
      <c r="DL124" s="831">
        <v>1153235</v>
      </c>
      <c r="DM124" s="829"/>
      <c r="DN124" s="829"/>
      <c r="DO124" s="829"/>
      <c r="DP124" s="830"/>
      <c r="DQ124" s="831">
        <v>1346651</v>
      </c>
      <c r="DR124" s="829"/>
      <c r="DS124" s="829"/>
      <c r="DT124" s="829"/>
      <c r="DU124" s="830"/>
      <c r="DV124" s="913">
        <v>2.2000000000000002</v>
      </c>
      <c r="DW124" s="914"/>
      <c r="DX124" s="914"/>
      <c r="DY124" s="914"/>
      <c r="DZ124" s="915"/>
    </row>
    <row r="125" spans="1:130" s="226" customFormat="1" ht="26.25" customHeight="1" x14ac:dyDescent="0.15">
      <c r="A125" s="885"/>
      <c r="B125" s="886"/>
      <c r="C125" s="880" t="s">
        <v>398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411</v>
      </c>
      <c r="CL125" s="917"/>
      <c r="CM125" s="917"/>
      <c r="CN125" s="917"/>
      <c r="CO125" s="918"/>
      <c r="CP125" s="925" t="s">
        <v>412</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128</v>
      </c>
      <c r="DW125" s="908"/>
      <c r="DX125" s="908"/>
      <c r="DY125" s="908"/>
      <c r="DZ125" s="909"/>
    </row>
    <row r="126" spans="1:130" s="226" customFormat="1" ht="26.25" customHeight="1" thickBot="1" x14ac:dyDescent="0.2">
      <c r="A126" s="885"/>
      <c r="B126" s="886"/>
      <c r="C126" s="880" t="s">
        <v>400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128</v>
      </c>
      <c r="AL126" s="845"/>
      <c r="AM126" s="845"/>
      <c r="AN126" s="845"/>
      <c r="AO126" s="846"/>
      <c r="AP126" s="889" t="s">
        <v>128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413</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26" customFormat="1" ht="26.25" customHeight="1" x14ac:dyDescent="0.15">
      <c r="A127" s="887"/>
      <c r="B127" s="888"/>
      <c r="C127" s="903" t="s">
        <v>414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62177</v>
      </c>
      <c r="AB127" s="845"/>
      <c r="AC127" s="845"/>
      <c r="AD127" s="845"/>
      <c r="AE127" s="846"/>
      <c r="AF127" s="847">
        <v>53211</v>
      </c>
      <c r="AG127" s="845"/>
      <c r="AH127" s="845"/>
      <c r="AI127" s="845"/>
      <c r="AJ127" s="846"/>
      <c r="AK127" s="847">
        <v>63065</v>
      </c>
      <c r="AL127" s="845"/>
      <c r="AM127" s="845"/>
      <c r="AN127" s="845"/>
      <c r="AO127" s="846"/>
      <c r="AP127" s="889">
        <v>0.1</v>
      </c>
      <c r="AQ127" s="890"/>
      <c r="AR127" s="890"/>
      <c r="AS127" s="890"/>
      <c r="AT127" s="891"/>
      <c r="AU127" s="228"/>
      <c r="AV127" s="228"/>
      <c r="AW127" s="228"/>
      <c r="AX127" s="906" t="s">
        <v>415</v>
      </c>
      <c r="AY127" s="877"/>
      <c r="AZ127" s="877"/>
      <c r="BA127" s="877"/>
      <c r="BB127" s="877"/>
      <c r="BC127" s="877"/>
      <c r="BD127" s="877"/>
      <c r="BE127" s="878"/>
      <c r="BF127" s="876" t="s">
        <v>416</v>
      </c>
      <c r="BG127" s="877"/>
      <c r="BH127" s="877"/>
      <c r="BI127" s="877"/>
      <c r="BJ127" s="877"/>
      <c r="BK127" s="877"/>
      <c r="BL127" s="878"/>
      <c r="BM127" s="876" t="s">
        <v>417</v>
      </c>
      <c r="BN127" s="877"/>
      <c r="BO127" s="877"/>
      <c r="BP127" s="877"/>
      <c r="BQ127" s="877"/>
      <c r="BR127" s="877"/>
      <c r="BS127" s="878"/>
      <c r="BT127" s="876" t="s">
        <v>418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419</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128</v>
      </c>
      <c r="DM127" s="882"/>
      <c r="DN127" s="882"/>
      <c r="DO127" s="882"/>
      <c r="DP127" s="882"/>
      <c r="DQ127" s="882" t="s">
        <v>128</v>
      </c>
      <c r="DR127" s="882"/>
      <c r="DS127" s="882"/>
      <c r="DT127" s="882"/>
      <c r="DU127" s="882"/>
      <c r="DV127" s="859" t="s">
        <v>128</v>
      </c>
      <c r="DW127" s="859"/>
      <c r="DX127" s="859"/>
      <c r="DY127" s="859"/>
      <c r="DZ127" s="860"/>
    </row>
    <row r="128" spans="1:130" s="226" customFormat="1" ht="26.25" customHeight="1" thickBot="1" x14ac:dyDescent="0.2">
      <c r="A128" s="861" t="s">
        <v>420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421</v>
      </c>
      <c r="X128" s="863"/>
      <c r="Y128" s="863"/>
      <c r="Z128" s="864"/>
      <c r="AA128" s="865">
        <v>429003</v>
      </c>
      <c r="AB128" s="866"/>
      <c r="AC128" s="866"/>
      <c r="AD128" s="866"/>
      <c r="AE128" s="867"/>
      <c r="AF128" s="868">
        <v>247151</v>
      </c>
      <c r="AG128" s="866"/>
      <c r="AH128" s="866"/>
      <c r="AI128" s="866"/>
      <c r="AJ128" s="867"/>
      <c r="AK128" s="868">
        <v>211111</v>
      </c>
      <c r="AL128" s="866"/>
      <c r="AM128" s="866"/>
      <c r="AN128" s="866"/>
      <c r="AO128" s="867"/>
      <c r="AP128" s="869"/>
      <c r="AQ128" s="870"/>
      <c r="AR128" s="870"/>
      <c r="AS128" s="870"/>
      <c r="AT128" s="871"/>
      <c r="AU128" s="228"/>
      <c r="AV128" s="228"/>
      <c r="AW128" s="228"/>
      <c r="AX128" s="872" t="s">
        <v>422</v>
      </c>
      <c r="AY128" s="873"/>
      <c r="AZ128" s="873"/>
      <c r="BA128" s="873"/>
      <c r="BB128" s="873"/>
      <c r="BC128" s="873"/>
      <c r="BD128" s="873"/>
      <c r="BE128" s="874"/>
      <c r="BF128" s="851" t="s">
        <v>128</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423</v>
      </c>
      <c r="CQ128" s="795"/>
      <c r="CR128" s="795"/>
      <c r="CS128" s="795"/>
      <c r="CT128" s="795"/>
      <c r="CU128" s="795"/>
      <c r="CV128" s="795"/>
      <c r="CW128" s="795"/>
      <c r="CX128" s="795"/>
      <c r="CY128" s="795"/>
      <c r="CZ128" s="795"/>
      <c r="DA128" s="795"/>
      <c r="DB128" s="795"/>
      <c r="DC128" s="795"/>
      <c r="DD128" s="795"/>
      <c r="DE128" s="795"/>
      <c r="DF128" s="796"/>
      <c r="DG128" s="855" t="s">
        <v>128</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424</v>
      </c>
      <c r="X129" s="842"/>
      <c r="Y129" s="842"/>
      <c r="Z129" s="843"/>
      <c r="AA129" s="844">
        <v>66410982</v>
      </c>
      <c r="AB129" s="845"/>
      <c r="AC129" s="845"/>
      <c r="AD129" s="845"/>
      <c r="AE129" s="846"/>
      <c r="AF129" s="847">
        <v>67915309</v>
      </c>
      <c r="AG129" s="845"/>
      <c r="AH129" s="845"/>
      <c r="AI129" s="845"/>
      <c r="AJ129" s="846"/>
      <c r="AK129" s="847">
        <v>69504745</v>
      </c>
      <c r="AL129" s="845"/>
      <c r="AM129" s="845"/>
      <c r="AN129" s="845"/>
      <c r="AO129" s="846"/>
      <c r="AP129" s="848"/>
      <c r="AQ129" s="849"/>
      <c r="AR129" s="849"/>
      <c r="AS129" s="849"/>
      <c r="AT129" s="850"/>
      <c r="AU129" s="229"/>
      <c r="AV129" s="229"/>
      <c r="AW129" s="229"/>
      <c r="AX129" s="816" t="s">
        <v>425</v>
      </c>
      <c r="AY129" s="817"/>
      <c r="AZ129" s="817"/>
      <c r="BA129" s="817"/>
      <c r="BB129" s="817"/>
      <c r="BC129" s="817"/>
      <c r="BD129" s="817"/>
      <c r="BE129" s="818"/>
      <c r="BF129" s="835" t="s">
        <v>128</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426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427</v>
      </c>
      <c r="X130" s="842"/>
      <c r="Y130" s="842"/>
      <c r="Z130" s="843"/>
      <c r="AA130" s="844">
        <v>9764478</v>
      </c>
      <c r="AB130" s="845"/>
      <c r="AC130" s="845"/>
      <c r="AD130" s="845"/>
      <c r="AE130" s="846"/>
      <c r="AF130" s="847">
        <v>9764180</v>
      </c>
      <c r="AG130" s="845"/>
      <c r="AH130" s="845"/>
      <c r="AI130" s="845"/>
      <c r="AJ130" s="846"/>
      <c r="AK130" s="847">
        <v>9496766</v>
      </c>
      <c r="AL130" s="845"/>
      <c r="AM130" s="845"/>
      <c r="AN130" s="845"/>
      <c r="AO130" s="846"/>
      <c r="AP130" s="848"/>
      <c r="AQ130" s="849"/>
      <c r="AR130" s="849"/>
      <c r="AS130" s="849"/>
      <c r="AT130" s="850"/>
      <c r="AU130" s="229"/>
      <c r="AV130" s="229"/>
      <c r="AW130" s="229"/>
      <c r="AX130" s="816" t="s">
        <v>428</v>
      </c>
      <c r="AY130" s="817"/>
      <c r="AZ130" s="817"/>
      <c r="BA130" s="817"/>
      <c r="BB130" s="817"/>
      <c r="BC130" s="817"/>
      <c r="BD130" s="817"/>
      <c r="BE130" s="818"/>
      <c r="BF130" s="819">
        <v>13.2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429</v>
      </c>
      <c r="X131" s="826"/>
      <c r="Y131" s="826"/>
      <c r="Z131" s="827"/>
      <c r="AA131" s="828">
        <v>56646504</v>
      </c>
      <c r="AB131" s="829"/>
      <c r="AC131" s="829"/>
      <c r="AD131" s="829"/>
      <c r="AE131" s="830"/>
      <c r="AF131" s="831">
        <v>58151129</v>
      </c>
      <c r="AG131" s="829"/>
      <c r="AH131" s="829"/>
      <c r="AI131" s="829"/>
      <c r="AJ131" s="830"/>
      <c r="AK131" s="831">
        <v>60007979</v>
      </c>
      <c r="AL131" s="829"/>
      <c r="AM131" s="829"/>
      <c r="AN131" s="829"/>
      <c r="AO131" s="830"/>
      <c r="AP131" s="832"/>
      <c r="AQ131" s="833"/>
      <c r="AR131" s="833"/>
      <c r="AS131" s="833"/>
      <c r="AT131" s="834"/>
      <c r="AU131" s="229"/>
      <c r="AV131" s="229"/>
      <c r="AW131" s="229"/>
      <c r="AX131" s="794" t="s">
        <v>430</v>
      </c>
      <c r="AY131" s="795"/>
      <c r="AZ131" s="795"/>
      <c r="BA131" s="795"/>
      <c r="BB131" s="795"/>
      <c r="BC131" s="795"/>
      <c r="BD131" s="795"/>
      <c r="BE131" s="796"/>
      <c r="BF131" s="797">
        <v>82.3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431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432</v>
      </c>
      <c r="W132" s="807"/>
      <c r="X132" s="807"/>
      <c r="Y132" s="807"/>
      <c r="Z132" s="808"/>
      <c r="AA132" s="809">
        <v>14.53709306</v>
      </c>
      <c r="AB132" s="810"/>
      <c r="AC132" s="810"/>
      <c r="AD132" s="810"/>
      <c r="AE132" s="811"/>
      <c r="AF132" s="812">
        <v>13.165446879999999</v>
      </c>
      <c r="AG132" s="810"/>
      <c r="AH132" s="810"/>
      <c r="AI132" s="810"/>
      <c r="AJ132" s="811"/>
      <c r="AK132" s="812">
        <v>11.966901930000001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433</v>
      </c>
      <c r="W133" s="786"/>
      <c r="X133" s="786"/>
      <c r="Y133" s="786"/>
      <c r="Z133" s="787"/>
      <c r="AA133" s="788">
        <v>15</v>
      </c>
      <c r="AB133" s="789"/>
      <c r="AC133" s="789"/>
      <c r="AD133" s="789"/>
      <c r="AE133" s="790"/>
      <c r="AF133" s="788">
        <v>14.2</v>
      </c>
      <c r="AG133" s="789"/>
      <c r="AH133" s="789"/>
      <c r="AI133" s="789"/>
      <c r="AJ133" s="790"/>
      <c r="AK133" s="788">
        <v>13.2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SEZcrEfAAvUlosLKSu+RjN7gbocZSuAmA58MOF4sIh3BD237toRIwbdXbwPE8xI3JpjDrlt/5y/UXgmg+G5QA==" saltValue="VkQgdXjlzbX+VnOgkN6B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EOJ2Y0CVw4VzM5G77MLPEmVcTMKPiEhRi7phUvbDG0tFirYVhKLV3n5vXYzh2Yg5q959VBI95AQZxHICVE6h7g==" saltValue="pBJigXYXnaChVEfM7MtH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LpN2PxFW3V0/6FNq0BfF8uSYose7gMbtsgrxbqvY6dByy4XLNFjmmYd6JzpyIV37tSpWrZ1Zt8zVN/4kEqUQ==" saltValue="SoWHgPSTDAojxh9i0envg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437</v>
      </c>
      <c r="AP7" s="268"/>
      <c r="AQ7" s="269" t="s">
        <v>438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439</v>
      </c>
      <c r="AQ8" s="275" t="s">
        <v>440</v>
      </c>
      <c r="AR8" s="276" t="s">
        <v>441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442</v>
      </c>
      <c r="AL9" s="1196"/>
      <c r="AM9" s="1196"/>
      <c r="AN9" s="1197"/>
      <c r="AO9" s="277">
        <v>13088277</v>
      </c>
      <c r="AP9" s="277">
        <v>47577</v>
      </c>
      <c r="AQ9" s="278">
        <v>62943</v>
      </c>
      <c r="AR9" s="279">
        <v>-24.4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443</v>
      </c>
      <c r="AL10" s="1196"/>
      <c r="AM10" s="1196"/>
      <c r="AN10" s="1197"/>
      <c r="AO10" s="280">
        <v>3126504</v>
      </c>
      <c r="AP10" s="280">
        <v>11365</v>
      </c>
      <c r="AQ10" s="281">
        <v>1681</v>
      </c>
      <c r="AR10" s="282">
        <v>576.1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444</v>
      </c>
      <c r="AL11" s="1196"/>
      <c r="AM11" s="1196"/>
      <c r="AN11" s="1197"/>
      <c r="AO11" s="280">
        <v>535214</v>
      </c>
      <c r="AP11" s="280">
        <v>1946</v>
      </c>
      <c r="AQ11" s="281">
        <v>656</v>
      </c>
      <c r="AR11" s="282">
        <v>196.6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445</v>
      </c>
      <c r="AL12" s="1196"/>
      <c r="AM12" s="1196"/>
      <c r="AN12" s="1197"/>
      <c r="AO12" s="280" t="s">
        <v>446</v>
      </c>
      <c r="AP12" s="280" t="s">
        <v>446</v>
      </c>
      <c r="AQ12" s="281">
        <v>24</v>
      </c>
      <c r="AR12" s="282" t="s">
        <v>446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447</v>
      </c>
      <c r="AL13" s="1196"/>
      <c r="AM13" s="1196"/>
      <c r="AN13" s="1197"/>
      <c r="AO13" s="280">
        <v>544546</v>
      </c>
      <c r="AP13" s="280">
        <v>1979</v>
      </c>
      <c r="AQ13" s="281">
        <v>1968</v>
      </c>
      <c r="AR13" s="282">
        <v>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448</v>
      </c>
      <c r="AL14" s="1196"/>
      <c r="AM14" s="1196"/>
      <c r="AN14" s="1197"/>
      <c r="AO14" s="280">
        <v>314161</v>
      </c>
      <c r="AP14" s="280">
        <v>1142</v>
      </c>
      <c r="AQ14" s="281">
        <v>1222</v>
      </c>
      <c r="AR14" s="282">
        <v>-6.5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449</v>
      </c>
      <c r="AL15" s="1199"/>
      <c r="AM15" s="1199"/>
      <c r="AN15" s="1200"/>
      <c r="AO15" s="280">
        <v>-729749</v>
      </c>
      <c r="AP15" s="280">
        <v>-2653</v>
      </c>
      <c r="AQ15" s="281">
        <v>-3725</v>
      </c>
      <c r="AR15" s="282">
        <v>-28.8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191</v>
      </c>
      <c r="AL16" s="1199"/>
      <c r="AM16" s="1199"/>
      <c r="AN16" s="1200"/>
      <c r="AO16" s="280">
        <v>16878953</v>
      </c>
      <c r="AP16" s="280">
        <v>61356</v>
      </c>
      <c r="AQ16" s="281">
        <v>64768</v>
      </c>
      <c r="AR16" s="282">
        <v>-5.3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454</v>
      </c>
      <c r="AL21" s="1202"/>
      <c r="AM21" s="1202"/>
      <c r="AN21" s="1203"/>
      <c r="AO21" s="293">
        <v>5.21</v>
      </c>
      <c r="AP21" s="294">
        <v>6.41</v>
      </c>
      <c r="AQ21" s="295">
        <v>-1.2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455</v>
      </c>
      <c r="AL22" s="1202"/>
      <c r="AM22" s="1202"/>
      <c r="AN22" s="1203"/>
      <c r="AO22" s="298">
        <v>97</v>
      </c>
      <c r="AP22" s="299">
        <v>99.7</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456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437</v>
      </c>
      <c r="AP30" s="268"/>
      <c r="AQ30" s="269" t="s">
        <v>438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439</v>
      </c>
      <c r="AQ31" s="275" t="s">
        <v>440</v>
      </c>
      <c r="AR31" s="276" t="s">
        <v>441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459</v>
      </c>
      <c r="AL32" s="1186"/>
      <c r="AM32" s="1186"/>
      <c r="AN32" s="1187"/>
      <c r="AO32" s="308">
        <v>13603460</v>
      </c>
      <c r="AP32" s="308">
        <v>49449</v>
      </c>
      <c r="AQ32" s="309">
        <v>36898</v>
      </c>
      <c r="AR32" s="310">
        <v>34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460</v>
      </c>
      <c r="AL33" s="1186"/>
      <c r="AM33" s="1186"/>
      <c r="AN33" s="1187"/>
      <c r="AO33" s="308" t="s">
        <v>446</v>
      </c>
      <c r="AP33" s="308" t="s">
        <v>446</v>
      </c>
      <c r="AQ33" s="309">
        <v>2</v>
      </c>
      <c r="AR33" s="310" t="s">
        <v>446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461</v>
      </c>
      <c r="AL34" s="1186"/>
      <c r="AM34" s="1186"/>
      <c r="AN34" s="1187"/>
      <c r="AO34" s="308" t="s">
        <v>446</v>
      </c>
      <c r="AP34" s="308" t="s">
        <v>446</v>
      </c>
      <c r="AQ34" s="309">
        <v>63</v>
      </c>
      <c r="AR34" s="310" t="s">
        <v>446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462</v>
      </c>
      <c r="AL35" s="1186"/>
      <c r="AM35" s="1186"/>
      <c r="AN35" s="1187"/>
      <c r="AO35" s="308">
        <v>3005940</v>
      </c>
      <c r="AP35" s="308">
        <v>10927</v>
      </c>
      <c r="AQ35" s="309">
        <v>8350</v>
      </c>
      <c r="AR35" s="310">
        <v>30.9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463</v>
      </c>
      <c r="AL36" s="1186"/>
      <c r="AM36" s="1186"/>
      <c r="AN36" s="1187"/>
      <c r="AO36" s="308">
        <v>216508</v>
      </c>
      <c r="AP36" s="308">
        <v>787</v>
      </c>
      <c r="AQ36" s="309">
        <v>436</v>
      </c>
      <c r="AR36" s="310">
        <v>80.5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464</v>
      </c>
      <c r="AL37" s="1186"/>
      <c r="AM37" s="1186"/>
      <c r="AN37" s="1187"/>
      <c r="AO37" s="308">
        <v>63065</v>
      </c>
      <c r="AP37" s="308">
        <v>229</v>
      </c>
      <c r="AQ37" s="309">
        <v>641</v>
      </c>
      <c r="AR37" s="310">
        <v>-64.3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465</v>
      </c>
      <c r="AL38" s="1189"/>
      <c r="AM38" s="1189"/>
      <c r="AN38" s="1190"/>
      <c r="AO38" s="311" t="s">
        <v>446</v>
      </c>
      <c r="AP38" s="311" t="s">
        <v>446</v>
      </c>
      <c r="AQ38" s="312">
        <v>1</v>
      </c>
      <c r="AR38" s="300" t="s">
        <v>446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466</v>
      </c>
      <c r="AL39" s="1189"/>
      <c r="AM39" s="1189"/>
      <c r="AN39" s="1190"/>
      <c r="AO39" s="308">
        <v>-211111</v>
      </c>
      <c r="AP39" s="308">
        <v>-767</v>
      </c>
      <c r="AQ39" s="309">
        <v>-7817</v>
      </c>
      <c r="AR39" s="310">
        <v>-90.2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467</v>
      </c>
      <c r="AL40" s="1186"/>
      <c r="AM40" s="1186"/>
      <c r="AN40" s="1187"/>
      <c r="AO40" s="308">
        <v>-9496766</v>
      </c>
      <c r="AP40" s="308">
        <v>-34521</v>
      </c>
      <c r="AQ40" s="309">
        <v>-28299</v>
      </c>
      <c r="AR40" s="310">
        <v>22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266</v>
      </c>
      <c r="AL41" s="1192"/>
      <c r="AM41" s="1192"/>
      <c r="AN41" s="1193"/>
      <c r="AO41" s="308">
        <v>7181096</v>
      </c>
      <c r="AP41" s="308">
        <v>26104</v>
      </c>
      <c r="AQ41" s="309">
        <v>10277</v>
      </c>
      <c r="AR41" s="310">
        <v>154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437</v>
      </c>
      <c r="AN49" s="1180" t="s">
        <v>471</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472</v>
      </c>
      <c r="AO50" s="325" t="s">
        <v>473</v>
      </c>
      <c r="AP50" s="326" t="s">
        <v>474</v>
      </c>
      <c r="AQ50" s="327" t="s">
        <v>475</v>
      </c>
      <c r="AR50" s="328" t="s">
        <v>476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8225795</v>
      </c>
      <c r="AN51" s="330">
        <v>28604</v>
      </c>
      <c r="AO51" s="331">
        <v>33.5</v>
      </c>
      <c r="AP51" s="332">
        <v>48088</v>
      </c>
      <c r="AQ51" s="333">
        <v>3.6</v>
      </c>
      <c r="AR51" s="334">
        <v>29.9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3798247</v>
      </c>
      <c r="AN52" s="338">
        <v>13208</v>
      </c>
      <c r="AO52" s="339">
        <v>90.5</v>
      </c>
      <c r="AP52" s="340">
        <v>25183</v>
      </c>
      <c r="AQ52" s="341">
        <v>-4.3</v>
      </c>
      <c r="AR52" s="342">
        <v>94.8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7139326</v>
      </c>
      <c r="AN53" s="330">
        <v>25092</v>
      </c>
      <c r="AO53" s="331">
        <v>-12.3</v>
      </c>
      <c r="AP53" s="332">
        <v>46457</v>
      </c>
      <c r="AQ53" s="333">
        <v>-3.4</v>
      </c>
      <c r="AR53" s="334">
        <v>-8.9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2599037</v>
      </c>
      <c r="AN54" s="338">
        <v>9134</v>
      </c>
      <c r="AO54" s="339">
        <v>-30.8</v>
      </c>
      <c r="AP54" s="340">
        <v>24020</v>
      </c>
      <c r="AQ54" s="341">
        <v>-4.5999999999999996</v>
      </c>
      <c r="AR54" s="342">
        <v>-26.2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13893946</v>
      </c>
      <c r="AN55" s="330">
        <v>49404</v>
      </c>
      <c r="AO55" s="331">
        <v>96.9</v>
      </c>
      <c r="AP55" s="332">
        <v>51849</v>
      </c>
      <c r="AQ55" s="333">
        <v>11.6</v>
      </c>
      <c r="AR55" s="334">
        <v>85.3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3534466</v>
      </c>
      <c r="AN56" s="338">
        <v>12568</v>
      </c>
      <c r="AO56" s="339">
        <v>37.6</v>
      </c>
      <c r="AP56" s="340">
        <v>26326</v>
      </c>
      <c r="AQ56" s="341">
        <v>9.6</v>
      </c>
      <c r="AR56" s="342">
        <v>28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10294337</v>
      </c>
      <c r="AN57" s="330">
        <v>36971</v>
      </c>
      <c r="AO57" s="331">
        <v>-25.2</v>
      </c>
      <c r="AP57" s="332">
        <v>52191</v>
      </c>
      <c r="AQ57" s="333">
        <v>0.7</v>
      </c>
      <c r="AR57" s="334">
        <v>-25.9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2469053</v>
      </c>
      <c r="AN58" s="338">
        <v>8867</v>
      </c>
      <c r="AO58" s="339">
        <v>-29.4</v>
      </c>
      <c r="AP58" s="340">
        <v>26807</v>
      </c>
      <c r="AQ58" s="341">
        <v>1.8</v>
      </c>
      <c r="AR58" s="342">
        <v>-31.2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11368879</v>
      </c>
      <c r="AN59" s="330">
        <v>41327</v>
      </c>
      <c r="AO59" s="331">
        <v>11.8</v>
      </c>
      <c r="AP59" s="332">
        <v>48105</v>
      </c>
      <c r="AQ59" s="333">
        <v>-7.8</v>
      </c>
      <c r="AR59" s="334">
        <v>19.600000000000001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3003196</v>
      </c>
      <c r="AN60" s="338">
        <v>10917</v>
      </c>
      <c r="AO60" s="339">
        <v>23.1</v>
      </c>
      <c r="AP60" s="340">
        <v>24072</v>
      </c>
      <c r="AQ60" s="341">
        <v>-10.199999999999999</v>
      </c>
      <c r="AR60" s="342">
        <v>33.299999999999997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10184457</v>
      </c>
      <c r="AN61" s="345">
        <v>36280</v>
      </c>
      <c r="AO61" s="346">
        <v>20.9</v>
      </c>
      <c r="AP61" s="347">
        <v>49338</v>
      </c>
      <c r="AQ61" s="348">
        <v>0.9</v>
      </c>
      <c r="AR61" s="334">
        <v>20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3080800</v>
      </c>
      <c r="AN62" s="338">
        <v>10939</v>
      </c>
      <c r="AO62" s="339">
        <v>18.2</v>
      </c>
      <c r="AP62" s="340">
        <v>25282</v>
      </c>
      <c r="AQ62" s="341">
        <v>-1.5</v>
      </c>
      <c r="AR62" s="342">
        <v>19.7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HUTaDsNYc/H11toNxen/ujY11jFq58F3BadsxtQQ3XxS2h0eYVJloW8YMK/m08cpNjlLuj+ufcQJeeQtlhmQg==" saltValue="WoNKdvnGsfubiLYxWWCc0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485</v>
      </c>
    </row>
    <row r="121" spans="125:125" ht="13.5" hidden="1" customHeight="1" x14ac:dyDescent="0.15">
      <c r="DU121" s="255"/>
    </row>
  </sheetData>
  <sheetProtection algorithmName="SHA-512" hashValue="sCF/opcZmO8wOidVQ09n4vML0PQ6vmgwt+RLI9/csmjQ9lTYiX0HVqKCy16T2Yf75EwxsxY1b2+0aQ3ZoDu2uA==" saltValue="BWJHVx1QXcKhghxVMVoI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486</v>
      </c>
    </row>
  </sheetData>
  <sheetProtection algorithmName="SHA-512" hashValue="9VCqC+9Bn6xBEgnSEleboYDn+gGjshSeAML4828u54j3tTMFclzp3rBeC79ZM3Jacr5wgzq+JRGxMq5Tde1iiw==" saltValue="N13UGQYLeavdzYynSoTB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487</v>
      </c>
      <c r="G46" s="8" t="s">
        <v>488</v>
      </c>
      <c r="H46" s="8" t="s">
        <v>489</v>
      </c>
      <c r="I46" s="8" t="s">
        <v>490</v>
      </c>
      <c r="J46" s="9" t="s">
        <v>491</v>
      </c>
    </row>
    <row r="47" spans="2:10" ht="57.75" customHeight="1" x14ac:dyDescent="0.15">
      <c r="B47" s="10"/>
      <c r="C47" s="1204" t="s">
        <v>3</v>
      </c>
      <c r="D47" s="1204"/>
      <c r="E47" s="1205"/>
      <c r="F47" s="11">
        <v>3.4</v>
      </c>
      <c r="G47" s="12">
        <v>3.12</v>
      </c>
      <c r="H47" s="12">
        <v>4.18</v>
      </c>
      <c r="I47" s="12">
        <v>5.54</v>
      </c>
      <c r="J47" s="13">
        <v>6.6</v>
      </c>
    </row>
    <row r="48" spans="2:10" ht="57.75" customHeight="1" x14ac:dyDescent="0.15">
      <c r="B48" s="14"/>
      <c r="C48" s="1206" t="s">
        <v>4</v>
      </c>
      <c r="D48" s="1206"/>
      <c r="E48" s="1207"/>
      <c r="F48" s="15">
        <v>3.06</v>
      </c>
      <c r="G48" s="16">
        <v>1.84</v>
      </c>
      <c r="H48" s="16">
        <v>3.95</v>
      </c>
      <c r="I48" s="16">
        <v>3.54</v>
      </c>
      <c r="J48" s="17">
        <v>7.01</v>
      </c>
    </row>
    <row r="49" spans="2:10" ht="57.75" customHeight="1" thickBot="1" x14ac:dyDescent="0.2">
      <c r="B49" s="18"/>
      <c r="C49" s="1208" t="s">
        <v>5</v>
      </c>
      <c r="D49" s="1208"/>
      <c r="E49" s="1209"/>
      <c r="F49" s="19" t="s">
        <v>492</v>
      </c>
      <c r="G49" s="20" t="s">
        <v>493</v>
      </c>
      <c r="H49" s="20">
        <v>2.11</v>
      </c>
      <c r="I49" s="20" t="s">
        <v>494</v>
      </c>
      <c r="J49" s="21">
        <v>2.95</v>
      </c>
    </row>
    <row r="50" spans="2:10" x14ac:dyDescent="0.15"/>
  </sheetData>
  <sheetProtection algorithmName="SHA-512" hashValue="HEZIK8QOX3jJkcToiG1SWQlICHso44iFAJjN1qDK8Eth4BO4f3lqXec6le/yd7/3ICnbBAagHU6+I0tKSKTsYA==" saltValue="DVUa8lOqsG/ADV3gVtHF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2023-10-27T07:55:24Z</dcterms:modified>
</cp:coreProperties>
</file>