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E42" i="9"/>
  <c r="AM42" i="9"/>
  <c r="U42" i="9"/>
  <c r="C42" i="9"/>
  <c r="BE41" i="9"/>
  <c r="AM41" i="9"/>
  <c r="U41" i="9"/>
  <c r="C41" i="9"/>
  <c r="BE40" i="9"/>
  <c r="AM40" i="9"/>
  <c r="U40" i="9"/>
  <c r="C40" i="9"/>
  <c r="BE39" i="9"/>
  <c r="AM39" i="9"/>
  <c r="U39" i="9"/>
  <c r="C39" i="9"/>
  <c r="BE38" i="9"/>
  <c r="AM38" i="9"/>
  <c r="C38" i="9"/>
  <c r="AM37" i="9"/>
  <c r="C37" i="9"/>
  <c r="CO34" i="9"/>
  <c r="CO35" i="9" s="1"/>
  <c r="CO36" i="9" s="1"/>
  <c r="CO37" i="9" s="1"/>
  <c r="CO38" i="9" s="1"/>
  <c r="CO39" i="9" s="1"/>
  <c r="CO40" i="9" s="1"/>
  <c r="CO41" i="9" s="1"/>
  <c r="CO42" i="9" s="1"/>
  <c r="BW34" i="9"/>
  <c r="BW35" i="9" s="1"/>
  <c r="BW36" i="9" s="1"/>
  <c r="BW37" i="9" s="1"/>
  <c r="BW38" i="9" s="1"/>
  <c r="BW39" i="9" s="1"/>
  <c r="BW40" i="9" s="1"/>
  <c r="BW41" i="9" s="1"/>
  <c r="BW42" i="9" s="1"/>
  <c r="C34" i="9"/>
  <c r="C35" i="9" s="1"/>
  <c r="C36" i="9" l="1"/>
  <c r="U34" i="9"/>
  <c r="U35" i="9" s="1"/>
  <c r="U36" i="9" s="1"/>
  <c r="U37" i="9" s="1"/>
  <c r="U38"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<sst xmlns="http://schemas.openxmlformats.org/spreadsheetml/2006/main" count="999" uniqueCount="571">
  <si>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</si>
  <si>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</si>
  <si>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</si>
  <si>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</si>
  <si>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</si>
  <si>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</si>
  <si>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</si>
  <si>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</si>
  <si>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</si>
  <si>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</si>
  <si>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</si>
  <si>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</si>
  <si>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</si>
  <si>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</si>
  <si>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</si>
  <si>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</si>
  <si>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</si>
  <si>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</si>
  <si>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</si>
  <si>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</si>
  <si>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</si>
  <si>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</si>
  <si>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</si>
  <si>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</si>
  <si>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</si>
  <si>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</si>
  <si>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</si>
  <si>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</si>
  <si>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</si>
  <si>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</si>
  <si>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</si>
  <si>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</si>
  <si>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</si>
  <si>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</si>
  <si>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</si>
  <si>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</si>
  <si>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</si>
  <si>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</si>
  <si>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</si>
  <si>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</si>
  <si>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</si>
  <si>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</si>
  <si>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</si>
  <si>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</si>
  <si>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</si>
  <si>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</si>
  <si>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</si>
  <si>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</si>
  <si>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</si>
  <si>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</si>
  <si>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</si>
  <si>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</si>
  <si>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</si>
  <si>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</si>
  <si>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</si>
  <si>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</si>
  <si>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</si>
  <si>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</si>
  <si>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</si>
  <si>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</si>
  <si>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</si>
  <si>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</si>
  <si>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</si>
  <si>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</si>
  <si>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</si>
  <si>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</si>
  <si>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</si>
  <si>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</si>
  <si>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</si>
  <si>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</si>
  <si>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</si>
  <si>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</si>
  <si>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</si>
  <si>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</si>
  <si>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</si>
  <si>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</si>
  <si>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</si>
  <si>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</si>
  <si>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</si>
  <si>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</si>
  <si>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</si>
  <si>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</si>
  <si>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青森市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</si>
  <si>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</si>
  <si>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</si>
  <si>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</si>
  <si>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</si>
  <si>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</si>
  <si>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</si>
  <si>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</si>
  <si>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</si>
  <si>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</si>
  <si>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</si>
  <si>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</si>
  <si>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</si>
  <si>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</si>
  <si>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</si>
  <si>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</si>
  <si>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</si>
  <si>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</si>
  <si>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</si>
  <si>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</si>
  <si>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</si>
  <si>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</si>
  <si>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</si>
  <si>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</si>
  <si>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</si>
  <si>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</si>
  <si>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</si>
  <si>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</si>
  <si>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</si>
  <si>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</si>
  <si>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</si>
  <si>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</si>
  <si>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</si>
  <si>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</si>
  <si>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</si>
  <si>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</si>
  <si>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</si>
  <si>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</si>
  <si>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</si>
  <si>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</si>
  <si>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</si>
  <si>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</si>
  <si>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</si>
  <si>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</si>
  <si>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</si>
  <si>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</si>
  <si>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</si>
  <si>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</si>
  <si>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</si>
  <si>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</si>
  <si>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</si>
  <si>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</si>
  <si>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</si>
  <si>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</si>
  <si>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</si>
  <si>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自動車運送事業会計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</si>
  <si>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</si>
  <si>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</si>
  <si>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</si>
  <si>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</si>
  <si>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</si>
  <si>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</si>
  <si>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</si>
  <si>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</si>
  <si>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</si>
  <si>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</si>
  <si>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</si>
  <si>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</si>
  <si>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</si>
  <si>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</si>
  <si>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</si>
  <si>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</si>
  <si>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</si>
  <si>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</si>
  <si>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</si>
  <si>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</si>
  <si>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</si>
  <si>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</si>
  <si>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</si>
  <si>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</si>
  <si>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</si>
  <si>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</si>
  <si>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</si>
  <si>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</si>
  <si>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</si>
  <si>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</si>
  <si>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</si>
  <si>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</si>
  <si>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</si>
  <si>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</si>
  <si>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</si>
  <si>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</si>
  <si>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</si>
  <si>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</si>
  <si>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</si>
  <si>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</si>
  <si>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</si>
  <si>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</si>
  <si>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</si>
  <si>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</si>
  <si>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</si>
  <si>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</si>
  <si>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</si>
  <si>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</si>
  <si>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</si>
  <si>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</si>
  <si>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</si>
  <si>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</si>
  <si>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</si>
  <si>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</si>
  <si>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</si>
  <si>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</si>
  <si>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</si>
  <si>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</si>
  <si>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青森県青森市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</si>
  <si>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</si>
  <si>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</si>
  <si>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</si>
  <si>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</si>
  <si>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</si>
  <si>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</si>
  <si>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</si>
  <si>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</si>
  <si>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</si>
  <si>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</si>
  <si>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</si>
  <si>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</si>
  <si>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</si>
  <si>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</si>
  <si>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</si>
  <si>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</si>
  <si>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</si>
  <si>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</si>
  <si>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</si>
  <si>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</si>
  <si>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</si>
  <si>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</si>
  <si>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</si>
  <si>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</si>
  <si>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</si>
  <si>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</si>
  <si>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</si>
  <si>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</si>
  <si>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</si>
  <si>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</si>
  <si>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</si>
  <si>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</si>
  <si>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</si>
  <si>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</si>
  <si>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</si>
  <si>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</si>
  <si>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</si>
  <si>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</si>
  <si>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</si>
  <si>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</si>
  <si>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</si>
  <si>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</si>
  <si>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</si>
  <si>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</si>
  <si>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</si>
  <si>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</si>
  <si>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</si>
  <si>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</si>
  <si>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</si>
  <si>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</si>
  <si>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</si>
  <si>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</si>
  <si>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</si>
  <si>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</si>
  <si>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</si>
  <si>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</si>
  <si>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</si>
  <si>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</si>
  <si>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</si>
  <si>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</si>
  <si>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</si>
  <si>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</si>
  <si>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</si>
  <si>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</si>
  <si>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</si>
  <si>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</si>
  <si>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</si>
  <si>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</si>
  <si>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</si>
  <si>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</si>
  <si>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</si>
  <si>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</si>
  <si>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</si>
  <si>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</si>
  <si>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</si>
  <si>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</si>
  <si>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</si>
  <si>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</si>
  <si>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</si>
  <si>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</si>
  <si>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</si>
  <si>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</si>
  <si>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</si>
  <si>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</si>
  <si>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</si>
  <si>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</si>
  <si>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</si>
  <si>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</si>
  <si>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</si>
  <si>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</si>
  <si>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</si>
  <si>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</si>
  <si>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</si>
  <si>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</si>
  <si>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</si>
  <si>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</si>
  <si>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</si>
  <si>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</si>
  <si>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</si>
  <si>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</si>
  <si>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</si>
  <si>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</si>
  <si>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</si>
  <si>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</si>
  <si>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</si>
  <si>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</si>
  <si>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</si>
  <si>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</si>
  <si>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</si>
  <si>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</si>
  <si>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</si>
  <si>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</si>
  <si>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</si>
  <si>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</si>
  <si>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</si>
  <si>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</si>
  <si>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</si>
  <si>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</si>
  <si>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</si>
  <si>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</si>
  <si>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</si>
  <si>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</si>
  <si>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</si>
  <si>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</si>
  <si>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</si>
  <si>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</si>
  <si>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</si>
  <si>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</si>
  <si>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</si>
  <si>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</si>
  <si>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</si>
  <si>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</si>
  <si>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</si>
  <si>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</si>
  <si>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</si>
  <si>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</si>
  <si>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</si>
  <si>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</si>
  <si>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</si>
  <si>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</si>
  <si>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</si>
  <si>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</si>
  <si>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</si>
  <si>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</si>
  <si>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</si>
  <si>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</si>
  <si>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</si>
  <si>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</si>
  <si>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</si>
  <si>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青森県青森市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</si>
  <si>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</si>
  <si>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</si>
  <si>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</si>
  <si>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</si>
  <si>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</si>
  <si>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</si>
  <si>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</si>
  <si>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</si>
  <si>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</si>
  <si>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</si>
  <si>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</si>
  <si>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</si>
  <si>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</si>
  <si>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</si>
  <si>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</si>
  <si>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</si>
  <si>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</si>
  <si>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</si>
  <si>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</si>
  <si>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</si>
  <si>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</si>
  <si>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母子寡婦福祉資金貸付金特別会計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</si>
  <si>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</si>
  <si>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</si>
  <si>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</si>
  <si>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</si>
  <si>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</si>
  <si>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</si>
  <si>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</si>
  <si>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</si>
  <si>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</si>
  <si>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</si>
  <si>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</si>
  <si>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</si>
  <si>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</si>
  <si>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</si>
  <si>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</si>
  <si>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</si>
  <si>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</si>
  <si>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</si>
  <si>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</si>
  <si>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</si>
  <si>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</si>
  <si>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自動車運送事業会計</t>
    <phoneticPr fontId="5"/>
  </si>
  <si>
    <t>中央卸売市場特別会計</t>
    <phoneticPr fontId="5"/>
  </si>
  <si>
    <t>法非適用企業</t>
    <phoneticPr fontId="5"/>
  </si>
  <si>
    <t>下水道事業特別会計</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</si>
  <si>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</si>
  <si>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</si>
  <si>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</si>
  <si>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</si>
  <si>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</si>
  <si>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</si>
  <si>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</si>
  <si>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</si>
  <si>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</si>
  <si>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</si>
  <si>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</si>
  <si>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</si>
  <si>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</si>
  <si>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</si>
  <si>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</si>
  <si>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</si>
  <si>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</si>
  <si>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</si>
  <si>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</si>
  <si>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</si>
  <si>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</si>
  <si>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</si>
  <si>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</si>
  <si>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</si>
  <si>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</si>
  <si>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</si>
  <si>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</si>
  <si>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</si>
  <si>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</si>
  <si>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</si>
  <si>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</si>
  <si>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</si>
  <si>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</si>
  <si>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</si>
  <si>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</si>
  <si>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</si>
  <si>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</si>
  <si>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</si>
  <si>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</si>
  <si>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</si>
  <si>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</si>
  <si>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</si>
  <si>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</si>
  <si>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</si>
  <si>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</si>
  <si>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</si>
  <si>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</si>
  <si>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</si>
  <si>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</si>
  <si>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</si>
  <si>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</si>
  <si>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</si>
  <si>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</si>
  <si>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</si>
  <si>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</si>
  <si>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</si>
  <si>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病院事業会計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</si>
  <si>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</si>
  <si>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</si>
  <si>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</si>
  <si>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</si>
  <si>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</si>
  <si>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</si>
  <si>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</si>
  <si>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</si>
  <si>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</si>
  <si>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</si>
  <si>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</si>
  <si>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</si>
  <si>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</si>
  <si>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</si>
  <si>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</si>
  <si>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</si>
  <si>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</si>
  <si>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</si>
  <si>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</si>
  <si>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</si>
  <si>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</si>
  <si>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</si>
  <si>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</si>
  <si>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</si>
  <si>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</si>
  <si>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</si>
  <si>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</si>
  <si>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</si>
  <si>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</si>
  <si>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</si>
  <si>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</si>
  <si>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</si>
  <si>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</si>
  <si>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</si>
  <si>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</si>
  <si>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</si>
  <si>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</si>
  <si>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</si>
  <si>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</si>
  <si>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</si>
  <si>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</si>
  <si>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</si>
  <si>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</si>
  <si>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</si>
  <si>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</si>
  <si>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</si>
  <si>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</si>
  <si>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</si>
  <si>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</si>
  <si>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</si>
  <si>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</si>
  <si>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</si>
  <si>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</si>
  <si>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</si>
  <si>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</si>
  <si>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</si>
  <si>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</si>
  <si>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</si>
  <si>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</si>
  <si>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</si>
  <si>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</si>
  <si>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</si>
  <si>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</si>
  <si>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</si>
  <si>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</si>
  <si>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</si>
  <si>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</si>
  <si>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</si>
  <si>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</si>
  <si>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</si>
  <si>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</si>
  <si>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</si>
  <si>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</si>
  <si>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</si>
  <si>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</si>
  <si>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</si>
  <si>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</si>
  <si>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</si>
  <si>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</si>
  <si>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2.22</t>
  </si>
  <si>
    <t>▲ 0.30</t>
  </si>
  <si>
    <t>▲ 1.86</t>
  </si>
  <si>
    <t>自動車運送事業会計</t>
  </si>
  <si>
    <t>▲ 0.59</t>
  </si>
  <si>
    <t>▲ 0.57</t>
  </si>
  <si>
    <t>▲ 0.51</t>
  </si>
  <si>
    <t>▲ 0.48</t>
  </si>
  <si>
    <t>▲ 0.40</t>
  </si>
  <si>
    <t>水道事業会計</t>
  </si>
  <si>
    <t>一般会計</t>
  </si>
  <si>
    <t>病院事業会計</t>
  </si>
  <si>
    <t>競輪事業特別会計</t>
  </si>
  <si>
    <t>国民健康保険事業特別会計</t>
  </si>
  <si>
    <t>▲ 0.14</t>
  </si>
  <si>
    <t>▲ 0.68</t>
  </si>
  <si>
    <t>後期高齢者医療特別会計</t>
  </si>
  <si>
    <t>下水道事業特別会計</t>
  </si>
  <si>
    <t>その他会計（赤字）</t>
  </si>
  <si>
    <t>その他会計（黒字）</t>
  </si>
  <si>
    <t>法適用企業</t>
    <rPh sb="0" eb="3">
      <t>ホウテキヨウ</t>
    </rPh>
    <rPh sb="3" eb="5">
      <t>キギョウ</t>
    </rPh>
    <phoneticPr fontId="2"/>
  </si>
  <si>
    <t>青森地域広域消防事務組合</t>
    <rPh sb="0" eb="1">
      <t>アオ</t>
    </rPh>
    <rPh sb="1" eb="2">
      <t>モリ</t>
    </rPh>
    <rPh sb="2" eb="4">
      <t>チイキ</t>
    </rPh>
    <rPh sb="4" eb="6">
      <t>コウイキ</t>
    </rPh>
    <rPh sb="6" eb="8">
      <t>ショウボウ</t>
    </rPh>
    <rPh sb="8" eb="10">
      <t>ジム</t>
    </rPh>
    <rPh sb="10" eb="12">
      <t>クミアイ</t>
    </rPh>
    <phoneticPr fontId="5"/>
  </si>
  <si>
    <t>青森地域広域事務組合</t>
    <rPh sb="0" eb="10">
      <t>コウイキ</t>
    </rPh>
    <phoneticPr fontId="5"/>
  </si>
  <si>
    <t>津軽広域水道企業団津軽事業部</t>
  </si>
  <si>
    <t>黒石地区清掃施設組合</t>
    <rPh sb="0" eb="2">
      <t>クロイシ</t>
    </rPh>
    <rPh sb="2" eb="4">
      <t>チク</t>
    </rPh>
    <rPh sb="4" eb="6">
      <t>セイソウ</t>
    </rPh>
    <rPh sb="6" eb="8">
      <t>シセツ</t>
    </rPh>
    <rPh sb="8" eb="10">
      <t>クミアイ</t>
    </rPh>
    <phoneticPr fontId="5"/>
  </si>
  <si>
    <t>南黒地方福祉事務組合</t>
    <rPh sb="0" eb="1">
      <t>ミナミ</t>
    </rPh>
    <rPh sb="1" eb="2">
      <t>クロ</t>
    </rPh>
    <rPh sb="2" eb="4">
      <t>チホウ</t>
    </rPh>
    <rPh sb="4" eb="6">
      <t>フクシ</t>
    </rPh>
    <rPh sb="6" eb="8">
      <t>ジム</t>
    </rPh>
    <rPh sb="8" eb="10">
      <t>クミアイ</t>
    </rPh>
    <phoneticPr fontId="5"/>
  </si>
  <si>
    <t>青森県後期高齢者医療広域連合（一般会計）</t>
  </si>
  <si>
    <t>青森県後期高齢者医療広域連合（特別会計）</t>
  </si>
  <si>
    <t>青森県市長会館管理組合</t>
    <rPh sb="0" eb="3">
      <t>アオモリケン</t>
    </rPh>
    <rPh sb="3" eb="5">
      <t>シチョウ</t>
    </rPh>
    <rPh sb="5" eb="7">
      <t>カイカン</t>
    </rPh>
    <rPh sb="7" eb="9">
      <t>カンリ</t>
    </rPh>
    <rPh sb="9" eb="11">
      <t>クミアイ</t>
    </rPh>
    <phoneticPr fontId="5"/>
  </si>
  <si>
    <t>青森県交通災害共済組合</t>
    <rPh sb="0" eb="3">
      <t>アオモリケン</t>
    </rPh>
    <rPh sb="3" eb="5">
      <t>コウツウ</t>
    </rPh>
    <rPh sb="5" eb="7">
      <t>サイガイ</t>
    </rPh>
    <rPh sb="7" eb="9">
      <t>キョウサイ</t>
    </rPh>
    <rPh sb="9" eb="11">
      <t>クミアイ</t>
    </rPh>
    <phoneticPr fontId="5"/>
  </si>
  <si>
    <t>青森市土地開発公社</t>
    <rPh sb="0" eb="3">
      <t>アオモリシ</t>
    </rPh>
    <rPh sb="3" eb="5">
      <t>トチ</t>
    </rPh>
    <rPh sb="5" eb="7">
      <t>カイハツ</t>
    </rPh>
    <rPh sb="7" eb="9">
      <t>コウシャ</t>
    </rPh>
    <phoneticPr fontId="5"/>
  </si>
  <si>
    <t>青森市観光レクリエーション振興</t>
    <rPh sb="0" eb="3">
      <t>アオモリシ</t>
    </rPh>
    <rPh sb="3" eb="5">
      <t>カンコウ</t>
    </rPh>
    <rPh sb="13" eb="15">
      <t>シンコウ</t>
    </rPh>
    <phoneticPr fontId="5"/>
  </si>
  <si>
    <t>財団法人シルバー人材センター</t>
    <rPh sb="0" eb="2">
      <t>ザイダン</t>
    </rPh>
    <rPh sb="2" eb="4">
      <t>ホウジン</t>
    </rPh>
    <rPh sb="8" eb="10">
      <t>ジンザイ</t>
    </rPh>
    <phoneticPr fontId="5"/>
  </si>
  <si>
    <t>財団法人青森市文化スポーツ振興公社</t>
    <rPh sb="0" eb="2">
      <t>ザイダン</t>
    </rPh>
    <rPh sb="2" eb="4">
      <t>ホウジン</t>
    </rPh>
    <rPh sb="4" eb="7">
      <t>アオモリシ</t>
    </rPh>
    <rPh sb="7" eb="9">
      <t>ブンカ</t>
    </rPh>
    <rPh sb="13" eb="15">
      <t>シンコウ</t>
    </rPh>
    <rPh sb="15" eb="17">
      <t>コウシャ</t>
    </rPh>
    <phoneticPr fontId="5"/>
  </si>
  <si>
    <t>青森駅前再開発ビル株式会社</t>
    <rPh sb="0" eb="2">
      <t>アオモリ</t>
    </rPh>
    <rPh sb="2" eb="4">
      <t>エキマエ</t>
    </rPh>
    <rPh sb="4" eb="7">
      <t>サイカイハツ</t>
    </rPh>
    <rPh sb="9" eb="11">
      <t>カブシキ</t>
    </rPh>
    <rPh sb="11" eb="13">
      <t>カイシャ</t>
    </rPh>
    <phoneticPr fontId="5"/>
  </si>
  <si>
    <t>株式会社ソフトアカデミーあおもり</t>
    <rPh sb="0" eb="2">
      <t>カブシキ</t>
    </rPh>
    <rPh sb="2" eb="4">
      <t>カイシャ</t>
    </rPh>
    <phoneticPr fontId="5"/>
  </si>
  <si>
    <t>株式会社アップルヒル</t>
    <rPh sb="0" eb="2">
      <t>カブシキ</t>
    </rPh>
    <rPh sb="2" eb="4">
      <t>カイシャ</t>
    </rPh>
    <phoneticPr fontId="5"/>
  </si>
  <si>
    <t>青森学術文化振興財団</t>
  </si>
  <si>
    <t>公立大学法人青森公立大学</t>
    <rPh sb="0" eb="2">
      <t>コウリツ</t>
    </rPh>
    <rPh sb="2" eb="4">
      <t>ダイガク</t>
    </rPh>
    <rPh sb="4" eb="6">
      <t>ホウジン</t>
    </rPh>
    <rPh sb="6" eb="8">
      <t>アオモリ</t>
    </rPh>
    <rPh sb="8" eb="10">
      <t>コウリツ</t>
    </rPh>
    <rPh sb="10" eb="12">
      <t>ダイガク</t>
    </rPh>
    <phoneticPr fontId="5"/>
  </si>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</sst>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59851</c:v>
                </c:pt>
                <c:pt idx="1">
                  <c:v>50038</c:v>
                </c:pt>
                <c:pt idx="2">
                  <c:v>28181</c:v>
                </c:pt>
                <c:pt idx="3">
                  <c:v>31569</c:v>
                </c:pt>
                <c:pt idx="4">
                  <c:v>65679</c:v>
                </c:pt>
              </c:numCache>
            </c:numRef>
          </c:val>
          <c:smooth val="0"/>
        </c:ser>
        <c:dLbls>
          <c:showLegendKey val="0"/>
          <c:showVal val="0"/>
          <c:showCatName val="0"/>
          <c:showSerName val="0"/>
          <c:showPercent val="0"/>
          <c:showBubbleSize val="0"/>
        </c:dLbls>
        <c:marker val="1"/>
        <c:smooth val="0"/>
        <c:axId val="727586800"/>
        <c:axId val="727585624"/>
      </c:lineChart>
      <c:catAx>
        <c:axId val="727586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7585624"/>
        <c:crosses val="autoZero"/>
        <c:auto val="1"/>
        <c:lblAlgn val="ctr"/>
        <c:lblOffset val="100"/>
        <c:tickLblSkip val="1"/>
        <c:tickMarkSkip val="1"/>
        <c:noMultiLvlLbl val="0"/>
      </c:catAx>
      <c:valAx>
        <c:axId val="7275856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7586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3.42</c:v>
                </c:pt>
                <c:pt idx="1">
                  <c:v>4.88</c:v>
                </c:pt>
                <c:pt idx="2">
                  <c:v>2.5499999999999998</c:v>
                </c:pt>
                <c:pt idx="3">
                  <c:v>2.21</c:v>
                </c:pt>
                <c:pt idx="4">
                  <c:v>2.29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4.0199999999999996</c:v>
                </c:pt>
                <c:pt idx="1">
                  <c:v>5.99</c:v>
                </c:pt>
                <c:pt idx="2">
                  <c:v>8.32</c:v>
                </c:pt>
                <c:pt idx="3">
                  <c:v>9.5399999999999991</c:v>
                </c:pt>
                <c:pt idx="4">
                  <c:v>8.84</c:v>
                </c:pt>
              </c:numCache>
            </c:numRef>
          </c:val>
        </c:ser>
        <c:dLbls>
          <c:showLegendKey val="0"/>
          <c:showVal val="0"/>
          <c:showCatName val="0"/>
          <c:showSerName val="0"/>
          <c:showPercent val="0"/>
          <c:showBubbleSize val="0"/>
        </c:dLbls>
        <c:gapWidth val="250"/>
        <c:overlap val="100"/>
        <c:axId val="727582096"/>
        <c:axId val="727586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1.03</c:v>
                </c:pt>
                <c:pt idx="1">
                  <c:v>1.87</c:v>
                </c:pt>
                <c:pt idx="2">
                  <c:v>-2.2200000000000002</c:v>
                </c:pt>
                <c:pt idx="3">
                  <c:v>-0.3</c:v>
                </c:pt>
                <c:pt idx="4">
                  <c:v>-1.86</c:v>
                </c:pt>
              </c:numCache>
            </c:numRef>
          </c:val>
          <c:smooth val="0"/>
        </c:ser>
        <c:dLbls>
          <c:showLegendKey val="0"/>
          <c:showVal val="0"/>
          <c:showCatName val="0"/>
          <c:showSerName val="0"/>
          <c:showPercent val="0"/>
          <c:showBubbleSize val="0"/>
        </c:dLbls>
        <c:marker val="1"/>
        <c:smooth val="0"/>
        <c:axId val="727582096"/>
        <c:axId val="727586016"/>
      </c:lineChart>
      <c:catAx>
        <c:axId val="72758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7586016"/>
        <c:crosses val="autoZero"/>
        <c:auto val="1"/>
        <c:lblAlgn val="ctr"/>
        <c:lblOffset val="100"/>
        <c:tickLblSkip val="1"/>
        <c:tickMarkSkip val="1"/>
        <c:noMultiLvlLbl val="0"/>
      </c:catAx>
      <c:valAx>
        <c:axId val="72758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758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0.33</c:v>
                </c:pt>
                <c:pt idx="2">
                  <c:v>#N/A</c:v>
                </c:pt>
                <c:pt idx="3">
                  <c:v>0.08</c:v>
                </c:pt>
                <c:pt idx="4">
                  <c:v>#N/A</c:v>
                </c:pt>
                <c:pt idx="5">
                  <c:v>0.12</c:v>
                </c:pt>
                <c:pt idx="6">
                  <c:v>#N/A</c:v>
                </c:pt>
                <c:pt idx="7">
                  <c:v>0.13</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0.12</c:v>
                </c:pt>
                <c:pt idx="2">
                  <c:v>#N/A</c:v>
                </c:pt>
                <c:pt idx="3">
                  <c:v>0.11</c:v>
                </c:pt>
                <c:pt idx="4">
                  <c:v>#N/A</c:v>
                </c:pt>
                <c:pt idx="5">
                  <c:v>0.1</c:v>
                </c:pt>
                <c:pt idx="6">
                  <c:v>#N/A</c:v>
                </c:pt>
                <c:pt idx="7">
                  <c:v>0.18</c:v>
                </c:pt>
                <c:pt idx="8">
                  <c:v>#N/A</c:v>
                </c:pt>
                <c:pt idx="9">
                  <c:v>0.11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0.15</c:v>
                </c:pt>
                <c:pt idx="2">
                  <c:v>#N/A</c:v>
                </c:pt>
                <c:pt idx="3">
                  <c:v>0.13</c:v>
                </c:pt>
                <c:pt idx="4">
                  <c:v>#N/A</c:v>
                </c:pt>
                <c:pt idx="5">
                  <c:v>0.13</c:v>
                </c:pt>
                <c:pt idx="6">
                  <c:v>#N/A</c:v>
                </c:pt>
                <c:pt idx="7">
                  <c:v>0.14000000000000001</c:v>
                </c:pt>
                <c:pt idx="8">
                  <c:v>#N/A</c:v>
                </c:pt>
                <c:pt idx="9">
                  <c:v>0.14000000000000001</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1.01</c:v>
                </c:pt>
                <c:pt idx="2">
                  <c:v>#N/A</c:v>
                </c:pt>
                <c:pt idx="3">
                  <c:v>0.34</c:v>
                </c:pt>
                <c:pt idx="4">
                  <c:v>0.14000000000000001</c:v>
                </c:pt>
                <c:pt idx="5">
                  <c:v>#N/A</c:v>
                </c:pt>
                <c:pt idx="6">
                  <c:v>0.68</c:v>
                </c:pt>
                <c:pt idx="7">
                  <c:v>#N/A</c:v>
                </c:pt>
                <c:pt idx="8">
                  <c:v>#N/A</c:v>
                </c:pt>
                <c:pt idx="9">
                  <c:v>0.45</c:v>
                </c:pt>
              </c:numCache>
            </c:numRef>
          </c:val>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c:v>
                </c:pt>
                <c:pt idx="2">
                  <c:v>#N/A</c:v>
                </c:pt>
                <c:pt idx="3">
                  <c:v>0.64</c:v>
                </c:pt>
                <c:pt idx="4">
                  <c:v>#N/A</c:v>
                </c:pt>
                <c:pt idx="5">
                  <c:v>0.56000000000000005</c:v>
                </c:pt>
                <c:pt idx="6">
                  <c:v>#N/A</c:v>
                </c:pt>
                <c:pt idx="7">
                  <c:v>0.54</c:v>
                </c:pt>
                <c:pt idx="8">
                  <c:v>#N/A</c:v>
                </c:pt>
                <c:pt idx="9">
                  <c:v>0.55000000000000004</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0.33</c:v>
                </c:pt>
                <c:pt idx="2">
                  <c:v>#N/A</c:v>
                </c:pt>
                <c:pt idx="3">
                  <c:v>0.32</c:v>
                </c:pt>
                <c:pt idx="4">
                  <c:v>#N/A</c:v>
                </c:pt>
                <c:pt idx="5">
                  <c:v>0.75</c:v>
                </c:pt>
                <c:pt idx="6">
                  <c:v>#N/A</c:v>
                </c:pt>
                <c:pt idx="7">
                  <c:v>0.71</c:v>
                </c:pt>
                <c:pt idx="8">
                  <c:v>#N/A</c:v>
                </c:pt>
                <c:pt idx="9">
                  <c:v>0.56000000000000005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3.41</c:v>
                </c:pt>
                <c:pt idx="2">
                  <c:v>#N/A</c:v>
                </c:pt>
                <c:pt idx="3">
                  <c:v>4.87</c:v>
                </c:pt>
                <c:pt idx="4">
                  <c:v>#N/A</c:v>
                </c:pt>
                <c:pt idx="5">
                  <c:v>2.54</c:v>
                </c:pt>
                <c:pt idx="6">
                  <c:v>#N/A</c:v>
                </c:pt>
                <c:pt idx="7">
                  <c:v>2.21</c:v>
                </c:pt>
                <c:pt idx="8">
                  <c:v>#N/A</c:v>
                </c:pt>
                <c:pt idx="9">
                  <c:v>2.2799999999999998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4.5</c:v>
                </c:pt>
                <c:pt idx="2">
                  <c:v>#N/A</c:v>
                </c:pt>
                <c:pt idx="3">
                  <c:v>5.61</c:v>
                </c:pt>
                <c:pt idx="4">
                  <c:v>#N/A</c:v>
                </c:pt>
                <c:pt idx="5">
                  <c:v>7.18</c:v>
                </c:pt>
                <c:pt idx="6">
                  <c:v>#N/A</c:v>
                </c:pt>
                <c:pt idx="7">
                  <c:v>7.77</c:v>
                </c:pt>
                <c:pt idx="8">
                  <c:v>#N/A</c:v>
                </c:pt>
                <c:pt idx="9">
                  <c:v>9.48</c:v>
                </c:pt>
              </c:numCache>
            </c:numRef>
          </c:val>
        </c:ser>
        <c:ser>
          <c:idx val="9"/>
          <c:order val="9"/>
          <c:tx>
            <c:strRef>
              <c:f>データシート!$A$36</c:f>
              <c:strCache>
                <c:ptCount val="1"/>
                <c:pt idx="0">
                  <c:v>自動車運送事業会計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0.59</c:v>
                </c:pt>
                <c:pt idx="1">
                  <c:v>#N/A</c:v>
                </c:pt>
                <c:pt idx="2">
                  <c:v>0.56999999999999995</c:v>
                </c:pt>
                <c:pt idx="3">
                  <c:v>#N/A</c:v>
                </c:pt>
                <c:pt idx="4">
                  <c:v>0.51</c:v>
                </c:pt>
                <c:pt idx="5">
                  <c:v>#N/A</c:v>
                </c:pt>
                <c:pt idx="6">
                  <c:v>0.48</c:v>
                </c:pt>
                <c:pt idx="7">
                  <c:v>#N/A</c:v>
                </c:pt>
                <c:pt idx="8">
                  <c:v>0.4</c:v>
                </c:pt>
                <c:pt idx="9">
                  <c:v>#N/A</c:v>
                </c:pt>
              </c:numCache>
            </c:numRef>
          </c:val>
        </c:ser>
        <c:dLbls>
          <c:showLegendKey val="0"/>
          <c:showVal val="0"/>
          <c:showCatName val="0"/>
          <c:showSerName val="0"/>
          <c:showPercent val="0"/>
          <c:showBubbleSize val="0"/>
        </c:dLbls>
        <c:gapWidth val="150"/>
        <c:overlap val="100"/>
        <c:axId val="727580528"/>
        <c:axId val="727585232"/>
      </c:barChart>
      <c:catAx>
        <c:axId val="72758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7585232"/>
        <c:crosses val="autoZero"/>
        <c:auto val="1"/>
        <c:lblAlgn val="ctr"/>
        <c:lblOffset val="100"/>
        <c:tickLblSkip val="1"/>
        <c:tickMarkSkip val="1"/>
        <c:noMultiLvlLbl val="0"/>
      </c:catAx>
      <c:valAx>
        <c:axId val="72758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7580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10960</c:v>
                </c:pt>
                <c:pt idx="5">
                  <c:v>11227</c:v>
                </c:pt>
                <c:pt idx="8">
                  <c:v>11429</c:v>
                </c:pt>
                <c:pt idx="11">
                  <c:v>11804</c:v>
                </c:pt>
                <c:pt idx="14">
                  <c:v>15742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115</c:v>
                </c:pt>
                <c:pt idx="3">
                  <c:v>102</c:v>
                </c:pt>
                <c:pt idx="6">
                  <c:v>81</c:v>
                </c:pt>
                <c:pt idx="9">
                  <c:v>38</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600</c:v>
                </c:pt>
                <c:pt idx="3">
                  <c:v>629</c:v>
                </c:pt>
                <c:pt idx="6">
                  <c:v>617</c:v>
                </c:pt>
                <c:pt idx="9">
                  <c:v>602</c:v>
                </c:pt>
                <c:pt idx="12">
                  <c:v>448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2241</c:v>
                </c:pt>
                <c:pt idx="3">
                  <c:v>2294</c:v>
                </c:pt>
                <c:pt idx="6">
                  <c:v>2345</c:v>
                </c:pt>
                <c:pt idx="9">
                  <c:v>2532</c:v>
                </c:pt>
                <c:pt idx="12">
                  <c:v>2643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15738</c:v>
                </c:pt>
                <c:pt idx="3">
                  <c:v>15719</c:v>
                </c:pt>
                <c:pt idx="6">
                  <c:v>16178</c:v>
                </c:pt>
                <c:pt idx="9">
                  <c:v>16734</c:v>
                </c:pt>
                <c:pt idx="12">
                  <c:v>20796</c:v>
                </c:pt>
              </c:numCache>
            </c:numRef>
          </c:val>
        </c:ser>
        <c:dLbls>
          <c:showLegendKey val="0"/>
          <c:showVal val="0"/>
          <c:showCatName val="0"/>
          <c:showSerName val="0"/>
          <c:showPercent val="0"/>
          <c:showBubbleSize val="0"/>
        </c:dLbls>
        <c:gapWidth val="100"/>
        <c:overlap val="100"/>
        <c:axId val="727578960"/>
        <c:axId val="727579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7736</c:v>
                </c:pt>
                <c:pt idx="2">
                  <c:v>#N/A</c:v>
                </c:pt>
                <c:pt idx="3">
                  <c:v>#N/A</c:v>
                </c:pt>
                <c:pt idx="4">
                  <c:v>7517</c:v>
                </c:pt>
                <c:pt idx="5">
                  <c:v>#N/A</c:v>
                </c:pt>
                <c:pt idx="6">
                  <c:v>#N/A</c:v>
                </c:pt>
                <c:pt idx="7">
                  <c:v>7792</c:v>
                </c:pt>
                <c:pt idx="8">
                  <c:v>#N/A</c:v>
                </c:pt>
                <c:pt idx="9">
                  <c:v>#N/A</c:v>
                </c:pt>
                <c:pt idx="10">
                  <c:v>8102</c:v>
                </c:pt>
                <c:pt idx="11">
                  <c:v>#N/A</c:v>
                </c:pt>
                <c:pt idx="12">
                  <c:v>#N/A</c:v>
                </c:pt>
                <c:pt idx="13">
                  <c:v>8183</c:v>
                </c:pt>
                <c:pt idx="14">
                  <c:v>#N/A</c:v>
                </c:pt>
              </c:numCache>
            </c:numRef>
          </c:val>
          <c:smooth val="0"/>
        </c:ser>
        <c:dLbls>
          <c:showLegendKey val="0"/>
          <c:showVal val="0"/>
          <c:showCatName val="0"/>
          <c:showSerName val="0"/>
          <c:showPercent val="0"/>
          <c:showBubbleSize val="0"/>
        </c:dLbls>
        <c:marker val="1"/>
        <c:smooth val="0"/>
        <c:axId val="727578960"/>
        <c:axId val="727579744"/>
      </c:lineChart>
      <c:catAx>
        <c:axId val="72757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7579744"/>
        <c:crosses val="autoZero"/>
        <c:auto val="1"/>
        <c:lblAlgn val="ctr"/>
        <c:lblOffset val="100"/>
        <c:tickLblSkip val="1"/>
        <c:tickMarkSkip val="1"/>
        <c:noMultiLvlLbl val="0"/>
      </c:catAx>
      <c:valAx>
        <c:axId val="72757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757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129988</c:v>
                </c:pt>
                <c:pt idx="5">
                  <c:v>134321</c:v>
                </c:pt>
                <c:pt idx="8">
                  <c:v>131780</c:v>
                </c:pt>
                <c:pt idx="11">
                  <c:v>129469</c:v>
                </c:pt>
                <c:pt idx="14">
                  <c:v>129622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7341</c:v>
                </c:pt>
                <c:pt idx="5">
                  <c:v>10973</c:v>
                </c:pt>
                <c:pt idx="8">
                  <c:v>11170</c:v>
                </c:pt>
                <c:pt idx="11">
                  <c:v>7334</c:v>
                </c:pt>
                <c:pt idx="14">
                  <c:v>4528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9478</c:v>
                </c:pt>
                <c:pt idx="5">
                  <c:v>12115</c:v>
                </c:pt>
                <c:pt idx="8">
                  <c:v>14165</c:v>
                </c:pt>
                <c:pt idx="11">
                  <c:v>18981</c:v>
                </c:pt>
                <c:pt idx="14">
                  <c:v>12690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c:v>
                </c:pt>
                <c:pt idx="3">
                  <c:v>7</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17712</c:v>
                </c:pt>
                <c:pt idx="3">
                  <c:v>16973</c:v>
                </c:pt>
                <c:pt idx="6">
                  <c:v>16581</c:v>
                </c:pt>
                <c:pt idx="9">
                  <c:v>16230</c:v>
                </c:pt>
                <c:pt idx="12">
                  <c:v>15918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2758</c:v>
                </c:pt>
                <c:pt idx="3">
                  <c:v>2229</c:v>
                </c:pt>
                <c:pt idx="6">
                  <c:v>1705</c:v>
                </c:pt>
                <c:pt idx="9">
                  <c:v>1461</c:v>
                </c:pt>
                <c:pt idx="12">
                  <c:v>1219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33150</c:v>
                </c:pt>
                <c:pt idx="3">
                  <c:v>32929</c:v>
                </c:pt>
                <c:pt idx="6">
                  <c:v>30654</c:v>
                </c:pt>
                <c:pt idx="9">
                  <c:v>29405</c:v>
                </c:pt>
                <c:pt idx="12">
                  <c:v>29903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4781</c:v>
                </c:pt>
                <c:pt idx="3">
                  <c:v>15653</c:v>
                </c:pt>
                <c:pt idx="6">
                  <c:v>17960</c:v>
                </c:pt>
                <c:pt idx="9">
                  <c:v>16980</c:v>
                </c:pt>
                <c:pt idx="12">
                  <c:v>7145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178753</c:v>
                </c:pt>
                <c:pt idx="3">
                  <c:v>178696</c:v>
                </c:pt>
                <c:pt idx="6">
                  <c:v>174839</c:v>
                </c:pt>
                <c:pt idx="9">
                  <c:v>171080</c:v>
                </c:pt>
                <c:pt idx="12">
                  <c:v>167042</c:v>
                </c:pt>
              </c:numCache>
            </c:numRef>
          </c:val>
        </c:ser>
        <c:dLbls>
          <c:showLegendKey val="0"/>
          <c:showVal val="0"/>
          <c:showCatName val="0"/>
          <c:showSerName val="0"/>
          <c:showPercent val="0"/>
          <c:showBubbleSize val="0"/>
        </c:dLbls>
        <c:gapWidth val="100"/>
        <c:overlap val="100"/>
        <c:axId val="727584056"/>
        <c:axId val="727582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90351</c:v>
                </c:pt>
                <c:pt idx="2">
                  <c:v>#N/A</c:v>
                </c:pt>
                <c:pt idx="3">
                  <c:v>#N/A</c:v>
                </c:pt>
                <c:pt idx="4">
                  <c:v>89077</c:v>
                </c:pt>
                <c:pt idx="5">
                  <c:v>#N/A</c:v>
                </c:pt>
                <c:pt idx="6">
                  <c:v>#N/A</c:v>
                </c:pt>
                <c:pt idx="7">
                  <c:v>84623</c:v>
                </c:pt>
                <c:pt idx="8">
                  <c:v>#N/A</c:v>
                </c:pt>
                <c:pt idx="9">
                  <c:v>#N/A</c:v>
                </c:pt>
                <c:pt idx="10">
                  <c:v>79371</c:v>
                </c:pt>
                <c:pt idx="11">
                  <c:v>#N/A</c:v>
                </c:pt>
                <c:pt idx="12">
                  <c:v>#N/A</c:v>
                </c:pt>
                <c:pt idx="13">
                  <c:v>74388</c:v>
                </c:pt>
                <c:pt idx="14">
                  <c:v>#N/A</c:v>
                </c:pt>
              </c:numCache>
            </c:numRef>
          </c:val>
          <c:smooth val="0"/>
        </c:ser>
        <c:dLbls>
          <c:showLegendKey val="0"/>
          <c:showVal val="0"/>
          <c:showCatName val="0"/>
          <c:showSerName val="0"/>
          <c:showPercent val="0"/>
          <c:showBubbleSize val="0"/>
        </c:dLbls>
        <c:marker val="1"/>
        <c:smooth val="0"/>
        <c:axId val="727584056"/>
        <c:axId val="727582488"/>
      </c:lineChart>
      <c:catAx>
        <c:axId val="727584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7582488"/>
        <c:crosses val="autoZero"/>
        <c:auto val="1"/>
        <c:lblAlgn val="ctr"/>
        <c:lblOffset val="100"/>
        <c:tickLblSkip val="1"/>
        <c:tickMarkSkip val="1"/>
        <c:noMultiLvlLbl val="0"/>
      </c:catAx>
      <c:valAx>
        <c:axId val="727582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7584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298,416
297,576
824.62
135,119,816
132,961,041
1,595,416
69,664,149
167,042,465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127.6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地方税が市民税等の税収の伸びにより増加する一方で、地方交付税が大幅に減少した。また、扶助費や公債費等の義務的経費は引き続き増加傾向にある。</a:t>
          </a:r>
          <a:endParaRPr kumimoji="1" lang="en-US" altLang="ja-JP" sz="1300">
            <a:latin typeface="ＭＳ Ｐゴシック"/>
          </a:endParaRPr>
        </a:p>
        <a:p>
          <a:r>
            <a:rPr kumimoji="1" lang="ja-JP" altLang="en-US" sz="1300">
              <a:latin typeface="ＭＳ Ｐゴシック"/>
            </a:rPr>
            <a:t>　財政力指数は前年度から変動は無いが、依然として厳しい状況にあり、類似団体内でも下位に位置している。</a:t>
          </a:r>
          <a:endParaRPr kumimoji="1" lang="en-US" altLang="ja-JP" sz="1300">
            <a:latin typeface="ＭＳ Ｐゴシック"/>
          </a:endParaRPr>
        </a:p>
        <a:p>
          <a:r>
            <a:rPr kumimoji="1" lang="ja-JP" altLang="en-US" sz="1300">
              <a:latin typeface="ＭＳ Ｐゴシック"/>
            </a:rPr>
            <a:t>　今後は、行財政運営にあたり、定員管理計画・行財政改革プラン・財政プラン等を着実に遂行し、歳入の確保・歳出の削減に努めていく。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22860</xdr:rowOff>
    </xdr:from>
    <xdr:to>
      <xdr:col>7</xdr:col>
      <xdr:colOff>152400</xdr:colOff>
      <xdr:row>43</xdr:row>
      <xdr:rowOff>22860</xdr:rowOff>
    </xdr:to>
    <xdr:cxnSp macro="">
      <xdr:nvCxnSpPr>
        <xdr:cNvPr id="66" name="直線コネクタ 65"/>
        <xdr:cNvCxnSpPr/>
      </xdr:nvCxnSpPr>
      <xdr:spPr>
        <a:xfrm>
          <a:off x="4114800" y="7395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7"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22860</xdr:rowOff>
    </xdr:from>
    <xdr:to>
      <xdr:col>6</xdr:col>
      <xdr:colOff>0</xdr:colOff>
      <xdr:row>43</xdr:row>
      <xdr:rowOff>22860</xdr:rowOff>
    </xdr:to>
    <xdr:cxnSp macro="">
      <xdr:nvCxnSpPr>
        <xdr:cNvPr id="69" name="直線コネクタ 68"/>
        <xdr:cNvCxnSpPr/>
      </xdr:nvCxnSpPr>
      <xdr:spPr>
        <a:xfrm>
          <a:off x="3225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1" name="テキスト ボックス 70"/>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170180</xdr:rowOff>
    </xdr:from>
    <xdr:to>
      <xdr:col>4</xdr:col>
      <xdr:colOff>482600</xdr:colOff>
      <xdr:row>43</xdr:row>
      <xdr:rowOff>22860</xdr:rowOff>
    </xdr:to>
    <xdr:cxnSp macro="">
      <xdr:nvCxnSpPr>
        <xdr:cNvPr id="72" name="直線コネクタ 71"/>
        <xdr:cNvCxnSpPr/>
      </xdr:nvCxnSpPr>
      <xdr:spPr>
        <a:xfrm>
          <a:off x="2336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74" name="テキスト ボックス 73"/>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121920</xdr:rowOff>
    </xdr:from>
    <xdr:to>
      <xdr:col>3</xdr:col>
      <xdr:colOff>279400</xdr:colOff>
      <xdr:row>42</xdr:row>
      <xdr:rowOff>170180</xdr:rowOff>
    </xdr:to>
    <xdr:cxnSp macro="">
      <xdr:nvCxnSpPr>
        <xdr:cNvPr id="75" name="直線コネクタ 74"/>
        <xdr:cNvCxnSpPr/>
      </xdr:nvCxnSpPr>
      <xdr:spPr>
        <a:xfrm>
          <a:off x="1447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77" name="テキスト ボックス 76"/>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79" name="テキスト ボックス 78"/>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143510</xdr:rowOff>
    </xdr:from>
    <xdr:to>
      <xdr:col>7</xdr:col>
      <xdr:colOff>203200</xdr:colOff>
      <xdr:row>43</xdr:row>
      <xdr:rowOff>73660</xdr:rowOff>
    </xdr:to>
    <xdr:sp macro="" textlink="">
      <xdr:nvSpPr>
        <xdr:cNvPr id="85" name="円/楕円 84"/>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115587</xdr:rowOff>
    </xdr:from>
    <xdr:ext cx="762000" cy="259045"/>
    <xdr:sp macro="" textlink="">
      <xdr:nvSpPr>
        <xdr:cNvPr id="86" name="財政力該当値テキスト"/>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143510</xdr:rowOff>
    </xdr:from>
    <xdr:to>
      <xdr:col>6</xdr:col>
      <xdr:colOff>50800</xdr:colOff>
      <xdr:row>43</xdr:row>
      <xdr:rowOff>73660</xdr:rowOff>
    </xdr:to>
    <xdr:sp macro="" textlink="">
      <xdr:nvSpPr>
        <xdr:cNvPr id="87" name="円/楕円 86"/>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88" name="テキスト ボックス 87"/>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143510</xdr:rowOff>
    </xdr:from>
    <xdr:to>
      <xdr:col>4</xdr:col>
      <xdr:colOff>533400</xdr:colOff>
      <xdr:row>43</xdr:row>
      <xdr:rowOff>73660</xdr:rowOff>
    </xdr:to>
    <xdr:sp macro="" textlink="">
      <xdr:nvSpPr>
        <xdr:cNvPr id="89" name="円/楕円 88"/>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58437</xdr:rowOff>
    </xdr:from>
    <xdr:ext cx="762000" cy="259045"/>
    <xdr:sp macro="" textlink="">
      <xdr:nvSpPr>
        <xdr:cNvPr id="90" name="テキスト ボックス 89"/>
        <xdr:cNvSpPr txBox="1"/>
      </xdr:nvSpPr>
      <xdr:spPr>
        <a:xfrm>
          <a:off x="2844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119380</xdr:rowOff>
    </xdr:from>
    <xdr:to>
      <xdr:col>3</xdr:col>
      <xdr:colOff>330200</xdr:colOff>
      <xdr:row>43</xdr:row>
      <xdr:rowOff>49530</xdr:rowOff>
    </xdr:to>
    <xdr:sp macro="" textlink="">
      <xdr:nvSpPr>
        <xdr:cNvPr id="91" name="円/楕円 90"/>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34307</xdr:rowOff>
    </xdr:from>
    <xdr:ext cx="762000" cy="259045"/>
    <xdr:sp macro="" textlink="">
      <xdr:nvSpPr>
        <xdr:cNvPr id="92" name="テキスト ボックス 91"/>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71120</xdr:rowOff>
    </xdr:from>
    <xdr:to>
      <xdr:col>2</xdr:col>
      <xdr:colOff>127000</xdr:colOff>
      <xdr:row>43</xdr:row>
      <xdr:rowOff>1270</xdr:rowOff>
    </xdr:to>
    <xdr:sp macro="" textlink="">
      <xdr:nvSpPr>
        <xdr:cNvPr id="93" name="円/楕円 92"/>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157497</xdr:rowOff>
    </xdr:from>
    <xdr:ext cx="762000" cy="259045"/>
    <xdr:sp macro="" textlink="">
      <xdr:nvSpPr>
        <xdr:cNvPr id="94" name="テキスト ボックス 93"/>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類似団体平均とほぼ同値であるが、前年度と比較し</a:t>
          </a:r>
          <a:r>
            <a:rPr kumimoji="1" lang="en-US" altLang="ja-JP" sz="1300">
              <a:latin typeface="ＭＳ Ｐゴシック"/>
            </a:rPr>
            <a:t>0.4</a:t>
          </a:r>
          <a:r>
            <a:rPr kumimoji="1" lang="ja-JP" altLang="en-US" sz="1300">
              <a:latin typeface="ＭＳ Ｐゴシック"/>
            </a:rPr>
            <a:t>％増加している。これは経常一般財源の減少や扶助費・公債費といった義務的経費の増加が主な要因となっている。</a:t>
          </a:r>
          <a:endParaRPr kumimoji="1" lang="en-US" altLang="ja-JP" sz="1300">
            <a:latin typeface="ＭＳ Ｐゴシック"/>
          </a:endParaRPr>
        </a:p>
        <a:p>
          <a:r>
            <a:rPr kumimoji="1" lang="ja-JP" altLang="en-US" sz="1300">
              <a:latin typeface="ＭＳ Ｐゴシック"/>
            </a:rPr>
            <a:t>　経常収支比率は近年微増しており、財政構造上の弾力性が無く、硬直化した状態が続いていることから、経常経費の圧縮に向けた取り組みを継続していく。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62</xdr:row>
      <xdr:rowOff>165100</xdr:rowOff>
    </xdr:to>
    <xdr:cxnSp macro="">
      <xdr:nvCxnSpPr>
        <xdr:cNvPr id="133" name="直線コネクタ 132"/>
        <xdr:cNvCxnSpPr/>
      </xdr:nvCxnSpPr>
      <xdr:spPr>
        <a:xfrm>
          <a:off x="4114800" y="1075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120773</xdr:rowOff>
    </xdr:from>
    <xdr:ext cx="762000" cy="259045"/>
    <xdr:sp macro="" textlink="">
      <xdr:nvSpPr>
        <xdr:cNvPr id="134" name="財政構造の弾力性平均値テキスト"/>
        <xdr:cNvSpPr txBox="1"/>
      </xdr:nvSpPr>
      <xdr:spPr>
        <a:xfrm>
          <a:off x="5041900" y="1057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94721</xdr:rowOff>
    </xdr:from>
    <xdr:to>
      <xdr:col>6</xdr:col>
      <xdr:colOff>0</xdr:colOff>
      <xdr:row>62</xdr:row>
      <xdr:rowOff>124883</xdr:rowOff>
    </xdr:to>
    <xdr:cxnSp macro="">
      <xdr:nvCxnSpPr>
        <xdr:cNvPr id="136" name="直線コネクタ 135"/>
        <xdr:cNvCxnSpPr/>
      </xdr:nvCxnSpPr>
      <xdr:spPr>
        <a:xfrm>
          <a:off x="3225800" y="1072462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89552</xdr:rowOff>
    </xdr:from>
    <xdr:ext cx="736600" cy="259045"/>
    <xdr:sp macro="" textlink="">
      <xdr:nvSpPr>
        <xdr:cNvPr id="138" name="テキスト ボックス 137"/>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4233</xdr:rowOff>
    </xdr:from>
    <xdr:to>
      <xdr:col>4</xdr:col>
      <xdr:colOff>482600</xdr:colOff>
      <xdr:row>62</xdr:row>
      <xdr:rowOff>94721</xdr:rowOff>
    </xdr:to>
    <xdr:cxnSp macro="">
      <xdr:nvCxnSpPr>
        <xdr:cNvPr id="139" name="直線コネクタ 138"/>
        <xdr:cNvCxnSpPr/>
      </xdr:nvCxnSpPr>
      <xdr:spPr>
        <a:xfrm>
          <a:off x="2336800" y="10634133"/>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39281</xdr:rowOff>
    </xdr:from>
    <xdr:ext cx="762000" cy="259045"/>
    <xdr:sp macro="" textlink="">
      <xdr:nvSpPr>
        <xdr:cNvPr id="141" name="テキスト ボックス 140"/>
        <xdr:cNvSpPr txBox="1"/>
      </xdr:nvSpPr>
      <xdr:spPr>
        <a:xfrm>
          <a:off x="2844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62</xdr:row>
      <xdr:rowOff>155046</xdr:rowOff>
    </xdr:to>
    <xdr:cxnSp macro="">
      <xdr:nvCxnSpPr>
        <xdr:cNvPr id="142" name="直線コネクタ 141"/>
        <xdr:cNvCxnSpPr/>
      </xdr:nvCxnSpPr>
      <xdr:spPr>
        <a:xfrm flipV="1">
          <a:off x="1447800" y="10634133"/>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44" name="テキスト ボックス 143"/>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6" name="テキスト ボックス 14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52" name="円/楕円 151"/>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86377</xdr:rowOff>
    </xdr:from>
    <xdr:ext cx="762000" cy="259045"/>
    <xdr:sp macro="" textlink="">
      <xdr:nvSpPr>
        <xdr:cNvPr id="153"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74083</xdr:rowOff>
    </xdr:from>
    <xdr:to>
      <xdr:col>6</xdr:col>
      <xdr:colOff>50800</xdr:colOff>
      <xdr:row>63</xdr:row>
      <xdr:rowOff>4233</xdr:rowOff>
    </xdr:to>
    <xdr:sp macro="" textlink="">
      <xdr:nvSpPr>
        <xdr:cNvPr id="154" name="円/楕円 153"/>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14410</xdr:rowOff>
    </xdr:from>
    <xdr:ext cx="736600" cy="259045"/>
    <xdr:sp macro="" textlink="">
      <xdr:nvSpPr>
        <xdr:cNvPr id="155" name="テキスト ボックス 154"/>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43921</xdr:rowOff>
    </xdr:from>
    <xdr:to>
      <xdr:col>4</xdr:col>
      <xdr:colOff>533400</xdr:colOff>
      <xdr:row>62</xdr:row>
      <xdr:rowOff>145521</xdr:rowOff>
    </xdr:to>
    <xdr:sp macro="" textlink="">
      <xdr:nvSpPr>
        <xdr:cNvPr id="156" name="円/楕円 155"/>
        <xdr:cNvSpPr/>
      </xdr:nvSpPr>
      <xdr:spPr>
        <a:xfrm>
          <a:off x="3175000" y="106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155698</xdr:rowOff>
    </xdr:from>
    <xdr:ext cx="762000" cy="259045"/>
    <xdr:sp macro="" textlink="">
      <xdr:nvSpPr>
        <xdr:cNvPr id="157" name="テキスト ボックス 156"/>
        <xdr:cNvSpPr txBox="1"/>
      </xdr:nvSpPr>
      <xdr:spPr>
        <a:xfrm>
          <a:off x="2844800" y="1044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124883</xdr:rowOff>
    </xdr:from>
    <xdr:to>
      <xdr:col>3</xdr:col>
      <xdr:colOff>330200</xdr:colOff>
      <xdr:row>62</xdr:row>
      <xdr:rowOff>55033</xdr:rowOff>
    </xdr:to>
    <xdr:sp macro="" textlink="">
      <xdr:nvSpPr>
        <xdr:cNvPr id="158" name="円/楕円 157"/>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59" name="テキスト ボックス 158"/>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104246</xdr:rowOff>
    </xdr:from>
    <xdr:to>
      <xdr:col>2</xdr:col>
      <xdr:colOff>127000</xdr:colOff>
      <xdr:row>63</xdr:row>
      <xdr:rowOff>34396</xdr:rowOff>
    </xdr:to>
    <xdr:sp macro="" textlink="">
      <xdr:nvSpPr>
        <xdr:cNvPr id="160" name="円/楕円 159"/>
        <xdr:cNvSpPr/>
      </xdr:nvSpPr>
      <xdr:spPr>
        <a:xfrm>
          <a:off x="1397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44573</xdr:rowOff>
    </xdr:from>
    <xdr:ext cx="762000" cy="259045"/>
    <xdr:sp macro="" textlink="">
      <xdr:nvSpPr>
        <xdr:cNvPr id="161" name="テキスト ボックス 160"/>
        <xdr:cNvSpPr txBox="1"/>
      </xdr:nvSpPr>
      <xdr:spPr>
        <a:xfrm>
          <a:off x="1066800" y="1050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H24</a:t>
          </a:r>
          <a:r>
            <a:rPr kumimoji="1" lang="ja-JP" altLang="en-US" sz="1300">
              <a:latin typeface="ＭＳ Ｐゴシック"/>
            </a:rPr>
            <a:t>年度は</a:t>
          </a:r>
          <a:r>
            <a:rPr kumimoji="1" lang="en-US" altLang="ja-JP" sz="1300">
              <a:latin typeface="ＭＳ Ｐゴシック"/>
            </a:rPr>
            <a:t>40</a:t>
          </a:r>
          <a:r>
            <a:rPr kumimoji="1" lang="ja-JP" altLang="en-US" sz="1300">
              <a:latin typeface="ＭＳ Ｐゴシック"/>
            </a:rPr>
            <a:t>億円を上回る除排雪経費が影響し、一人当たりの決算額が例年に比べ大きくなったが、</a:t>
          </a:r>
          <a:r>
            <a:rPr kumimoji="1" lang="en-US" altLang="ja-JP" sz="1300">
              <a:latin typeface="ＭＳ Ｐゴシック"/>
            </a:rPr>
            <a:t>H25</a:t>
          </a:r>
          <a:r>
            <a:rPr kumimoji="1" lang="ja-JP" altLang="en-US" sz="1300">
              <a:latin typeface="ＭＳ Ｐゴシック"/>
            </a:rPr>
            <a:t>年度においては、除排雪経費が前年比で</a:t>
          </a:r>
          <a:r>
            <a:rPr kumimoji="1" lang="en-US" altLang="ja-JP" sz="1300">
              <a:latin typeface="ＭＳ Ｐゴシック"/>
            </a:rPr>
            <a:t>10</a:t>
          </a:r>
          <a:r>
            <a:rPr kumimoji="1" lang="ja-JP" altLang="en-US" sz="1300">
              <a:latin typeface="ＭＳ Ｐゴシック"/>
            </a:rPr>
            <a:t>億円減となったことや前年度に引き続き人件費の縮減に努めたことにより、一人当たりの決算額も減となとなり類似団体平均を下回る結果となった。</a:t>
          </a:r>
          <a:endParaRPr kumimoji="1" lang="en-US" altLang="ja-JP" sz="1300">
            <a:latin typeface="ＭＳ Ｐゴシック"/>
          </a:endParaRPr>
        </a:p>
        <a:p>
          <a:r>
            <a:rPr kumimoji="1" lang="ja-JP" altLang="en-US" sz="1300">
              <a:latin typeface="ＭＳ Ｐゴシック"/>
            </a:rPr>
            <a:t>　今後においても、行財政改革の推進などによる継続的な経費削減に取り組んでいく。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31984</xdr:rowOff>
    </xdr:from>
    <xdr:to>
      <xdr:col>7</xdr:col>
      <xdr:colOff>152400</xdr:colOff>
      <xdr:row>81</xdr:row>
      <xdr:rowOff>157750</xdr:rowOff>
    </xdr:to>
    <xdr:cxnSp macro="">
      <xdr:nvCxnSpPr>
        <xdr:cNvPr id="194" name="直線コネクタ 193"/>
        <xdr:cNvCxnSpPr/>
      </xdr:nvCxnSpPr>
      <xdr:spPr>
        <a:xfrm flipV="1">
          <a:off x="4114800" y="13919434"/>
          <a:ext cx="838200" cy="1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5"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135648</xdr:rowOff>
    </xdr:from>
    <xdr:to>
      <xdr:col>6</xdr:col>
      <xdr:colOff>0</xdr:colOff>
      <xdr:row>81</xdr:row>
      <xdr:rowOff>157750</xdr:rowOff>
    </xdr:to>
    <xdr:cxnSp macro="">
      <xdr:nvCxnSpPr>
        <xdr:cNvPr id="197" name="直線コネクタ 196"/>
        <xdr:cNvCxnSpPr/>
      </xdr:nvCxnSpPr>
      <xdr:spPr>
        <a:xfrm>
          <a:off x="3225800" y="14023098"/>
          <a:ext cx="889000" cy="2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53472</xdr:rowOff>
    </xdr:from>
    <xdr:ext cx="736600" cy="259045"/>
    <xdr:sp macro="" textlink="">
      <xdr:nvSpPr>
        <xdr:cNvPr id="199" name="テキスト ボックス 198"/>
        <xdr:cNvSpPr txBox="1"/>
      </xdr:nvSpPr>
      <xdr:spPr>
        <a:xfrm>
          <a:off x="3733800" y="141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27191</xdr:rowOff>
    </xdr:from>
    <xdr:to>
      <xdr:col>4</xdr:col>
      <xdr:colOff>482600</xdr:colOff>
      <xdr:row>81</xdr:row>
      <xdr:rowOff>135648</xdr:rowOff>
    </xdr:to>
    <xdr:cxnSp macro="">
      <xdr:nvCxnSpPr>
        <xdr:cNvPr id="200" name="直線コネクタ 199"/>
        <xdr:cNvCxnSpPr/>
      </xdr:nvCxnSpPr>
      <xdr:spPr>
        <a:xfrm>
          <a:off x="2336800" y="13914641"/>
          <a:ext cx="889000" cy="10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80224</xdr:rowOff>
    </xdr:from>
    <xdr:ext cx="762000" cy="259045"/>
    <xdr:sp macro="" textlink="">
      <xdr:nvSpPr>
        <xdr:cNvPr id="202" name="テキスト ボックス 201"/>
        <xdr:cNvSpPr txBox="1"/>
      </xdr:nvSpPr>
      <xdr:spPr>
        <a:xfrm>
          <a:off x="2844800" y="141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152971</xdr:rowOff>
    </xdr:from>
    <xdr:to>
      <xdr:col>3</xdr:col>
      <xdr:colOff>279400</xdr:colOff>
      <xdr:row>81</xdr:row>
      <xdr:rowOff>27191</xdr:rowOff>
    </xdr:to>
    <xdr:cxnSp macro="">
      <xdr:nvCxnSpPr>
        <xdr:cNvPr id="203" name="直線コネクタ 202"/>
        <xdr:cNvCxnSpPr/>
      </xdr:nvCxnSpPr>
      <xdr:spPr>
        <a:xfrm>
          <a:off x="1447800" y="13868971"/>
          <a:ext cx="889000" cy="4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21395</xdr:rowOff>
    </xdr:from>
    <xdr:ext cx="762000" cy="259045"/>
    <xdr:sp macro="" textlink="">
      <xdr:nvSpPr>
        <xdr:cNvPr id="205" name="テキスト ボックス 204"/>
        <xdr:cNvSpPr txBox="1"/>
      </xdr:nvSpPr>
      <xdr:spPr>
        <a:xfrm>
          <a:off x="1955800" y="140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41986</xdr:rowOff>
    </xdr:from>
    <xdr:ext cx="762000" cy="259045"/>
    <xdr:sp macro="" textlink="">
      <xdr:nvSpPr>
        <xdr:cNvPr id="207" name="テキスト ボックス 206"/>
        <xdr:cNvSpPr txBox="1"/>
      </xdr:nvSpPr>
      <xdr:spPr>
        <a:xfrm>
          <a:off x="1066800" y="141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152634</xdr:rowOff>
    </xdr:from>
    <xdr:to>
      <xdr:col>7</xdr:col>
      <xdr:colOff>203200</xdr:colOff>
      <xdr:row>81</xdr:row>
      <xdr:rowOff>82784</xdr:rowOff>
    </xdr:to>
    <xdr:sp macro="" textlink="">
      <xdr:nvSpPr>
        <xdr:cNvPr id="213" name="円/楕円 212"/>
        <xdr:cNvSpPr/>
      </xdr:nvSpPr>
      <xdr:spPr>
        <a:xfrm>
          <a:off x="4902200" y="1386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169161</xdr:rowOff>
    </xdr:from>
    <xdr:ext cx="762000" cy="259045"/>
    <xdr:sp macro="" textlink="">
      <xdr:nvSpPr>
        <xdr:cNvPr id="214" name="人件費・物件費等の状況該当値テキスト"/>
        <xdr:cNvSpPr txBox="1"/>
      </xdr:nvSpPr>
      <xdr:spPr>
        <a:xfrm>
          <a:off x="5041900" y="1371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92,383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106950</xdr:rowOff>
    </xdr:from>
    <xdr:to>
      <xdr:col>6</xdr:col>
      <xdr:colOff>50800</xdr:colOff>
      <xdr:row>82</xdr:row>
      <xdr:rowOff>37100</xdr:rowOff>
    </xdr:to>
    <xdr:sp macro="" textlink="">
      <xdr:nvSpPr>
        <xdr:cNvPr id="215" name="円/楕円 214"/>
        <xdr:cNvSpPr/>
      </xdr:nvSpPr>
      <xdr:spPr>
        <a:xfrm>
          <a:off x="4064000" y="13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47277</xdr:rowOff>
    </xdr:from>
    <xdr:ext cx="736600" cy="259045"/>
    <xdr:sp macro="" textlink="">
      <xdr:nvSpPr>
        <xdr:cNvPr id="216" name="テキスト ボックス 215"/>
        <xdr:cNvSpPr txBox="1"/>
      </xdr:nvSpPr>
      <xdr:spPr>
        <a:xfrm>
          <a:off x="3733800" y="13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84848</xdr:rowOff>
    </xdr:from>
    <xdr:to>
      <xdr:col>4</xdr:col>
      <xdr:colOff>533400</xdr:colOff>
      <xdr:row>82</xdr:row>
      <xdr:rowOff>14998</xdr:rowOff>
    </xdr:to>
    <xdr:sp macro="" textlink="">
      <xdr:nvSpPr>
        <xdr:cNvPr id="217" name="円/楕円 216"/>
        <xdr:cNvSpPr/>
      </xdr:nvSpPr>
      <xdr:spPr>
        <a:xfrm>
          <a:off x="3175000" y="139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25175</xdr:rowOff>
    </xdr:from>
    <xdr:ext cx="762000" cy="259045"/>
    <xdr:sp macro="" textlink="">
      <xdr:nvSpPr>
        <xdr:cNvPr id="218" name="テキスト ボックス 217"/>
        <xdr:cNvSpPr txBox="1"/>
      </xdr:nvSpPr>
      <xdr:spPr>
        <a:xfrm>
          <a:off x="2844800" y="137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98,827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147841</xdr:rowOff>
    </xdr:from>
    <xdr:to>
      <xdr:col>3</xdr:col>
      <xdr:colOff>330200</xdr:colOff>
      <xdr:row>81</xdr:row>
      <xdr:rowOff>77991</xdr:rowOff>
    </xdr:to>
    <xdr:sp macro="" textlink="">
      <xdr:nvSpPr>
        <xdr:cNvPr id="219" name="円/楕円 218"/>
        <xdr:cNvSpPr/>
      </xdr:nvSpPr>
      <xdr:spPr>
        <a:xfrm>
          <a:off x="2286000" y="1386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88168</xdr:rowOff>
    </xdr:from>
    <xdr:ext cx="762000" cy="259045"/>
    <xdr:sp macro="" textlink="">
      <xdr:nvSpPr>
        <xdr:cNvPr id="220" name="テキスト ボックス 219"/>
        <xdr:cNvSpPr txBox="1"/>
      </xdr:nvSpPr>
      <xdr:spPr>
        <a:xfrm>
          <a:off x="1955800" y="1363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92,085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102171</xdr:rowOff>
    </xdr:from>
    <xdr:to>
      <xdr:col>2</xdr:col>
      <xdr:colOff>127000</xdr:colOff>
      <xdr:row>81</xdr:row>
      <xdr:rowOff>32321</xdr:rowOff>
    </xdr:to>
    <xdr:sp macro="" textlink="">
      <xdr:nvSpPr>
        <xdr:cNvPr id="221" name="円/楕円 220"/>
        <xdr:cNvSpPr/>
      </xdr:nvSpPr>
      <xdr:spPr>
        <a:xfrm>
          <a:off x="1397000" y="1381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42498</xdr:rowOff>
    </xdr:from>
    <xdr:ext cx="762000" cy="259045"/>
    <xdr:sp macro="" textlink="">
      <xdr:nvSpPr>
        <xdr:cNvPr id="222" name="テキスト ボックス 221"/>
        <xdr:cNvSpPr txBox="1"/>
      </xdr:nvSpPr>
      <xdr:spPr>
        <a:xfrm>
          <a:off x="1066800" y="1358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年度から実施している課長級職員以上の給料月額の削減（部長級：▲</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％、次長級：▲</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％、課長級：▲</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％）やいわゆる団塊の世代の定年退職により、類似団体の平均を下回る状況が続いている。</a:t>
          </a:r>
          <a:endParaRPr lang="ja-JP" altLang="ja-JP" sz="1300">
            <a:effectLst/>
          </a:endParaRPr>
        </a:p>
        <a:p>
          <a:r>
            <a:rPr kumimoji="1" lang="ja-JP" altLang="ja-JP" sz="1300">
              <a:solidFill>
                <a:schemeClr val="dk1"/>
              </a:solidFill>
              <a:effectLst/>
              <a:latin typeface="+mn-lt"/>
              <a:ea typeface="+mn-ea"/>
              <a:cs typeface="+mn-cs"/>
            </a:rPr>
            <a:t>　今後も引き続き、市民理解が得られるような給与制度の運用に努めていくこととしている。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17526</xdr:rowOff>
    </xdr:from>
    <xdr:to>
      <xdr:col>24</xdr:col>
      <xdr:colOff>558800</xdr:colOff>
      <xdr:row>87</xdr:row>
      <xdr:rowOff>152146</xdr:rowOff>
    </xdr:to>
    <xdr:cxnSp macro="">
      <xdr:nvCxnSpPr>
        <xdr:cNvPr id="254" name="直線コネクタ 253"/>
        <xdr:cNvCxnSpPr/>
      </xdr:nvCxnSpPr>
      <xdr:spPr>
        <a:xfrm flipV="1">
          <a:off x="16179800" y="14247876"/>
          <a:ext cx="838200" cy="8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44975</xdr:rowOff>
    </xdr:from>
    <xdr:ext cx="762000" cy="259045"/>
    <xdr:sp macro="" textlink="">
      <xdr:nvSpPr>
        <xdr:cNvPr id="255" name="給与水準   （国との比較）平均値テキスト"/>
        <xdr:cNvSpPr txBox="1"/>
      </xdr:nvSpPr>
      <xdr:spPr>
        <a:xfrm>
          <a:off x="17106900" y="1427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152146</xdr:rowOff>
    </xdr:from>
    <xdr:to>
      <xdr:col>23</xdr:col>
      <xdr:colOff>406400</xdr:colOff>
      <xdr:row>88</xdr:row>
      <xdr:rowOff>38608</xdr:rowOff>
    </xdr:to>
    <xdr:cxnSp macro="">
      <xdr:nvCxnSpPr>
        <xdr:cNvPr id="257" name="直線コネクタ 256"/>
        <xdr:cNvCxnSpPr/>
      </xdr:nvCxnSpPr>
      <xdr:spPr>
        <a:xfrm flipV="1">
          <a:off x="15290800" y="150682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122445</xdr:rowOff>
    </xdr:from>
    <xdr:ext cx="736600" cy="259045"/>
    <xdr:sp macro="" textlink="">
      <xdr:nvSpPr>
        <xdr:cNvPr id="259" name="テキスト ボックス 258"/>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114046</xdr:rowOff>
    </xdr:from>
    <xdr:to>
      <xdr:col>22</xdr:col>
      <xdr:colOff>203200</xdr:colOff>
      <xdr:row>88</xdr:row>
      <xdr:rowOff>38608</xdr:rowOff>
    </xdr:to>
    <xdr:cxnSp macro="">
      <xdr:nvCxnSpPr>
        <xdr:cNvPr id="260" name="直線コネクタ 259"/>
        <xdr:cNvCxnSpPr/>
      </xdr:nvCxnSpPr>
      <xdr:spPr>
        <a:xfrm>
          <a:off x="14401800" y="14344396"/>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151401</xdr:rowOff>
    </xdr:from>
    <xdr:ext cx="762000" cy="259045"/>
    <xdr:sp macro="" textlink="">
      <xdr:nvSpPr>
        <xdr:cNvPr id="262" name="テキスト ボックス 261"/>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114046</xdr:rowOff>
    </xdr:from>
    <xdr:to>
      <xdr:col>21</xdr:col>
      <xdr:colOff>0</xdr:colOff>
      <xdr:row>83</xdr:row>
      <xdr:rowOff>143002</xdr:rowOff>
    </xdr:to>
    <xdr:cxnSp macro="">
      <xdr:nvCxnSpPr>
        <xdr:cNvPr id="263" name="直線コネクタ 262"/>
        <xdr:cNvCxnSpPr/>
      </xdr:nvCxnSpPr>
      <xdr:spPr>
        <a:xfrm flipV="1">
          <a:off x="13512800" y="143443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55390</xdr:rowOff>
    </xdr:from>
    <xdr:ext cx="762000" cy="259045"/>
    <xdr:sp macro="" textlink="">
      <xdr:nvSpPr>
        <xdr:cNvPr id="265" name="テキスト ボックス 264"/>
        <xdr:cNvSpPr txBox="1"/>
      </xdr:nvSpPr>
      <xdr:spPr>
        <a:xfrm>
          <a:off x="14020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65040</xdr:rowOff>
    </xdr:from>
    <xdr:ext cx="762000" cy="259045"/>
    <xdr:sp macro="" textlink="">
      <xdr:nvSpPr>
        <xdr:cNvPr id="267" name="テキスト ボックス 266"/>
        <xdr:cNvSpPr txBox="1"/>
      </xdr:nvSpPr>
      <xdr:spPr>
        <a:xfrm>
          <a:off x="131318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138176</xdr:rowOff>
    </xdr:from>
    <xdr:to>
      <xdr:col>24</xdr:col>
      <xdr:colOff>609600</xdr:colOff>
      <xdr:row>83</xdr:row>
      <xdr:rowOff>68326</xdr:rowOff>
    </xdr:to>
    <xdr:sp macro="" textlink="">
      <xdr:nvSpPr>
        <xdr:cNvPr id="273" name="円/楕円 272"/>
        <xdr:cNvSpPr/>
      </xdr:nvSpPr>
      <xdr:spPr>
        <a:xfrm>
          <a:off x="169672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154703</xdr:rowOff>
    </xdr:from>
    <xdr:ext cx="762000" cy="259045"/>
    <xdr:sp macro="" textlink="">
      <xdr:nvSpPr>
        <xdr:cNvPr id="274" name="給与水準   （国との比較）該当値テキスト"/>
        <xdr:cNvSpPr txBox="1"/>
      </xdr:nvSpPr>
      <xdr:spPr>
        <a:xfrm>
          <a:off x="17106900" y="1404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101346</xdr:rowOff>
    </xdr:from>
    <xdr:to>
      <xdr:col>23</xdr:col>
      <xdr:colOff>457200</xdr:colOff>
      <xdr:row>88</xdr:row>
      <xdr:rowOff>31496</xdr:rowOff>
    </xdr:to>
    <xdr:sp macro="" textlink="">
      <xdr:nvSpPr>
        <xdr:cNvPr id="275" name="円/楕円 274"/>
        <xdr:cNvSpPr/>
      </xdr:nvSpPr>
      <xdr:spPr>
        <a:xfrm>
          <a:off x="16129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41673</xdr:rowOff>
    </xdr:from>
    <xdr:ext cx="736600" cy="259045"/>
    <xdr:sp macro="" textlink="">
      <xdr:nvSpPr>
        <xdr:cNvPr id="276" name="テキスト ボックス 275"/>
        <xdr:cNvSpPr txBox="1"/>
      </xdr:nvSpPr>
      <xdr:spPr>
        <a:xfrm>
          <a:off x="15798800" y="14786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159258</xdr:rowOff>
    </xdr:from>
    <xdr:to>
      <xdr:col>22</xdr:col>
      <xdr:colOff>254000</xdr:colOff>
      <xdr:row>88</xdr:row>
      <xdr:rowOff>89408</xdr:rowOff>
    </xdr:to>
    <xdr:sp macro="" textlink="">
      <xdr:nvSpPr>
        <xdr:cNvPr id="277" name="円/楕円 276"/>
        <xdr:cNvSpPr/>
      </xdr:nvSpPr>
      <xdr:spPr>
        <a:xfrm>
          <a:off x="15240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99585</xdr:rowOff>
    </xdr:from>
    <xdr:ext cx="762000" cy="259045"/>
    <xdr:sp macro="" textlink="">
      <xdr:nvSpPr>
        <xdr:cNvPr id="278" name="テキスト ボックス 277"/>
        <xdr:cNvSpPr txBox="1"/>
      </xdr:nvSpPr>
      <xdr:spPr>
        <a:xfrm>
          <a:off x="14909800" y="1484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63246</xdr:rowOff>
    </xdr:from>
    <xdr:to>
      <xdr:col>21</xdr:col>
      <xdr:colOff>50800</xdr:colOff>
      <xdr:row>83</xdr:row>
      <xdr:rowOff>164846</xdr:rowOff>
    </xdr:to>
    <xdr:sp macro="" textlink="">
      <xdr:nvSpPr>
        <xdr:cNvPr id="279" name="円/楕円 278"/>
        <xdr:cNvSpPr/>
      </xdr:nvSpPr>
      <xdr:spPr>
        <a:xfrm>
          <a:off x="143510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3573</xdr:rowOff>
    </xdr:from>
    <xdr:ext cx="762000" cy="259045"/>
    <xdr:sp macro="" textlink="">
      <xdr:nvSpPr>
        <xdr:cNvPr id="280" name="テキスト ボックス 279"/>
        <xdr:cNvSpPr txBox="1"/>
      </xdr:nvSpPr>
      <xdr:spPr>
        <a:xfrm>
          <a:off x="14020800" y="140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92202</xdr:rowOff>
    </xdr:from>
    <xdr:to>
      <xdr:col>19</xdr:col>
      <xdr:colOff>533400</xdr:colOff>
      <xdr:row>84</xdr:row>
      <xdr:rowOff>22352</xdr:rowOff>
    </xdr:to>
    <xdr:sp macro="" textlink="">
      <xdr:nvSpPr>
        <xdr:cNvPr id="281" name="円/楕円 280"/>
        <xdr:cNvSpPr/>
      </xdr:nvSpPr>
      <xdr:spPr>
        <a:xfrm>
          <a:off x="13462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32529</xdr:rowOff>
    </xdr:from>
    <xdr:ext cx="762000" cy="259045"/>
    <xdr:sp macro="" textlink="">
      <xdr:nvSpPr>
        <xdr:cNvPr id="282" name="テキスト ボックス 281"/>
        <xdr:cNvSpPr txBox="1"/>
      </xdr:nvSpPr>
      <xdr:spPr>
        <a:xfrm>
          <a:off x="13131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定員管理計画に基づき、職員数の削減を進めてきた結果、人口千人当たり職員数は、類似団体内で最も低い値となっている。</a:t>
          </a:r>
          <a:endParaRPr lang="ja-JP" altLang="ja-JP" sz="1300">
            <a:effectLst/>
          </a:endParaRPr>
        </a:p>
        <a:p>
          <a:r>
            <a:rPr kumimoji="1" lang="ja-JP" altLang="ja-JP" sz="1300">
              <a:solidFill>
                <a:schemeClr val="dk1"/>
              </a:solidFill>
              <a:effectLst/>
              <a:latin typeface="+mn-lt"/>
              <a:ea typeface="+mn-ea"/>
              <a:cs typeface="+mn-cs"/>
            </a:rPr>
            <a:t>　今後についても、平成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月に策定した「青森市行財政改革プラン</a:t>
          </a:r>
          <a:r>
            <a:rPr kumimoji="1" lang="en-US" altLang="ja-JP" sz="1300">
              <a:solidFill>
                <a:schemeClr val="dk1"/>
              </a:solidFill>
              <a:effectLst/>
              <a:latin typeface="+mn-lt"/>
              <a:ea typeface="+mn-ea"/>
              <a:cs typeface="+mn-cs"/>
            </a:rPr>
            <a:t>2011</a:t>
          </a:r>
          <a:r>
            <a:rPr kumimoji="1" lang="ja-JP" altLang="ja-JP" sz="1300">
              <a:solidFill>
                <a:schemeClr val="dk1"/>
              </a:solidFill>
              <a:effectLst/>
              <a:latin typeface="+mn-lt"/>
              <a:ea typeface="+mn-ea"/>
              <a:cs typeface="+mn-cs"/>
            </a:rPr>
            <a:t>」に基づき、施設の管理体制の見直し、指定管理者制度の導入、アウトソーシングの活用などを更に推進することにより、人員の適正管理に努めていくこととしている。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57</xdr:row>
      <xdr:rowOff>137583</xdr:rowOff>
    </xdr:from>
    <xdr:to>
      <xdr:col>24</xdr:col>
      <xdr:colOff>558800</xdr:colOff>
      <xdr:row>57</xdr:row>
      <xdr:rowOff>149648</xdr:rowOff>
    </xdr:to>
    <xdr:cxnSp macro="">
      <xdr:nvCxnSpPr>
        <xdr:cNvPr id="317" name="直線コネクタ 316"/>
        <xdr:cNvCxnSpPr/>
      </xdr:nvCxnSpPr>
      <xdr:spPr>
        <a:xfrm>
          <a:off x="16179800" y="991023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95479</xdr:rowOff>
    </xdr:from>
    <xdr:ext cx="762000" cy="259045"/>
    <xdr:sp macro="" textlink="">
      <xdr:nvSpPr>
        <xdr:cNvPr id="318" name="定員管理の状況平均値テキスト"/>
        <xdr:cNvSpPr txBox="1"/>
      </xdr:nvSpPr>
      <xdr:spPr>
        <a:xfrm>
          <a:off x="17106900" y="1038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57</xdr:row>
      <xdr:rowOff>137583</xdr:rowOff>
    </xdr:from>
    <xdr:to>
      <xdr:col>23</xdr:col>
      <xdr:colOff>406400</xdr:colOff>
      <xdr:row>57</xdr:row>
      <xdr:rowOff>145627</xdr:rowOff>
    </xdr:to>
    <xdr:cxnSp macro="">
      <xdr:nvCxnSpPr>
        <xdr:cNvPr id="320" name="直線コネクタ 319"/>
        <xdr:cNvCxnSpPr/>
      </xdr:nvCxnSpPr>
      <xdr:spPr>
        <a:xfrm flipV="1">
          <a:off x="15290800" y="99102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2" name="テキスト ボックス 321"/>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145627</xdr:rowOff>
    </xdr:from>
    <xdr:to>
      <xdr:col>22</xdr:col>
      <xdr:colOff>203200</xdr:colOff>
      <xdr:row>57</xdr:row>
      <xdr:rowOff>165735</xdr:rowOff>
    </xdr:to>
    <xdr:cxnSp macro="">
      <xdr:nvCxnSpPr>
        <xdr:cNvPr id="323" name="直線コネクタ 322"/>
        <xdr:cNvCxnSpPr/>
      </xdr:nvCxnSpPr>
      <xdr:spPr>
        <a:xfrm flipV="1">
          <a:off x="14401800" y="991827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25" name="テキスト ボックス 324"/>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165735</xdr:rowOff>
    </xdr:from>
    <xdr:to>
      <xdr:col>21</xdr:col>
      <xdr:colOff>0</xdr:colOff>
      <xdr:row>58</xdr:row>
      <xdr:rowOff>34502</xdr:rowOff>
    </xdr:to>
    <xdr:cxnSp macro="">
      <xdr:nvCxnSpPr>
        <xdr:cNvPr id="326" name="直線コネクタ 325"/>
        <xdr:cNvCxnSpPr/>
      </xdr:nvCxnSpPr>
      <xdr:spPr>
        <a:xfrm flipV="1">
          <a:off x="13512800" y="993838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28" name="テキスト ボックス 327"/>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30" name="テキスト ボックス 329"/>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57</xdr:row>
      <xdr:rowOff>98848</xdr:rowOff>
    </xdr:from>
    <xdr:to>
      <xdr:col>24</xdr:col>
      <xdr:colOff>609600</xdr:colOff>
      <xdr:row>58</xdr:row>
      <xdr:rowOff>28998</xdr:rowOff>
    </xdr:to>
    <xdr:sp macro="" textlink="">
      <xdr:nvSpPr>
        <xdr:cNvPr id="336" name="円/楕円 335"/>
        <xdr:cNvSpPr/>
      </xdr:nvSpPr>
      <xdr:spPr>
        <a:xfrm>
          <a:off x="16967200" y="98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20125</xdr:rowOff>
    </xdr:from>
    <xdr:ext cx="762000" cy="259045"/>
    <xdr:sp macro="" textlink="">
      <xdr:nvSpPr>
        <xdr:cNvPr id="337" name="定員管理の状況該当値テキスト"/>
        <xdr:cNvSpPr txBox="1"/>
      </xdr:nvSpPr>
      <xdr:spPr>
        <a:xfrm>
          <a:off x="17106900" y="979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86783</xdr:rowOff>
    </xdr:from>
    <xdr:to>
      <xdr:col>23</xdr:col>
      <xdr:colOff>457200</xdr:colOff>
      <xdr:row>58</xdr:row>
      <xdr:rowOff>16933</xdr:rowOff>
    </xdr:to>
    <xdr:sp macro="" textlink="">
      <xdr:nvSpPr>
        <xdr:cNvPr id="338" name="円/楕円 337"/>
        <xdr:cNvSpPr/>
      </xdr:nvSpPr>
      <xdr:spPr>
        <a:xfrm>
          <a:off x="16129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27110</xdr:rowOff>
    </xdr:from>
    <xdr:ext cx="736600" cy="259045"/>
    <xdr:sp macro="" textlink="">
      <xdr:nvSpPr>
        <xdr:cNvPr id="339" name="テキスト ボックス 338"/>
        <xdr:cNvSpPr txBox="1"/>
      </xdr:nvSpPr>
      <xdr:spPr>
        <a:xfrm>
          <a:off x="15798800" y="962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94827</xdr:rowOff>
    </xdr:from>
    <xdr:to>
      <xdr:col>22</xdr:col>
      <xdr:colOff>254000</xdr:colOff>
      <xdr:row>58</xdr:row>
      <xdr:rowOff>24977</xdr:rowOff>
    </xdr:to>
    <xdr:sp macro="" textlink="">
      <xdr:nvSpPr>
        <xdr:cNvPr id="340" name="円/楕円 339"/>
        <xdr:cNvSpPr/>
      </xdr:nvSpPr>
      <xdr:spPr>
        <a:xfrm>
          <a:off x="15240000" y="98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35154</xdr:rowOff>
    </xdr:from>
    <xdr:ext cx="762000" cy="259045"/>
    <xdr:sp macro="" textlink="">
      <xdr:nvSpPr>
        <xdr:cNvPr id="341" name="テキスト ボックス 340"/>
        <xdr:cNvSpPr txBox="1"/>
      </xdr:nvSpPr>
      <xdr:spPr>
        <a:xfrm>
          <a:off x="14909800" y="9636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114935</xdr:rowOff>
    </xdr:from>
    <xdr:to>
      <xdr:col>21</xdr:col>
      <xdr:colOff>50800</xdr:colOff>
      <xdr:row>58</xdr:row>
      <xdr:rowOff>45085</xdr:rowOff>
    </xdr:to>
    <xdr:sp macro="" textlink="">
      <xdr:nvSpPr>
        <xdr:cNvPr id="342" name="円/楕円 341"/>
        <xdr:cNvSpPr/>
      </xdr:nvSpPr>
      <xdr:spPr>
        <a:xfrm>
          <a:off x="143510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55262</xdr:rowOff>
    </xdr:from>
    <xdr:ext cx="762000" cy="259045"/>
    <xdr:sp macro="" textlink="">
      <xdr:nvSpPr>
        <xdr:cNvPr id="343" name="テキスト ボックス 342"/>
        <xdr:cNvSpPr txBox="1"/>
      </xdr:nvSpPr>
      <xdr:spPr>
        <a:xfrm>
          <a:off x="14020800" y="965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155152</xdr:rowOff>
    </xdr:from>
    <xdr:to>
      <xdr:col>19</xdr:col>
      <xdr:colOff>533400</xdr:colOff>
      <xdr:row>58</xdr:row>
      <xdr:rowOff>85302</xdr:rowOff>
    </xdr:to>
    <xdr:sp macro="" textlink="">
      <xdr:nvSpPr>
        <xdr:cNvPr id="344" name="円/楕円 343"/>
        <xdr:cNvSpPr/>
      </xdr:nvSpPr>
      <xdr:spPr>
        <a:xfrm>
          <a:off x="134620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95479</xdr:rowOff>
    </xdr:from>
    <xdr:ext cx="762000" cy="259045"/>
    <xdr:sp macro="" textlink="">
      <xdr:nvSpPr>
        <xdr:cNvPr id="345" name="テキスト ボックス 344"/>
        <xdr:cNvSpPr txBox="1"/>
      </xdr:nvSpPr>
      <xdr:spPr>
        <a:xfrm>
          <a:off x="13131800" y="96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国の経済対策に呼応した公共投資の実施や大規模な施設整備事業の実施に際し、交付税措置のある比較的有利な市債の活用や公債費負担の平準化を図ってきたところであるが、退職手当債の増加を主な理由に、前年度より</a:t>
          </a:r>
          <a:r>
            <a:rPr kumimoji="1" lang="en-US" altLang="ja-JP" sz="1300">
              <a:latin typeface="ＭＳ Ｐゴシック"/>
            </a:rPr>
            <a:t>0.3</a:t>
          </a:r>
          <a:r>
            <a:rPr kumimoji="1" lang="ja-JP" altLang="en-US" sz="1300">
              <a:latin typeface="ＭＳ Ｐゴシック"/>
            </a:rPr>
            <a:t>％増の</a:t>
          </a:r>
          <a:r>
            <a:rPr kumimoji="1" lang="en-US" altLang="ja-JP" sz="1300">
              <a:latin typeface="ＭＳ Ｐゴシック"/>
            </a:rPr>
            <a:t>13.6</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今後においても、公共投資経費に充当する市債発行額を可能な限り抑制することなどを継続的に実施し、比率の抑制を図っていく。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42</xdr:row>
      <xdr:rowOff>73660</xdr:rowOff>
    </xdr:to>
    <xdr:cxnSp macro="">
      <xdr:nvCxnSpPr>
        <xdr:cNvPr id="379" name="直線コネクタ 378"/>
        <xdr:cNvCxnSpPr/>
      </xdr:nvCxnSpPr>
      <xdr:spPr>
        <a:xfrm>
          <a:off x="16179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0"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49530</xdr:rowOff>
    </xdr:to>
    <xdr:cxnSp macro="">
      <xdr:nvCxnSpPr>
        <xdr:cNvPr id="382" name="直線コネクタ 381"/>
        <xdr:cNvCxnSpPr/>
      </xdr:nvCxnSpPr>
      <xdr:spPr>
        <a:xfrm>
          <a:off x="15290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65617</xdr:rowOff>
    </xdr:to>
    <xdr:cxnSp macro="">
      <xdr:nvCxnSpPr>
        <xdr:cNvPr id="385" name="直線コネクタ 384"/>
        <xdr:cNvCxnSpPr/>
      </xdr:nvCxnSpPr>
      <xdr:spPr>
        <a:xfrm flipV="1">
          <a:off x="14401800" y="725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387" name="テキスト ボックス 38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65617</xdr:rowOff>
    </xdr:from>
    <xdr:to>
      <xdr:col>21</xdr:col>
      <xdr:colOff>0</xdr:colOff>
      <xdr:row>42</xdr:row>
      <xdr:rowOff>89746</xdr:rowOff>
    </xdr:to>
    <xdr:cxnSp macro="">
      <xdr:nvCxnSpPr>
        <xdr:cNvPr id="388" name="直線コネクタ 387"/>
        <xdr:cNvCxnSpPr/>
      </xdr:nvCxnSpPr>
      <xdr:spPr>
        <a:xfrm flipV="1">
          <a:off x="13512800" y="72665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390" name="テキスト ボックス 389"/>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2" name="テキスト ボックス 39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8" name="円/楕円 397"/>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399"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400" name="円/楕円 399"/>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401" name="テキスト ボックス 400"/>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170180</xdr:rowOff>
    </xdr:from>
    <xdr:to>
      <xdr:col>22</xdr:col>
      <xdr:colOff>254000</xdr:colOff>
      <xdr:row>42</xdr:row>
      <xdr:rowOff>100330</xdr:rowOff>
    </xdr:to>
    <xdr:sp macro="" textlink="">
      <xdr:nvSpPr>
        <xdr:cNvPr id="402" name="円/楕円 401"/>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85107</xdr:rowOff>
    </xdr:from>
    <xdr:ext cx="762000" cy="259045"/>
    <xdr:sp macro="" textlink="">
      <xdr:nvSpPr>
        <xdr:cNvPr id="403" name="テキスト ボックス 402"/>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14817</xdr:rowOff>
    </xdr:from>
    <xdr:to>
      <xdr:col>21</xdr:col>
      <xdr:colOff>50800</xdr:colOff>
      <xdr:row>42</xdr:row>
      <xdr:rowOff>116417</xdr:rowOff>
    </xdr:to>
    <xdr:sp macro="" textlink="">
      <xdr:nvSpPr>
        <xdr:cNvPr id="404" name="円/楕円 403"/>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405" name="テキスト ボックス 404"/>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406" name="円/楕円 405"/>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407" name="テキスト ボックス 406"/>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公共投資における地方債残高や全職員に対する退職手当予定額などの占める割合が高くなっているが、新ごみ処理施設整備事業や小学校給食センター整備事業に係る債務負担行為額の減少や交付税措置がある有利な市債の活用などにより、指標は前年度に比べ</a:t>
          </a:r>
          <a:r>
            <a:rPr kumimoji="1" lang="en-US" altLang="ja-JP" sz="1300">
              <a:latin typeface="ＭＳ Ｐゴシック"/>
            </a:rPr>
            <a:t>7.1</a:t>
          </a:r>
          <a:r>
            <a:rPr kumimoji="1" lang="ja-JP" altLang="en-US" sz="1300">
              <a:latin typeface="ＭＳ Ｐゴシック"/>
            </a:rPr>
            <a:t>％減の</a:t>
          </a:r>
          <a:r>
            <a:rPr kumimoji="1" lang="en-US" altLang="ja-JP" sz="1300">
              <a:latin typeface="ＭＳ Ｐゴシック"/>
            </a:rPr>
            <a:t>127.6</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今後においても財政構造健全化のための取り組みを推進し、比率の抑制を図っていく。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139446</xdr:rowOff>
    </xdr:from>
    <xdr:to>
      <xdr:col>24</xdr:col>
      <xdr:colOff>558800</xdr:colOff>
      <xdr:row>20</xdr:row>
      <xdr:rowOff>25104</xdr:rowOff>
    </xdr:to>
    <xdr:cxnSp macro="">
      <xdr:nvCxnSpPr>
        <xdr:cNvPr id="441" name="直線コネクタ 440"/>
        <xdr:cNvCxnSpPr/>
      </xdr:nvCxnSpPr>
      <xdr:spPr>
        <a:xfrm flipV="1">
          <a:off x="16179800" y="3396996"/>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2"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25104</xdr:rowOff>
    </xdr:from>
    <xdr:to>
      <xdr:col>23</xdr:col>
      <xdr:colOff>406400</xdr:colOff>
      <xdr:row>20</xdr:row>
      <xdr:rowOff>101516</xdr:rowOff>
    </xdr:to>
    <xdr:cxnSp macro="">
      <xdr:nvCxnSpPr>
        <xdr:cNvPr id="444" name="直線コネクタ 443"/>
        <xdr:cNvCxnSpPr/>
      </xdr:nvCxnSpPr>
      <xdr:spPr>
        <a:xfrm flipV="1">
          <a:off x="15290800" y="345410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6" name="テキスト ボックス 445"/>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101516</xdr:rowOff>
    </xdr:from>
    <xdr:to>
      <xdr:col>22</xdr:col>
      <xdr:colOff>203200</xdr:colOff>
      <xdr:row>21</xdr:row>
      <xdr:rowOff>14520</xdr:rowOff>
    </xdr:to>
    <xdr:cxnSp macro="">
      <xdr:nvCxnSpPr>
        <xdr:cNvPr id="447" name="直線コネクタ 446"/>
        <xdr:cNvCxnSpPr/>
      </xdr:nvCxnSpPr>
      <xdr:spPr>
        <a:xfrm flipV="1">
          <a:off x="14401800" y="3530516"/>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49" name="テキスト ボックス 448"/>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14520</xdr:rowOff>
    </xdr:from>
    <xdr:to>
      <xdr:col>21</xdr:col>
      <xdr:colOff>0</xdr:colOff>
      <xdr:row>21</xdr:row>
      <xdr:rowOff>63584</xdr:rowOff>
    </xdr:to>
    <xdr:cxnSp macro="">
      <xdr:nvCxnSpPr>
        <xdr:cNvPr id="450" name="直線コネクタ 449"/>
        <xdr:cNvCxnSpPr/>
      </xdr:nvCxnSpPr>
      <xdr:spPr>
        <a:xfrm flipV="1">
          <a:off x="13512800" y="3614970"/>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61400</xdr:rowOff>
    </xdr:from>
    <xdr:ext cx="762000" cy="259045"/>
    <xdr:sp macro="" textlink="">
      <xdr:nvSpPr>
        <xdr:cNvPr id="452" name="テキスト ボックス 451"/>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4" name="テキスト ボックス 453"/>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88646</xdr:rowOff>
    </xdr:from>
    <xdr:to>
      <xdr:col>24</xdr:col>
      <xdr:colOff>609600</xdr:colOff>
      <xdr:row>20</xdr:row>
      <xdr:rowOff>18796</xdr:rowOff>
    </xdr:to>
    <xdr:sp macro="" textlink="">
      <xdr:nvSpPr>
        <xdr:cNvPr id="460" name="円/楕円 459"/>
        <xdr:cNvSpPr/>
      </xdr:nvSpPr>
      <xdr:spPr>
        <a:xfrm>
          <a:off x="169672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60723</xdr:rowOff>
    </xdr:from>
    <xdr:ext cx="762000" cy="259045"/>
    <xdr:sp macro="" textlink="">
      <xdr:nvSpPr>
        <xdr:cNvPr id="461" name="将来負担の状況該当値テキスト"/>
        <xdr:cNvSpPr txBox="1"/>
      </xdr:nvSpPr>
      <xdr:spPr>
        <a:xfrm>
          <a:off x="17106900" y="331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145754</xdr:rowOff>
    </xdr:from>
    <xdr:to>
      <xdr:col>23</xdr:col>
      <xdr:colOff>457200</xdr:colOff>
      <xdr:row>20</xdr:row>
      <xdr:rowOff>75904</xdr:rowOff>
    </xdr:to>
    <xdr:sp macro="" textlink="">
      <xdr:nvSpPr>
        <xdr:cNvPr id="462" name="円/楕円 461"/>
        <xdr:cNvSpPr/>
      </xdr:nvSpPr>
      <xdr:spPr>
        <a:xfrm>
          <a:off x="16129000" y="34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60681</xdr:rowOff>
    </xdr:from>
    <xdr:ext cx="736600" cy="259045"/>
    <xdr:sp macro="" textlink="">
      <xdr:nvSpPr>
        <xdr:cNvPr id="463" name="テキスト ボックス 462"/>
        <xdr:cNvSpPr txBox="1"/>
      </xdr:nvSpPr>
      <xdr:spPr>
        <a:xfrm>
          <a:off x="15798800" y="348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50716</xdr:rowOff>
    </xdr:from>
    <xdr:to>
      <xdr:col>22</xdr:col>
      <xdr:colOff>254000</xdr:colOff>
      <xdr:row>20</xdr:row>
      <xdr:rowOff>152316</xdr:rowOff>
    </xdr:to>
    <xdr:sp macro="" textlink="">
      <xdr:nvSpPr>
        <xdr:cNvPr id="464" name="円/楕円 463"/>
        <xdr:cNvSpPr/>
      </xdr:nvSpPr>
      <xdr:spPr>
        <a:xfrm>
          <a:off x="15240000" y="347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137093</xdr:rowOff>
    </xdr:from>
    <xdr:ext cx="762000" cy="259045"/>
    <xdr:sp macro="" textlink="">
      <xdr:nvSpPr>
        <xdr:cNvPr id="465" name="テキスト ボックス 464"/>
        <xdr:cNvSpPr txBox="1"/>
      </xdr:nvSpPr>
      <xdr:spPr>
        <a:xfrm>
          <a:off x="14909800" y="356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135170</xdr:rowOff>
    </xdr:from>
    <xdr:to>
      <xdr:col>21</xdr:col>
      <xdr:colOff>50800</xdr:colOff>
      <xdr:row>21</xdr:row>
      <xdr:rowOff>65320</xdr:rowOff>
    </xdr:to>
    <xdr:sp macro="" textlink="">
      <xdr:nvSpPr>
        <xdr:cNvPr id="466" name="円/楕円 465"/>
        <xdr:cNvSpPr/>
      </xdr:nvSpPr>
      <xdr:spPr>
        <a:xfrm>
          <a:off x="14351000" y="35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50097</xdr:rowOff>
    </xdr:from>
    <xdr:ext cx="762000" cy="259045"/>
    <xdr:sp macro="" textlink="">
      <xdr:nvSpPr>
        <xdr:cNvPr id="467" name="テキスト ボックス 466"/>
        <xdr:cNvSpPr txBox="1"/>
      </xdr:nvSpPr>
      <xdr:spPr>
        <a:xfrm>
          <a:off x="14020800" y="365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12784</xdr:rowOff>
    </xdr:from>
    <xdr:to>
      <xdr:col>19</xdr:col>
      <xdr:colOff>533400</xdr:colOff>
      <xdr:row>21</xdr:row>
      <xdr:rowOff>114384</xdr:rowOff>
    </xdr:to>
    <xdr:sp macro="" textlink="">
      <xdr:nvSpPr>
        <xdr:cNvPr id="468" name="円/楕円 467"/>
        <xdr:cNvSpPr/>
      </xdr:nvSpPr>
      <xdr:spPr>
        <a:xfrm>
          <a:off x="13462000" y="361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99161</xdr:rowOff>
    </xdr:from>
    <xdr:ext cx="762000" cy="259045"/>
    <xdr:sp macro="" textlink="">
      <xdr:nvSpPr>
        <xdr:cNvPr id="469" name="テキスト ボックス 468"/>
        <xdr:cNvSpPr txBox="1"/>
      </xdr:nvSpPr>
      <xdr:spPr>
        <a:xfrm>
          <a:off x="13131800" y="369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298,416
297,576
824.62
135,119,816
132,961,041
1,595,416
69,664,149
167,042,465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127.6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定員管理計画に基づく職員数削減の取組みにより人件費に係る経常収支比率は、類似団体の中で最も低くなっている。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今後も、定員管理計画を基本としながら、平成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月に策定した「青森市行財政改革プラン</a:t>
          </a:r>
          <a:r>
            <a:rPr kumimoji="1" lang="en-US" altLang="ja-JP" sz="1300">
              <a:solidFill>
                <a:schemeClr val="dk1"/>
              </a:solidFill>
              <a:effectLst/>
              <a:latin typeface="+mn-lt"/>
              <a:ea typeface="+mn-ea"/>
              <a:cs typeface="+mn-cs"/>
            </a:rPr>
            <a:t>2011</a:t>
          </a:r>
          <a:r>
            <a:rPr kumimoji="1" lang="ja-JP" altLang="ja-JP" sz="1300">
              <a:solidFill>
                <a:schemeClr val="dk1"/>
              </a:solidFill>
              <a:effectLst/>
              <a:latin typeface="+mn-lt"/>
              <a:ea typeface="+mn-ea"/>
              <a:cs typeface="+mn-cs"/>
            </a:rPr>
            <a:t>」に基づき、施設の管理体制の見直し、指定管理者制度の導入、アウトソーシングの活用などを更に推進し、人員の適正管理管理に努めることにより、人件費の抑制を図ることとしている。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154214</xdr:rowOff>
    </xdr:from>
    <xdr:to>
      <xdr:col>7</xdr:col>
      <xdr:colOff>15875</xdr:colOff>
      <xdr:row>33</xdr:row>
      <xdr:rowOff>4536</xdr:rowOff>
    </xdr:to>
    <xdr:cxnSp macro="">
      <xdr:nvCxnSpPr>
        <xdr:cNvPr id="67" name="直線コネクタ 66"/>
        <xdr:cNvCxnSpPr/>
      </xdr:nvCxnSpPr>
      <xdr:spPr>
        <a:xfrm flipV="1">
          <a:off x="3987800" y="5640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8"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4536</xdr:rowOff>
    </xdr:from>
    <xdr:to>
      <xdr:col>5</xdr:col>
      <xdr:colOff>549275</xdr:colOff>
      <xdr:row>33</xdr:row>
      <xdr:rowOff>69850</xdr:rowOff>
    </xdr:to>
    <xdr:cxnSp macro="">
      <xdr:nvCxnSpPr>
        <xdr:cNvPr id="70" name="直線コネクタ 69"/>
        <xdr:cNvCxnSpPr/>
      </xdr:nvCxnSpPr>
      <xdr:spPr>
        <a:xfrm flipV="1">
          <a:off x="3098800" y="5662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72" name="テキスト ボックス 71"/>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69850</xdr:rowOff>
    </xdr:from>
    <xdr:to>
      <xdr:col>4</xdr:col>
      <xdr:colOff>346075</xdr:colOff>
      <xdr:row>33</xdr:row>
      <xdr:rowOff>80736</xdr:rowOff>
    </xdr:to>
    <xdr:cxnSp macro="">
      <xdr:nvCxnSpPr>
        <xdr:cNvPr id="73" name="直線コネクタ 72"/>
        <xdr:cNvCxnSpPr/>
      </xdr:nvCxnSpPr>
      <xdr:spPr>
        <a:xfrm flipV="1">
          <a:off x="2209800" y="5727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5" name="テキスト ボックス 74"/>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80736</xdr:rowOff>
    </xdr:from>
    <xdr:to>
      <xdr:col>3</xdr:col>
      <xdr:colOff>142875</xdr:colOff>
      <xdr:row>34</xdr:row>
      <xdr:rowOff>94343</xdr:rowOff>
    </xdr:to>
    <xdr:cxnSp macro="">
      <xdr:nvCxnSpPr>
        <xdr:cNvPr id="76" name="直線コネクタ 75"/>
        <xdr:cNvCxnSpPr/>
      </xdr:nvCxnSpPr>
      <xdr:spPr>
        <a:xfrm flipV="1">
          <a:off x="1320800" y="57385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8" name="テキスト ボックス 77"/>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80" name="テキスト ボックス 79"/>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32</xdr:row>
      <xdr:rowOff>103414</xdr:rowOff>
    </xdr:from>
    <xdr:to>
      <xdr:col>7</xdr:col>
      <xdr:colOff>66675</xdr:colOff>
      <xdr:row>33</xdr:row>
      <xdr:rowOff>33564</xdr:rowOff>
    </xdr:to>
    <xdr:sp macro="" textlink="">
      <xdr:nvSpPr>
        <xdr:cNvPr id="86" name="円/楕円 85"/>
        <xdr:cNvSpPr/>
      </xdr:nvSpPr>
      <xdr:spPr>
        <a:xfrm>
          <a:off x="47752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11991</xdr:rowOff>
    </xdr:from>
    <xdr:ext cx="762000" cy="259045"/>
    <xdr:sp macro="" textlink="">
      <xdr:nvSpPr>
        <xdr:cNvPr id="87" name="人件費該当値テキスト"/>
        <xdr:cNvSpPr txBox="1"/>
      </xdr:nvSpPr>
      <xdr:spPr>
        <a:xfrm>
          <a:off x="4914900" y="549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125186</xdr:rowOff>
    </xdr:from>
    <xdr:to>
      <xdr:col>5</xdr:col>
      <xdr:colOff>600075</xdr:colOff>
      <xdr:row>33</xdr:row>
      <xdr:rowOff>55336</xdr:rowOff>
    </xdr:to>
    <xdr:sp macro="" textlink="">
      <xdr:nvSpPr>
        <xdr:cNvPr id="88" name="円/楕円 87"/>
        <xdr:cNvSpPr/>
      </xdr:nvSpPr>
      <xdr:spPr>
        <a:xfrm>
          <a:off x="3937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65513</xdr:rowOff>
    </xdr:from>
    <xdr:ext cx="736600" cy="259045"/>
    <xdr:sp macro="" textlink="">
      <xdr:nvSpPr>
        <xdr:cNvPr id="89" name="テキスト ボックス 88"/>
        <xdr:cNvSpPr txBox="1"/>
      </xdr:nvSpPr>
      <xdr:spPr>
        <a:xfrm>
          <a:off x="3606800" y="538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19050</xdr:rowOff>
    </xdr:from>
    <xdr:to>
      <xdr:col>4</xdr:col>
      <xdr:colOff>396875</xdr:colOff>
      <xdr:row>33</xdr:row>
      <xdr:rowOff>120650</xdr:rowOff>
    </xdr:to>
    <xdr:sp macro="" textlink="">
      <xdr:nvSpPr>
        <xdr:cNvPr id="90" name="円/楕円 89"/>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130827</xdr:rowOff>
    </xdr:from>
    <xdr:ext cx="762000" cy="259045"/>
    <xdr:sp macro="" textlink="">
      <xdr:nvSpPr>
        <xdr:cNvPr id="91" name="テキスト ボックス 90"/>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29936</xdr:rowOff>
    </xdr:from>
    <xdr:to>
      <xdr:col>3</xdr:col>
      <xdr:colOff>193675</xdr:colOff>
      <xdr:row>33</xdr:row>
      <xdr:rowOff>131536</xdr:rowOff>
    </xdr:to>
    <xdr:sp macro="" textlink="">
      <xdr:nvSpPr>
        <xdr:cNvPr id="92" name="円/楕円 91"/>
        <xdr:cNvSpPr/>
      </xdr:nvSpPr>
      <xdr:spPr>
        <a:xfrm>
          <a:off x="2159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141713</xdr:rowOff>
    </xdr:from>
    <xdr:ext cx="762000" cy="259045"/>
    <xdr:sp macro="" textlink="">
      <xdr:nvSpPr>
        <xdr:cNvPr id="93" name="テキスト ボックス 92"/>
        <xdr:cNvSpPr txBox="1"/>
      </xdr:nvSpPr>
      <xdr:spPr>
        <a:xfrm>
          <a:off x="1828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43543</xdr:rowOff>
    </xdr:from>
    <xdr:to>
      <xdr:col>1</xdr:col>
      <xdr:colOff>676275</xdr:colOff>
      <xdr:row>34</xdr:row>
      <xdr:rowOff>145143</xdr:rowOff>
    </xdr:to>
    <xdr:sp macro="" textlink="">
      <xdr:nvSpPr>
        <xdr:cNvPr id="94" name="円/楕円 93"/>
        <xdr:cNvSpPr/>
      </xdr:nvSpPr>
      <xdr:spPr>
        <a:xfrm>
          <a:off x="1270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155320</xdr:rowOff>
    </xdr:from>
    <xdr:ext cx="762000" cy="259045"/>
    <xdr:sp macro="" textlink="">
      <xdr:nvSpPr>
        <xdr:cNvPr id="95" name="テキスト ボックス 94"/>
        <xdr:cNvSpPr txBox="1"/>
      </xdr:nvSpPr>
      <xdr:spPr>
        <a:xfrm>
          <a:off x="939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指定管理者制度の導入や各業務の外部委託化を推進するとともに、施設の直営管理に係る経費の削減等により、物件費に係る経常収支比率は減少傾向にあり、類似団体平均を下回っている。</a:t>
          </a:r>
          <a:endParaRPr kumimoji="1" lang="en-US" altLang="ja-JP" sz="1300">
            <a:latin typeface="ＭＳ Ｐゴシック"/>
          </a:endParaRPr>
        </a:p>
        <a:p>
          <a:r>
            <a:rPr kumimoji="1" lang="ja-JP" altLang="en-US" sz="1300">
              <a:latin typeface="ＭＳ Ｐゴシック"/>
            </a:rPr>
            <a:t>　今後も「青森市行財政改革プラン</a:t>
          </a:r>
          <a:r>
            <a:rPr kumimoji="1" lang="en-US" altLang="ja-JP" sz="1300">
              <a:latin typeface="ＭＳ Ｐゴシック"/>
            </a:rPr>
            <a:t>2011</a:t>
          </a:r>
          <a:r>
            <a:rPr kumimoji="1" lang="ja-JP" altLang="en-US" sz="1300">
              <a:latin typeface="ＭＳ Ｐゴシック"/>
            </a:rPr>
            <a:t>」に基づき、指定管理者制度の導入推進など、継続して経費削減に取り組んでいく。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152400</xdr:rowOff>
    </xdr:to>
    <xdr:cxnSp macro="">
      <xdr:nvCxnSpPr>
        <xdr:cNvPr id="128" name="直線コネクタ 127"/>
        <xdr:cNvCxnSpPr/>
      </xdr:nvCxnSpPr>
      <xdr:spPr>
        <a:xfrm flipV="1">
          <a:off x="15671800" y="2527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9"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152400</xdr:rowOff>
    </xdr:from>
    <xdr:to>
      <xdr:col>22</xdr:col>
      <xdr:colOff>565150</xdr:colOff>
      <xdr:row>15</xdr:row>
      <xdr:rowOff>19050</xdr:rowOff>
    </xdr:to>
    <xdr:cxnSp macro="">
      <xdr:nvCxnSpPr>
        <xdr:cNvPr id="131" name="直線コネクタ 130"/>
        <xdr:cNvCxnSpPr/>
      </xdr:nvCxnSpPr>
      <xdr:spPr>
        <a:xfrm flipV="1">
          <a:off x="14782800" y="255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3" name="テキスト ボックス 132"/>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19050</xdr:rowOff>
    </xdr:to>
    <xdr:cxnSp macro="">
      <xdr:nvCxnSpPr>
        <xdr:cNvPr id="134" name="直線コネクタ 133"/>
        <xdr:cNvCxnSpPr/>
      </xdr:nvCxnSpPr>
      <xdr:spPr>
        <a:xfrm>
          <a:off x="13893800" y="256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36" name="テキスト ボックス 135"/>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95250</xdr:rowOff>
    </xdr:to>
    <xdr:cxnSp macro="">
      <xdr:nvCxnSpPr>
        <xdr:cNvPr id="137" name="直線コネクタ 136"/>
        <xdr:cNvCxnSpPr/>
      </xdr:nvCxnSpPr>
      <xdr:spPr>
        <a:xfrm flipV="1">
          <a:off x="13004800" y="2565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1" name="テキスト ボックス 140"/>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7" name="円/楕円 146"/>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8"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101600</xdr:rowOff>
    </xdr:from>
    <xdr:to>
      <xdr:col>22</xdr:col>
      <xdr:colOff>615950</xdr:colOff>
      <xdr:row>15</xdr:row>
      <xdr:rowOff>31750</xdr:rowOff>
    </xdr:to>
    <xdr:sp macro="" textlink="">
      <xdr:nvSpPr>
        <xdr:cNvPr id="149" name="円/楕円 148"/>
        <xdr:cNvSpPr/>
      </xdr:nvSpPr>
      <xdr:spPr>
        <a:xfrm>
          <a:off x="1562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41927</xdr:rowOff>
    </xdr:from>
    <xdr:ext cx="736600" cy="259045"/>
    <xdr:sp macro="" textlink="">
      <xdr:nvSpPr>
        <xdr:cNvPr id="150" name="テキスト ボックス 149"/>
        <xdr:cNvSpPr txBox="1"/>
      </xdr:nvSpPr>
      <xdr:spPr>
        <a:xfrm>
          <a:off x="15290800" y="227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139700</xdr:rowOff>
    </xdr:from>
    <xdr:to>
      <xdr:col>21</xdr:col>
      <xdr:colOff>412750</xdr:colOff>
      <xdr:row>15</xdr:row>
      <xdr:rowOff>69850</xdr:rowOff>
    </xdr:to>
    <xdr:sp macro="" textlink="">
      <xdr:nvSpPr>
        <xdr:cNvPr id="151" name="円/楕円 150"/>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80027</xdr:rowOff>
    </xdr:from>
    <xdr:ext cx="762000" cy="259045"/>
    <xdr:sp macro="" textlink="">
      <xdr:nvSpPr>
        <xdr:cNvPr id="152" name="テキスト ボックス 151"/>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3" name="円/楕円 152"/>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4" name="テキスト ボックス 153"/>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44450</xdr:rowOff>
    </xdr:from>
    <xdr:to>
      <xdr:col>19</xdr:col>
      <xdr:colOff>6350</xdr:colOff>
      <xdr:row>15</xdr:row>
      <xdr:rowOff>146050</xdr:rowOff>
    </xdr:to>
    <xdr:sp macro="" textlink="">
      <xdr:nvSpPr>
        <xdr:cNvPr id="155" name="円/楕円 154"/>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156227</xdr:rowOff>
    </xdr:from>
    <xdr:ext cx="762000" cy="259045"/>
    <xdr:sp macro="" textlink="">
      <xdr:nvSpPr>
        <xdr:cNvPr id="156" name="テキスト ボックス 155"/>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扶助費に係る経常収支比率は毎年増加しており、類似団体平均を大きく上回っている。この要因としては生活保護費が主なものとなっている。</a:t>
          </a:r>
          <a:endParaRPr kumimoji="1" lang="en-US" altLang="ja-JP" sz="1300">
            <a:latin typeface="ＭＳ Ｐゴシック"/>
          </a:endParaRPr>
        </a:p>
        <a:p>
          <a:r>
            <a:rPr kumimoji="1" lang="ja-JP" altLang="en-US" sz="1300">
              <a:latin typeface="ＭＳ Ｐゴシック"/>
            </a:rPr>
            <a:t>　今後においても高齢化社会の進展などによる社会保障制度改革が議論される中、生活保護や児童福祉施策などの課題に対して適宜対応していく必要があるものと認識している。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44450</xdr:rowOff>
    </xdr:from>
    <xdr:to>
      <xdr:col>7</xdr:col>
      <xdr:colOff>15875</xdr:colOff>
      <xdr:row>59</xdr:row>
      <xdr:rowOff>69850</xdr:rowOff>
    </xdr:to>
    <xdr:cxnSp macro="">
      <xdr:nvCxnSpPr>
        <xdr:cNvPr id="189" name="直線コネクタ 188"/>
        <xdr:cNvCxnSpPr/>
      </xdr:nvCxnSpPr>
      <xdr:spPr>
        <a:xfrm>
          <a:off x="3987800" y="10160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80027</xdr:rowOff>
    </xdr:from>
    <xdr:ext cx="762000" cy="259045"/>
    <xdr:sp macro="" textlink="">
      <xdr:nvSpPr>
        <xdr:cNvPr id="190" name="扶助費平均値テキスト"/>
        <xdr:cNvSpPr txBox="1"/>
      </xdr:nvSpPr>
      <xdr:spPr>
        <a:xfrm>
          <a:off x="4914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165100</xdr:rowOff>
    </xdr:from>
    <xdr:to>
      <xdr:col>5</xdr:col>
      <xdr:colOff>549275</xdr:colOff>
      <xdr:row>59</xdr:row>
      <xdr:rowOff>44450</xdr:rowOff>
    </xdr:to>
    <xdr:cxnSp macro="">
      <xdr:nvCxnSpPr>
        <xdr:cNvPr id="192" name="直線コネクタ 191"/>
        <xdr:cNvCxnSpPr/>
      </xdr:nvCxnSpPr>
      <xdr:spPr>
        <a:xfrm>
          <a:off x="3098800" y="1010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94" name="テキスト ボックス 193"/>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58</xdr:row>
      <xdr:rowOff>165100</xdr:rowOff>
    </xdr:to>
    <xdr:cxnSp macro="">
      <xdr:nvCxnSpPr>
        <xdr:cNvPr id="195" name="直線コネクタ 194"/>
        <xdr:cNvCxnSpPr/>
      </xdr:nvCxnSpPr>
      <xdr:spPr>
        <a:xfrm>
          <a:off x="2209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7" name="テキスト ボックス 196"/>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50800</xdr:rowOff>
    </xdr:from>
    <xdr:to>
      <xdr:col>3</xdr:col>
      <xdr:colOff>142875</xdr:colOff>
      <xdr:row>58</xdr:row>
      <xdr:rowOff>127000</xdr:rowOff>
    </xdr:to>
    <xdr:cxnSp macro="">
      <xdr:nvCxnSpPr>
        <xdr:cNvPr id="198" name="直線コネクタ 197"/>
        <xdr:cNvCxnSpPr/>
      </xdr:nvCxnSpPr>
      <xdr:spPr>
        <a:xfrm>
          <a:off x="1320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200" name="テキスト ボックス 199"/>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202" name="テキスト ボックス 201"/>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8" name="円/楕円 207"/>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09"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165100</xdr:rowOff>
    </xdr:from>
    <xdr:to>
      <xdr:col>5</xdr:col>
      <xdr:colOff>600075</xdr:colOff>
      <xdr:row>59</xdr:row>
      <xdr:rowOff>95250</xdr:rowOff>
    </xdr:to>
    <xdr:sp macro="" textlink="">
      <xdr:nvSpPr>
        <xdr:cNvPr id="210" name="円/楕円 209"/>
        <xdr:cNvSpPr/>
      </xdr:nvSpPr>
      <xdr:spPr>
        <a:xfrm>
          <a:off x="3937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80027</xdr:rowOff>
    </xdr:from>
    <xdr:ext cx="736600" cy="259045"/>
    <xdr:sp macro="" textlink="">
      <xdr:nvSpPr>
        <xdr:cNvPr id="211" name="テキスト ボックス 210"/>
        <xdr:cNvSpPr txBox="1"/>
      </xdr:nvSpPr>
      <xdr:spPr>
        <a:xfrm>
          <a:off x="3606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114300</xdr:rowOff>
    </xdr:from>
    <xdr:to>
      <xdr:col>4</xdr:col>
      <xdr:colOff>396875</xdr:colOff>
      <xdr:row>59</xdr:row>
      <xdr:rowOff>44450</xdr:rowOff>
    </xdr:to>
    <xdr:sp macro="" textlink="">
      <xdr:nvSpPr>
        <xdr:cNvPr id="212" name="円/楕円 211"/>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29227</xdr:rowOff>
    </xdr:from>
    <xdr:ext cx="762000" cy="259045"/>
    <xdr:sp macro="" textlink="">
      <xdr:nvSpPr>
        <xdr:cNvPr id="213" name="テキスト ボックス 212"/>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4" name="円/楕円 213"/>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5" name="テキスト ボックス 214"/>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16" name="円/楕円 215"/>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86377</xdr:rowOff>
    </xdr:from>
    <xdr:ext cx="762000" cy="259045"/>
    <xdr:sp macro="" textlink="">
      <xdr:nvSpPr>
        <xdr:cNvPr id="217" name="テキスト ボックス 216"/>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の経常収支比率が類似団体と比べ高い値で推移しているのは、除排雪経費を含む維持補修費の高さが要因の一つとなっている。この除排雪経費については、降雪の状況により増減の額が大きいものの、契約方式の見直し等による経費抑制に努めていく。</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107950</xdr:rowOff>
    </xdr:to>
    <xdr:cxnSp macro="">
      <xdr:nvCxnSpPr>
        <xdr:cNvPr id="250" name="直線コネクタ 249"/>
        <xdr:cNvCxnSpPr/>
      </xdr:nvCxnSpPr>
      <xdr:spPr>
        <a:xfrm>
          <a:off x="15671800" y="9850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51"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77470</xdr:rowOff>
    </xdr:to>
    <xdr:cxnSp macro="">
      <xdr:nvCxnSpPr>
        <xdr:cNvPr id="253" name="直線コネクタ 252"/>
        <xdr:cNvCxnSpPr/>
      </xdr:nvCxnSpPr>
      <xdr:spPr>
        <a:xfrm>
          <a:off x="14782800" y="979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5" name="テキスト ボックス 254"/>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39370</xdr:rowOff>
    </xdr:to>
    <xdr:cxnSp macro="">
      <xdr:nvCxnSpPr>
        <xdr:cNvPr id="256" name="直線コネクタ 255"/>
        <xdr:cNvCxnSpPr/>
      </xdr:nvCxnSpPr>
      <xdr:spPr>
        <a:xfrm flipV="1">
          <a:off x="13893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58" name="テキスト ボックス 257"/>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57</xdr:row>
      <xdr:rowOff>39370</xdr:rowOff>
    </xdr:to>
    <xdr:cxnSp macro="">
      <xdr:nvCxnSpPr>
        <xdr:cNvPr id="259" name="直線コネクタ 258"/>
        <xdr:cNvCxnSpPr/>
      </xdr:nvCxnSpPr>
      <xdr:spPr>
        <a:xfrm>
          <a:off x="13004800" y="96596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1" name="テキスト ボックス 260"/>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3" name="テキスト ボックス 26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9" name="円/楕円 268"/>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70"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1" name="円/楕円 270"/>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72" name="テキスト ボックス 271"/>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3" name="円/楕円 272"/>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4" name="テキスト ボックス 273"/>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5" name="円/楕円 274"/>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6" name="テキスト ボックス 275"/>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7" name="円/楕円 276"/>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78" name="テキスト ボックス 277"/>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減少傾向にあり、類似団体平均を下回っている。これは。「青森市行財政改革プラン・プログラム」に基づき、補助金・負担金の見直しに取り組んできたことによる効果が表れてきたものである。</a:t>
          </a:r>
          <a:endParaRPr kumimoji="1" lang="en-US" altLang="ja-JP" sz="1300">
            <a:latin typeface="ＭＳ Ｐゴシック"/>
          </a:endParaRPr>
        </a:p>
        <a:p>
          <a:r>
            <a:rPr kumimoji="1" lang="ja-JP" altLang="en-US" sz="1300">
              <a:latin typeface="ＭＳ Ｐゴシック"/>
            </a:rPr>
            <a:t>　今後も「青森市行財政改革プラン</a:t>
          </a:r>
          <a:r>
            <a:rPr kumimoji="1" lang="en-US" altLang="ja-JP" sz="1300">
              <a:latin typeface="ＭＳ Ｐゴシック"/>
            </a:rPr>
            <a:t>2011</a:t>
          </a:r>
          <a:r>
            <a:rPr kumimoji="1" lang="ja-JP" altLang="en-US" sz="1300">
              <a:latin typeface="ＭＳ Ｐゴシック"/>
            </a:rPr>
            <a:t>」に基づき、継続して見直しを進めていく。</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50800</xdr:rowOff>
    </xdr:to>
    <xdr:cxnSp macro="">
      <xdr:nvCxnSpPr>
        <xdr:cNvPr id="311" name="直線コネクタ 310"/>
        <xdr:cNvCxnSpPr/>
      </xdr:nvCxnSpPr>
      <xdr:spPr>
        <a:xfrm flipV="1">
          <a:off x="15671800" y="618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73677</xdr:rowOff>
    </xdr:from>
    <xdr:ext cx="762000" cy="259045"/>
    <xdr:sp macro="" textlink="">
      <xdr:nvSpPr>
        <xdr:cNvPr id="312"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36</xdr:row>
      <xdr:rowOff>63500</xdr:rowOff>
    </xdr:to>
    <xdr:cxnSp macro="">
      <xdr:nvCxnSpPr>
        <xdr:cNvPr id="314" name="直線コネクタ 313"/>
        <xdr:cNvCxnSpPr/>
      </xdr:nvCxnSpPr>
      <xdr:spPr>
        <a:xfrm flipV="1">
          <a:off x="14782800" y="622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6" name="テキスト ボックス 315"/>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63500</xdr:rowOff>
    </xdr:from>
    <xdr:to>
      <xdr:col>21</xdr:col>
      <xdr:colOff>361950</xdr:colOff>
      <xdr:row>36</xdr:row>
      <xdr:rowOff>88900</xdr:rowOff>
    </xdr:to>
    <xdr:cxnSp macro="">
      <xdr:nvCxnSpPr>
        <xdr:cNvPr id="317" name="直線コネクタ 316"/>
        <xdr:cNvCxnSpPr/>
      </xdr:nvCxnSpPr>
      <xdr:spPr>
        <a:xfrm flipV="1">
          <a:off x="13893800" y="623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3827</xdr:rowOff>
    </xdr:from>
    <xdr:ext cx="762000" cy="259045"/>
    <xdr:sp macro="" textlink="">
      <xdr:nvSpPr>
        <xdr:cNvPr id="319" name="テキスト ボックス 318"/>
        <xdr:cNvSpPr txBox="1"/>
      </xdr:nvSpPr>
      <xdr:spPr>
        <a:xfrm>
          <a:off x="14401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37</xdr:row>
      <xdr:rowOff>6350</xdr:rowOff>
    </xdr:to>
    <xdr:cxnSp macro="">
      <xdr:nvCxnSpPr>
        <xdr:cNvPr id="320" name="直線コネクタ 319"/>
        <xdr:cNvCxnSpPr/>
      </xdr:nvCxnSpPr>
      <xdr:spPr>
        <a:xfrm flipV="1">
          <a:off x="13004800" y="6261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22" name="テキスト ボックス 321"/>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24" name="テキスト ボックス 323"/>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30" name="円/楕円 329"/>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31"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0</xdr:rowOff>
    </xdr:from>
    <xdr:to>
      <xdr:col>22</xdr:col>
      <xdr:colOff>615950</xdr:colOff>
      <xdr:row>36</xdr:row>
      <xdr:rowOff>101600</xdr:rowOff>
    </xdr:to>
    <xdr:sp macro="" textlink="">
      <xdr:nvSpPr>
        <xdr:cNvPr id="332" name="円/楕円 331"/>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111777</xdr:rowOff>
    </xdr:from>
    <xdr:ext cx="736600" cy="259045"/>
    <xdr:sp macro="" textlink="">
      <xdr:nvSpPr>
        <xdr:cNvPr id="333" name="テキスト ボックス 332"/>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12700</xdr:rowOff>
    </xdr:from>
    <xdr:to>
      <xdr:col>21</xdr:col>
      <xdr:colOff>412750</xdr:colOff>
      <xdr:row>36</xdr:row>
      <xdr:rowOff>114300</xdr:rowOff>
    </xdr:to>
    <xdr:sp macro="" textlink="">
      <xdr:nvSpPr>
        <xdr:cNvPr id="334" name="円/楕円 333"/>
        <xdr:cNvSpPr/>
      </xdr:nvSpPr>
      <xdr:spPr>
        <a:xfrm>
          <a:off x="14732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124477</xdr:rowOff>
    </xdr:from>
    <xdr:ext cx="762000" cy="259045"/>
    <xdr:sp macro="" textlink="">
      <xdr:nvSpPr>
        <xdr:cNvPr id="335" name="テキスト ボックス 334"/>
        <xdr:cNvSpPr txBox="1"/>
      </xdr:nvSpPr>
      <xdr:spPr>
        <a:xfrm>
          <a:off x="14401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6" name="円/楕円 335"/>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37" name="テキスト ボックス 336"/>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127000</xdr:rowOff>
    </xdr:from>
    <xdr:to>
      <xdr:col>19</xdr:col>
      <xdr:colOff>6350</xdr:colOff>
      <xdr:row>37</xdr:row>
      <xdr:rowOff>57150</xdr:rowOff>
    </xdr:to>
    <xdr:sp macro="" textlink="">
      <xdr:nvSpPr>
        <xdr:cNvPr id="338" name="円/楕円 337"/>
        <xdr:cNvSpPr/>
      </xdr:nvSpPr>
      <xdr:spPr>
        <a:xfrm>
          <a:off x="12954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41927</xdr:rowOff>
    </xdr:from>
    <xdr:ext cx="762000" cy="259045"/>
    <xdr:sp macro="" textlink="">
      <xdr:nvSpPr>
        <xdr:cNvPr id="339" name="テキスト ボックス 338"/>
        <xdr:cNvSpPr txBox="1"/>
      </xdr:nvSpPr>
      <xdr:spPr>
        <a:xfrm>
          <a:off x="12623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国の経済対策に呼応した公共投資や新ごみ処理施設・小学校給食センターの整備などの大規模事業の実施に当たり市債を発行してきたことから、公債費に係る経常収支比率は類似団体平均を</a:t>
          </a:r>
          <a:r>
            <a:rPr kumimoji="1" lang="en-US" altLang="ja-JP" sz="1250">
              <a:latin typeface="ＭＳ Ｐゴシック"/>
            </a:rPr>
            <a:t>4.7</a:t>
          </a:r>
          <a:r>
            <a:rPr kumimoji="1" lang="ja-JP" altLang="en-US" sz="1250">
              <a:latin typeface="ＭＳ Ｐゴシック"/>
            </a:rPr>
            <a:t>％上回っている。</a:t>
          </a:r>
          <a:endParaRPr kumimoji="1" lang="en-US" altLang="ja-JP" sz="1250">
            <a:latin typeface="ＭＳ Ｐゴシック"/>
          </a:endParaRPr>
        </a:p>
        <a:p>
          <a:r>
            <a:rPr kumimoji="1" lang="ja-JP" altLang="en-US" sz="1250">
              <a:latin typeface="ＭＳ Ｐゴシック"/>
            </a:rPr>
            <a:t>　今後も合併特例債事業や臨時財政対策債に係る償還が本格的に始まり、公債費の増額が見込まれることから中期財政見通しにより、可能な限り将来的な数値を把握し、適正な公債費の管理に努めていく。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73661</xdr:rowOff>
    </xdr:from>
    <xdr:to>
      <xdr:col>7</xdr:col>
      <xdr:colOff>15875</xdr:colOff>
      <xdr:row>78</xdr:row>
      <xdr:rowOff>111761</xdr:rowOff>
    </xdr:to>
    <xdr:cxnSp macro="">
      <xdr:nvCxnSpPr>
        <xdr:cNvPr id="372" name="直線コネクタ 371"/>
        <xdr:cNvCxnSpPr/>
      </xdr:nvCxnSpPr>
      <xdr:spPr>
        <a:xfrm>
          <a:off x="3987800" y="134467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62247</xdr:rowOff>
    </xdr:from>
    <xdr:ext cx="762000" cy="259045"/>
    <xdr:sp macro="" textlink="">
      <xdr:nvSpPr>
        <xdr:cNvPr id="373"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73661</xdr:rowOff>
    </xdr:to>
    <xdr:cxnSp macro="">
      <xdr:nvCxnSpPr>
        <xdr:cNvPr id="375" name="直線コネクタ 374"/>
        <xdr:cNvCxnSpPr/>
      </xdr:nvCxnSpPr>
      <xdr:spPr>
        <a:xfrm>
          <a:off x="3098800" y="13431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77" name="テキスト ボックス 376"/>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58420</xdr:rowOff>
    </xdr:to>
    <xdr:cxnSp macro="">
      <xdr:nvCxnSpPr>
        <xdr:cNvPr id="378" name="直線コネクタ 377"/>
        <xdr:cNvCxnSpPr/>
      </xdr:nvCxnSpPr>
      <xdr:spPr>
        <a:xfrm>
          <a:off x="2209800" y="13362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78</xdr:row>
      <xdr:rowOff>58420</xdr:rowOff>
    </xdr:to>
    <xdr:cxnSp macro="">
      <xdr:nvCxnSpPr>
        <xdr:cNvPr id="381" name="直線コネクタ 380"/>
        <xdr:cNvCxnSpPr/>
      </xdr:nvCxnSpPr>
      <xdr:spPr>
        <a:xfrm flipV="1">
          <a:off x="1320800" y="13362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83" name="テキスト ボックス 382"/>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5" name="テキスト ボックス 384"/>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60961</xdr:rowOff>
    </xdr:from>
    <xdr:to>
      <xdr:col>7</xdr:col>
      <xdr:colOff>66675</xdr:colOff>
      <xdr:row>78</xdr:row>
      <xdr:rowOff>162561</xdr:rowOff>
    </xdr:to>
    <xdr:sp macro="" textlink="">
      <xdr:nvSpPr>
        <xdr:cNvPr id="391" name="円/楕円 390"/>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33038</xdr:rowOff>
    </xdr:from>
    <xdr:ext cx="762000" cy="259045"/>
    <xdr:sp macro="" textlink="">
      <xdr:nvSpPr>
        <xdr:cNvPr id="392"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22861</xdr:rowOff>
    </xdr:from>
    <xdr:to>
      <xdr:col>5</xdr:col>
      <xdr:colOff>600075</xdr:colOff>
      <xdr:row>78</xdr:row>
      <xdr:rowOff>124461</xdr:rowOff>
    </xdr:to>
    <xdr:sp macro="" textlink="">
      <xdr:nvSpPr>
        <xdr:cNvPr id="393" name="円/楕円 392"/>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109238</xdr:rowOff>
    </xdr:from>
    <xdr:ext cx="736600" cy="259045"/>
    <xdr:sp macro="" textlink="">
      <xdr:nvSpPr>
        <xdr:cNvPr id="394" name="テキスト ボックス 393"/>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95" name="円/楕円 394"/>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93997</xdr:rowOff>
    </xdr:from>
    <xdr:ext cx="762000" cy="259045"/>
    <xdr:sp macro="" textlink="">
      <xdr:nvSpPr>
        <xdr:cNvPr id="396" name="テキスト ボックス 395"/>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97" name="円/楕円 396"/>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98" name="テキスト ボックス 397"/>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9" name="円/楕円 398"/>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400" name="テキスト ボックス 399"/>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公債費以外の経常収支比率が類似団体平均よりも低い値となっているのは、継続して人件費の削減に努めていることが要因となっている。</a:t>
          </a:r>
          <a:endParaRPr kumimoji="1" lang="en-US" altLang="ja-JP" sz="1300">
            <a:latin typeface="ＭＳ Ｐゴシック"/>
          </a:endParaRPr>
        </a:p>
        <a:p>
          <a:r>
            <a:rPr kumimoji="1" lang="ja-JP" altLang="en-US" sz="1300">
              <a:latin typeface="ＭＳ Ｐゴシック"/>
            </a:rPr>
            <a:t>　その一方で扶助費や操出金が増加傾向にあることから、その要因に着目し、削減可能な部分は削減する等の経費抑制に取り組んでいく。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161290</xdr:rowOff>
    </xdr:from>
    <xdr:to>
      <xdr:col>24</xdr:col>
      <xdr:colOff>31750</xdr:colOff>
      <xdr:row>73</xdr:row>
      <xdr:rowOff>168910</xdr:rowOff>
    </xdr:to>
    <xdr:cxnSp macro="">
      <xdr:nvCxnSpPr>
        <xdr:cNvPr id="433" name="直線コネクタ 432"/>
        <xdr:cNvCxnSpPr/>
      </xdr:nvCxnSpPr>
      <xdr:spPr>
        <a:xfrm flipV="1">
          <a:off x="15671800" y="12677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90188</xdr:rowOff>
    </xdr:from>
    <xdr:ext cx="762000" cy="259045"/>
    <xdr:sp macro="" textlink="">
      <xdr:nvSpPr>
        <xdr:cNvPr id="434" name="公債費以外平均値テキスト"/>
        <xdr:cNvSpPr txBox="1"/>
      </xdr:nvSpPr>
      <xdr:spPr>
        <a:xfrm>
          <a:off x="16598900" y="12948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161290</xdr:rowOff>
    </xdr:from>
    <xdr:to>
      <xdr:col>22</xdr:col>
      <xdr:colOff>565150</xdr:colOff>
      <xdr:row>73</xdr:row>
      <xdr:rowOff>168910</xdr:rowOff>
    </xdr:to>
    <xdr:cxnSp macro="">
      <xdr:nvCxnSpPr>
        <xdr:cNvPr id="436" name="直線コネクタ 435"/>
        <xdr:cNvCxnSpPr/>
      </xdr:nvCxnSpPr>
      <xdr:spPr>
        <a:xfrm>
          <a:off x="14782800" y="12677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7" name="フローチャート : 判断 436"/>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38" name="テキスト ボックス 437"/>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161290</xdr:rowOff>
    </xdr:from>
    <xdr:to>
      <xdr:col>21</xdr:col>
      <xdr:colOff>361950</xdr:colOff>
      <xdr:row>73</xdr:row>
      <xdr:rowOff>161290</xdr:rowOff>
    </xdr:to>
    <xdr:cxnSp macro="">
      <xdr:nvCxnSpPr>
        <xdr:cNvPr id="439" name="直線コネクタ 438"/>
        <xdr:cNvCxnSpPr/>
      </xdr:nvCxnSpPr>
      <xdr:spPr>
        <a:xfrm>
          <a:off x="13893800" y="12677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1" name="テキスト ボックス 440"/>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161290</xdr:rowOff>
    </xdr:from>
    <xdr:to>
      <xdr:col>20</xdr:col>
      <xdr:colOff>158750</xdr:colOff>
      <xdr:row>74</xdr:row>
      <xdr:rowOff>35560</xdr:rowOff>
    </xdr:to>
    <xdr:cxnSp macro="">
      <xdr:nvCxnSpPr>
        <xdr:cNvPr id="442" name="直線コネクタ 441"/>
        <xdr:cNvCxnSpPr/>
      </xdr:nvCxnSpPr>
      <xdr:spPr>
        <a:xfrm flipV="1">
          <a:off x="13004800" y="12677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3" name="フローチャート : 判断 44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44" name="テキスト ボックス 443"/>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6" name="テキスト ボックス 44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110490</xdr:rowOff>
    </xdr:from>
    <xdr:to>
      <xdr:col>24</xdr:col>
      <xdr:colOff>82550</xdr:colOff>
      <xdr:row>74</xdr:row>
      <xdr:rowOff>40640</xdr:rowOff>
    </xdr:to>
    <xdr:sp macro="" textlink="">
      <xdr:nvSpPr>
        <xdr:cNvPr id="452" name="円/楕円 451"/>
        <xdr:cNvSpPr/>
      </xdr:nvSpPr>
      <xdr:spPr>
        <a:xfrm>
          <a:off x="16459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127017</xdr:rowOff>
    </xdr:from>
    <xdr:ext cx="762000" cy="259045"/>
    <xdr:sp macro="" textlink="">
      <xdr:nvSpPr>
        <xdr:cNvPr id="453" name="公債費以外該当値テキスト"/>
        <xdr:cNvSpPr txBox="1"/>
      </xdr:nvSpPr>
      <xdr:spPr>
        <a:xfrm>
          <a:off x="165989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118110</xdr:rowOff>
    </xdr:from>
    <xdr:to>
      <xdr:col>22</xdr:col>
      <xdr:colOff>615950</xdr:colOff>
      <xdr:row>74</xdr:row>
      <xdr:rowOff>48260</xdr:rowOff>
    </xdr:to>
    <xdr:sp macro="" textlink="">
      <xdr:nvSpPr>
        <xdr:cNvPr id="454" name="円/楕円 453"/>
        <xdr:cNvSpPr/>
      </xdr:nvSpPr>
      <xdr:spPr>
        <a:xfrm>
          <a:off x="15621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58437</xdr:rowOff>
    </xdr:from>
    <xdr:ext cx="736600" cy="259045"/>
    <xdr:sp macro="" textlink="">
      <xdr:nvSpPr>
        <xdr:cNvPr id="455" name="テキスト ボックス 454"/>
        <xdr:cNvSpPr txBox="1"/>
      </xdr:nvSpPr>
      <xdr:spPr>
        <a:xfrm>
          <a:off x="15290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110490</xdr:rowOff>
    </xdr:from>
    <xdr:to>
      <xdr:col>21</xdr:col>
      <xdr:colOff>412750</xdr:colOff>
      <xdr:row>74</xdr:row>
      <xdr:rowOff>40640</xdr:rowOff>
    </xdr:to>
    <xdr:sp macro="" textlink="">
      <xdr:nvSpPr>
        <xdr:cNvPr id="456" name="円/楕円 455"/>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50817</xdr:rowOff>
    </xdr:from>
    <xdr:ext cx="762000" cy="259045"/>
    <xdr:sp macro="" textlink="">
      <xdr:nvSpPr>
        <xdr:cNvPr id="457" name="テキスト ボックス 456"/>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110490</xdr:rowOff>
    </xdr:from>
    <xdr:to>
      <xdr:col>20</xdr:col>
      <xdr:colOff>209550</xdr:colOff>
      <xdr:row>74</xdr:row>
      <xdr:rowOff>40640</xdr:rowOff>
    </xdr:to>
    <xdr:sp macro="" textlink="">
      <xdr:nvSpPr>
        <xdr:cNvPr id="458" name="円/楕円 457"/>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50817</xdr:rowOff>
    </xdr:from>
    <xdr:ext cx="762000" cy="259045"/>
    <xdr:sp macro="" textlink="">
      <xdr:nvSpPr>
        <xdr:cNvPr id="459" name="テキスト ボックス 458"/>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156210</xdr:rowOff>
    </xdr:from>
    <xdr:to>
      <xdr:col>19</xdr:col>
      <xdr:colOff>6350</xdr:colOff>
      <xdr:row>74</xdr:row>
      <xdr:rowOff>86360</xdr:rowOff>
    </xdr:to>
    <xdr:sp macro="" textlink="">
      <xdr:nvSpPr>
        <xdr:cNvPr id="460" name="円/楕円 459"/>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96537</xdr:rowOff>
    </xdr:from>
    <xdr:ext cx="762000" cy="259045"/>
    <xdr:sp macro="" textlink="">
      <xdr:nvSpPr>
        <xdr:cNvPr id="461" name="テキスト ボックス 460"/>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青森県青森市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169901</xdr:rowOff>
    </xdr:from>
    <xdr:to>
      <xdr:col>4</xdr:col>
      <xdr:colOff>1117600</xdr:colOff>
      <xdr:row>17</xdr:row>
      <xdr:rowOff>61277</xdr:rowOff>
    </xdr:to>
    <xdr:cxnSp macro="">
      <xdr:nvCxnSpPr>
        <xdr:cNvPr id="50" name="直線コネクタ 49"/>
        <xdr:cNvCxnSpPr/>
      </xdr:nvCxnSpPr>
      <xdr:spPr bwMode="auto">
        <a:xfrm>
          <a:off x="5003800" y="2960726"/>
          <a:ext cx="647700" cy="62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20032</xdr:rowOff>
    </xdr:from>
    <xdr:ext cx="762000" cy="259045"/>
    <xdr:sp macro="" textlink="">
      <xdr:nvSpPr>
        <xdr:cNvPr id="51" name="人口1人当たり決算額の推移平均値テキスト130"/>
        <xdr:cNvSpPr txBox="1"/>
      </xdr:nvSpPr>
      <xdr:spPr>
        <a:xfrm>
          <a:off x="5740400" y="2639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135877</xdr:rowOff>
    </xdr:from>
    <xdr:to>
      <xdr:col>4</xdr:col>
      <xdr:colOff>469900</xdr:colOff>
      <xdr:row>16</xdr:row>
      <xdr:rowOff>169901</xdr:rowOff>
    </xdr:to>
    <xdr:cxnSp macro="">
      <xdr:nvCxnSpPr>
        <xdr:cNvPr id="53" name="直線コネクタ 52"/>
        <xdr:cNvCxnSpPr/>
      </xdr:nvCxnSpPr>
      <xdr:spPr bwMode="auto">
        <a:xfrm>
          <a:off x="4305300" y="2926702"/>
          <a:ext cx="698500" cy="3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43464</xdr:rowOff>
    </xdr:from>
    <xdr:ext cx="736600" cy="259045"/>
    <xdr:sp macro="" textlink="">
      <xdr:nvSpPr>
        <xdr:cNvPr id="55" name="テキスト ボックス 54"/>
        <xdr:cNvSpPr txBox="1"/>
      </xdr:nvSpPr>
      <xdr:spPr>
        <a:xfrm>
          <a:off x="4622800" y="249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135877</xdr:rowOff>
    </xdr:from>
    <xdr:to>
      <xdr:col>3</xdr:col>
      <xdr:colOff>904875</xdr:colOff>
      <xdr:row>16</xdr:row>
      <xdr:rowOff>137630</xdr:rowOff>
    </xdr:to>
    <xdr:cxnSp macro="">
      <xdr:nvCxnSpPr>
        <xdr:cNvPr id="56" name="直線コネクタ 55"/>
        <xdr:cNvCxnSpPr/>
      </xdr:nvCxnSpPr>
      <xdr:spPr bwMode="auto">
        <a:xfrm flipV="1">
          <a:off x="3606800" y="2926702"/>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136809</xdr:rowOff>
    </xdr:from>
    <xdr:ext cx="762000" cy="259045"/>
    <xdr:sp macro="" textlink="">
      <xdr:nvSpPr>
        <xdr:cNvPr id="58" name="テキスト ボックス 57"/>
        <xdr:cNvSpPr txBox="1"/>
      </xdr:nvSpPr>
      <xdr:spPr>
        <a:xfrm>
          <a:off x="39243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111112</xdr:rowOff>
    </xdr:from>
    <xdr:to>
      <xdr:col>3</xdr:col>
      <xdr:colOff>206375</xdr:colOff>
      <xdr:row>16</xdr:row>
      <xdr:rowOff>137630</xdr:rowOff>
    </xdr:to>
    <xdr:cxnSp macro="">
      <xdr:nvCxnSpPr>
        <xdr:cNvPr id="59" name="直線コネクタ 58"/>
        <xdr:cNvCxnSpPr/>
      </xdr:nvCxnSpPr>
      <xdr:spPr bwMode="auto">
        <a:xfrm>
          <a:off x="2908300" y="2901937"/>
          <a:ext cx="698500" cy="26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140200</xdr:rowOff>
    </xdr:from>
    <xdr:ext cx="762000" cy="259045"/>
    <xdr:sp macro="" textlink="">
      <xdr:nvSpPr>
        <xdr:cNvPr id="61" name="テキスト ボックス 60"/>
        <xdr:cNvSpPr txBox="1"/>
      </xdr:nvSpPr>
      <xdr:spPr>
        <a:xfrm>
          <a:off x="3225800" y="24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96385</xdr:rowOff>
    </xdr:from>
    <xdr:ext cx="762000" cy="259045"/>
    <xdr:sp macro="" textlink="">
      <xdr:nvSpPr>
        <xdr:cNvPr id="63" name="テキスト ボックス 62"/>
        <xdr:cNvSpPr txBox="1"/>
      </xdr:nvSpPr>
      <xdr:spPr>
        <a:xfrm>
          <a:off x="2527300" y="23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10477</xdr:rowOff>
    </xdr:from>
    <xdr:to>
      <xdr:col>5</xdr:col>
      <xdr:colOff>34925</xdr:colOff>
      <xdr:row>17</xdr:row>
      <xdr:rowOff>112077</xdr:rowOff>
    </xdr:to>
    <xdr:sp macro="" textlink="">
      <xdr:nvSpPr>
        <xdr:cNvPr id="69" name="円/楕円 68"/>
        <xdr:cNvSpPr/>
      </xdr:nvSpPr>
      <xdr:spPr bwMode="auto">
        <a:xfrm>
          <a:off x="5600700" y="297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154004</xdr:rowOff>
    </xdr:from>
    <xdr:ext cx="762000" cy="259045"/>
    <xdr:sp macro="" textlink="">
      <xdr:nvSpPr>
        <xdr:cNvPr id="70" name="人口1人当たり決算額の推移該当値テキスト130"/>
        <xdr:cNvSpPr txBox="1"/>
      </xdr:nvSpPr>
      <xdr:spPr>
        <a:xfrm>
          <a:off x="5740400" y="294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53,975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119101</xdr:rowOff>
    </xdr:from>
    <xdr:to>
      <xdr:col>4</xdr:col>
      <xdr:colOff>520700</xdr:colOff>
      <xdr:row>17</xdr:row>
      <xdr:rowOff>49251</xdr:rowOff>
    </xdr:to>
    <xdr:sp macro="" textlink="">
      <xdr:nvSpPr>
        <xdr:cNvPr id="71" name="円/楕円 70"/>
        <xdr:cNvSpPr/>
      </xdr:nvSpPr>
      <xdr:spPr bwMode="auto">
        <a:xfrm>
          <a:off x="4953000" y="2909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34028</xdr:rowOff>
    </xdr:from>
    <xdr:ext cx="736600" cy="259045"/>
    <xdr:sp macro="" textlink="">
      <xdr:nvSpPr>
        <xdr:cNvPr id="72" name="テキスト ボックス 71"/>
        <xdr:cNvSpPr txBox="1"/>
      </xdr:nvSpPr>
      <xdr:spPr>
        <a:xfrm>
          <a:off x="4622800" y="2996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85077</xdr:rowOff>
    </xdr:from>
    <xdr:to>
      <xdr:col>3</xdr:col>
      <xdr:colOff>955675</xdr:colOff>
      <xdr:row>17</xdr:row>
      <xdr:rowOff>15227</xdr:rowOff>
    </xdr:to>
    <xdr:sp macro="" textlink="">
      <xdr:nvSpPr>
        <xdr:cNvPr id="73" name="円/楕円 72"/>
        <xdr:cNvSpPr/>
      </xdr:nvSpPr>
      <xdr:spPr bwMode="auto">
        <a:xfrm>
          <a:off x="4254500" y="287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xdr:rowOff>
    </xdr:from>
    <xdr:ext cx="762000" cy="259045"/>
    <xdr:sp macro="" textlink="">
      <xdr:nvSpPr>
        <xdr:cNvPr id="74" name="テキスト ボックス 73"/>
        <xdr:cNvSpPr txBox="1"/>
      </xdr:nvSpPr>
      <xdr:spPr>
        <a:xfrm>
          <a:off x="3924300" y="296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56,517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86830</xdr:rowOff>
    </xdr:from>
    <xdr:to>
      <xdr:col>3</xdr:col>
      <xdr:colOff>257175</xdr:colOff>
      <xdr:row>17</xdr:row>
      <xdr:rowOff>16980</xdr:rowOff>
    </xdr:to>
    <xdr:sp macro="" textlink="">
      <xdr:nvSpPr>
        <xdr:cNvPr id="75" name="円/楕円 74"/>
        <xdr:cNvSpPr/>
      </xdr:nvSpPr>
      <xdr:spPr bwMode="auto">
        <a:xfrm>
          <a:off x="3556000" y="287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1757</xdr:rowOff>
    </xdr:from>
    <xdr:ext cx="762000" cy="259045"/>
    <xdr:sp macro="" textlink="">
      <xdr:nvSpPr>
        <xdr:cNvPr id="76" name="テキスト ボックス 75"/>
        <xdr:cNvSpPr txBox="1"/>
      </xdr:nvSpPr>
      <xdr:spPr>
        <a:xfrm>
          <a:off x="3225800" y="296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56,471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60312</xdr:rowOff>
    </xdr:from>
    <xdr:to>
      <xdr:col>2</xdr:col>
      <xdr:colOff>692150</xdr:colOff>
      <xdr:row>16</xdr:row>
      <xdr:rowOff>161912</xdr:rowOff>
    </xdr:to>
    <xdr:sp macro="" textlink="">
      <xdr:nvSpPr>
        <xdr:cNvPr id="77" name="円/楕円 76"/>
        <xdr:cNvSpPr/>
      </xdr:nvSpPr>
      <xdr:spPr bwMode="auto">
        <a:xfrm>
          <a:off x="2857500" y="2851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146689</xdr:rowOff>
    </xdr:from>
    <xdr:ext cx="762000" cy="259045"/>
    <xdr:sp macro="" textlink="">
      <xdr:nvSpPr>
        <xdr:cNvPr id="78" name="テキスト ボックス 77"/>
        <xdr:cNvSpPr txBox="1"/>
      </xdr:nvSpPr>
      <xdr:spPr>
        <a:xfrm>
          <a:off x="2527300" y="293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302153</xdr:rowOff>
    </xdr:from>
    <xdr:to>
      <xdr:col>4</xdr:col>
      <xdr:colOff>1117600</xdr:colOff>
      <xdr:row>33</xdr:row>
      <xdr:rowOff>314452</xdr:rowOff>
    </xdr:to>
    <xdr:cxnSp macro="">
      <xdr:nvCxnSpPr>
        <xdr:cNvPr id="110" name="直線コネクタ 109"/>
        <xdr:cNvCxnSpPr/>
      </xdr:nvCxnSpPr>
      <xdr:spPr bwMode="auto">
        <a:xfrm flipV="1">
          <a:off x="5003800" y="6226703"/>
          <a:ext cx="647700" cy="1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166143</xdr:rowOff>
    </xdr:from>
    <xdr:ext cx="762000" cy="259045"/>
    <xdr:sp macro="" textlink="">
      <xdr:nvSpPr>
        <xdr:cNvPr id="111" name="人口1人当たり決算額の推移平均値テキスト445"/>
        <xdr:cNvSpPr txBox="1"/>
      </xdr:nvSpPr>
      <xdr:spPr>
        <a:xfrm>
          <a:off x="5740400" y="677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314452</xdr:rowOff>
    </xdr:from>
    <xdr:to>
      <xdr:col>4</xdr:col>
      <xdr:colOff>469900</xdr:colOff>
      <xdr:row>34</xdr:row>
      <xdr:rowOff>28565</xdr:rowOff>
    </xdr:to>
    <xdr:cxnSp macro="">
      <xdr:nvCxnSpPr>
        <xdr:cNvPr id="113" name="直線コネクタ 112"/>
        <xdr:cNvCxnSpPr/>
      </xdr:nvCxnSpPr>
      <xdr:spPr bwMode="auto">
        <a:xfrm flipV="1">
          <a:off x="4305300" y="6239002"/>
          <a:ext cx="698500" cy="5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245925</xdr:rowOff>
    </xdr:from>
    <xdr:ext cx="736600" cy="259045"/>
    <xdr:sp macro="" textlink="">
      <xdr:nvSpPr>
        <xdr:cNvPr id="115" name="テキスト ボックス 114"/>
        <xdr:cNvSpPr txBox="1"/>
      </xdr:nvSpPr>
      <xdr:spPr>
        <a:xfrm>
          <a:off x="4622800" y="685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28565</xdr:rowOff>
    </xdr:from>
    <xdr:to>
      <xdr:col>3</xdr:col>
      <xdr:colOff>904875</xdr:colOff>
      <xdr:row>34</xdr:row>
      <xdr:rowOff>78217</xdr:rowOff>
    </xdr:to>
    <xdr:cxnSp macro="">
      <xdr:nvCxnSpPr>
        <xdr:cNvPr id="116" name="直線コネクタ 115"/>
        <xdr:cNvCxnSpPr/>
      </xdr:nvCxnSpPr>
      <xdr:spPr bwMode="auto">
        <a:xfrm flipV="1">
          <a:off x="3606800" y="6296015"/>
          <a:ext cx="698500" cy="4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50785</xdr:rowOff>
    </xdr:from>
    <xdr:to>
      <xdr:col>3</xdr:col>
      <xdr:colOff>206375</xdr:colOff>
      <xdr:row>34</xdr:row>
      <xdr:rowOff>78217</xdr:rowOff>
    </xdr:to>
    <xdr:cxnSp macro="">
      <xdr:nvCxnSpPr>
        <xdr:cNvPr id="119" name="直線コネクタ 118"/>
        <xdr:cNvCxnSpPr/>
      </xdr:nvCxnSpPr>
      <xdr:spPr bwMode="auto">
        <a:xfrm>
          <a:off x="2908300" y="6318235"/>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251353</xdr:rowOff>
    </xdr:from>
    <xdr:to>
      <xdr:col>5</xdr:col>
      <xdr:colOff>34925</xdr:colOff>
      <xdr:row>34</xdr:row>
      <xdr:rowOff>10053</xdr:rowOff>
    </xdr:to>
    <xdr:sp macro="" textlink="">
      <xdr:nvSpPr>
        <xdr:cNvPr id="129" name="円/楕円 128"/>
        <xdr:cNvSpPr/>
      </xdr:nvSpPr>
      <xdr:spPr bwMode="auto">
        <a:xfrm>
          <a:off x="5600700" y="617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96430</xdr:rowOff>
    </xdr:from>
    <xdr:ext cx="762000" cy="259045"/>
    <xdr:sp macro="" textlink="">
      <xdr:nvSpPr>
        <xdr:cNvPr id="130" name="人口1人当たり決算額の推移該当値テキスト445"/>
        <xdr:cNvSpPr txBox="1"/>
      </xdr:nvSpPr>
      <xdr:spPr>
        <a:xfrm>
          <a:off x="5740400" y="602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27,419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263652</xdr:rowOff>
    </xdr:from>
    <xdr:to>
      <xdr:col>4</xdr:col>
      <xdr:colOff>520700</xdr:colOff>
      <xdr:row>34</xdr:row>
      <xdr:rowOff>22352</xdr:rowOff>
    </xdr:to>
    <xdr:sp macro="" textlink="">
      <xdr:nvSpPr>
        <xdr:cNvPr id="131" name="円/楕円 130"/>
        <xdr:cNvSpPr/>
      </xdr:nvSpPr>
      <xdr:spPr bwMode="auto">
        <a:xfrm>
          <a:off x="4953000" y="6188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32529</xdr:rowOff>
    </xdr:from>
    <xdr:ext cx="736600" cy="259045"/>
    <xdr:sp macro="" textlink="">
      <xdr:nvSpPr>
        <xdr:cNvPr id="132" name="テキスト ボックス 131"/>
        <xdr:cNvSpPr txBox="1"/>
      </xdr:nvSpPr>
      <xdr:spPr>
        <a:xfrm>
          <a:off x="4622800" y="59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27,150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320665</xdr:rowOff>
    </xdr:from>
    <xdr:to>
      <xdr:col>3</xdr:col>
      <xdr:colOff>955675</xdr:colOff>
      <xdr:row>34</xdr:row>
      <xdr:rowOff>79365</xdr:rowOff>
    </xdr:to>
    <xdr:sp macro="" textlink="">
      <xdr:nvSpPr>
        <xdr:cNvPr id="133" name="円/楕円 132"/>
        <xdr:cNvSpPr/>
      </xdr:nvSpPr>
      <xdr:spPr bwMode="auto">
        <a:xfrm>
          <a:off x="4254500" y="624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89542</xdr:rowOff>
    </xdr:from>
    <xdr:ext cx="762000" cy="259045"/>
    <xdr:sp macro="" textlink="">
      <xdr:nvSpPr>
        <xdr:cNvPr id="134" name="テキスト ボックス 133"/>
        <xdr:cNvSpPr txBox="1"/>
      </xdr:nvSpPr>
      <xdr:spPr>
        <a:xfrm>
          <a:off x="3924300" y="60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27417</xdr:rowOff>
    </xdr:from>
    <xdr:to>
      <xdr:col>3</xdr:col>
      <xdr:colOff>257175</xdr:colOff>
      <xdr:row>34</xdr:row>
      <xdr:rowOff>129017</xdr:rowOff>
    </xdr:to>
    <xdr:sp macro="" textlink="">
      <xdr:nvSpPr>
        <xdr:cNvPr id="135" name="円/楕円 134"/>
        <xdr:cNvSpPr/>
      </xdr:nvSpPr>
      <xdr:spPr bwMode="auto">
        <a:xfrm>
          <a:off x="3556000" y="6294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139194</xdr:rowOff>
    </xdr:from>
    <xdr:ext cx="762000" cy="259045"/>
    <xdr:sp macro="" textlink="">
      <xdr:nvSpPr>
        <xdr:cNvPr id="136" name="テキスト ボックス 135"/>
        <xdr:cNvSpPr txBox="1"/>
      </xdr:nvSpPr>
      <xdr:spPr>
        <a:xfrm>
          <a:off x="3225800" y="606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24,817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342885</xdr:rowOff>
    </xdr:from>
    <xdr:to>
      <xdr:col>2</xdr:col>
      <xdr:colOff>692150</xdr:colOff>
      <xdr:row>34</xdr:row>
      <xdr:rowOff>101585</xdr:rowOff>
    </xdr:to>
    <xdr:sp macro="" textlink="">
      <xdr:nvSpPr>
        <xdr:cNvPr id="137" name="円/楕円 136"/>
        <xdr:cNvSpPr/>
      </xdr:nvSpPr>
      <xdr:spPr bwMode="auto">
        <a:xfrm>
          <a:off x="2857500" y="6267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111762</xdr:rowOff>
    </xdr:from>
    <xdr:ext cx="762000" cy="259045"/>
    <xdr:sp macro="" textlink="">
      <xdr:nvSpPr>
        <xdr:cNvPr id="138" name="テキスト ボックス 137"/>
        <xdr:cNvSpPr txBox="1"/>
      </xdr:nvSpPr>
      <xdr:spPr>
        <a:xfrm>
          <a:off x="2527300" y="603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実質収支の恒常的な黒字化を目指すため、行財政改革プラン・プログラムの実施や歳出全般にわたる効率化・合理化を進め、財政構造健全化のための取り組みを継続して実施しているが、平成2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年度においては実質単年度収支は赤字となり、財政調整基金残高は減少したが、実質赤字額は発生していない結果となった。</a:t>
          </a:r>
          <a:endParaRPr lang="ja-JP" altLang="ja-JP" sz="1400">
            <a:effectLst/>
          </a:endParaRPr>
        </a:p>
        <a:p>
          <a:pPr rtl="0"/>
          <a:r>
            <a:rPr lang="ja-JP" altLang="ja-JP" sz="1100" b="0" i="0" baseline="0">
              <a:solidFill>
                <a:schemeClr val="dk1"/>
              </a:solidFill>
              <a:effectLst/>
              <a:latin typeface="+mn-lt"/>
              <a:ea typeface="+mn-ea"/>
              <a:cs typeface="+mn-cs"/>
            </a:rPr>
            <a:t>　今後、大規模プロジェクトの実施が想定されるが、行財政改革プラン、財政プランに基づく着実な取り組みにより、継続可能な財政基盤づくりに努めていく。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自動車運送事業会計は、利用者の減少等によりここ数年資金不足（赤字）が生じている。しかし、一般会計やその他の公営企業等を含む連結ベースでの実質収支は黒字となっている。</a:t>
          </a:r>
          <a:endParaRPr lang="ja-JP" altLang="ja-JP" sz="1400">
            <a:effectLst/>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公営企業及び準公営企業については、公営企業の基本に則り、中期的な経営計画に基づき、積極的な収入確保と経費削減による経営基盤の強化を図ることにより自律的な経営が原則となっており、その結果として一般会計からの負担が適正な水準となるように見直すこととしている。</a:t>
          </a:r>
          <a:endParaRPr lang="ja-JP" altLang="ja-JP" sz="1400">
            <a:effectLst/>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実質収支が黒字で標準財政規模に占める割合が大きい水道事業会計は、事業のコスト削減をはじめ、起債償還額のピークを超えたことに伴う歳出減少により、比率は年々増加している。</a:t>
          </a:r>
          <a:endParaRPr lang="ja-JP" altLang="ja-JP" sz="1400">
            <a:effectLst/>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次に割合が大きい一般会計も、補助費や建設事業費、人件費等の経費削減や交付税措置のある有利な起債の活用により、年々その比率が増加している。</a:t>
          </a:r>
          <a:endParaRPr lang="ja-JP" altLang="ja-JP" sz="1400">
            <a:effectLst/>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今後も青森市行財政改革プランに基づき、補助金･負担金の見直しと財源の確保、公債費の適正化、公営企業・準公営企業の見直しなどにより、行政の効率化に努め財政の健全化を図る。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元利償還金等は、これまで国の経済対策に呼応した公共投資の実施や、新ごみ処理施設や小学校給食センターの整備などの事業実施に際して市債を発行してきたことにより、年々増加している。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臨時財政対策債や合併特例債など交付税措置のある比較的有利な市債の活用や、公債費負担の平準化を図り、実質公債費比率の抑制に努めていく。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将来負担額の大半を占める地方債残高は、新ごみ処理施設整備事業及び合併に伴うまちづくり関連事業などが主な要因として挙げられるが、青森市財政プランに基づき投資的経費における新規の市債発行額を基本的に100億円程度に抑制する取組みを実施してきたことなどにより、投資的経費に充当する市債の残高は減少している。</a:t>
          </a:r>
          <a:endParaRPr lang="ja-JP" altLang="ja-JP" sz="1300">
            <a:effectLst/>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充当可能財源等は年々増加傾向にあったものの平成2</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年度において減少した。その要因としては、財政調整基金や減債基金などの公債費に充当可能な基金残高が減少したことが挙げられる。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135119816</v>
      </c>
      <c r="BO4" s="349"/>
      <c r="BP4" s="349"/>
      <c r="BQ4" s="349"/>
      <c r="BR4" s="349"/>
      <c r="BS4" s="349"/>
      <c r="BT4" s="349"/>
      <c r="BU4" s="350"/>
      <c r="BV4" s="348">
        <v>123191397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2.2999999999999998</v>
      </c>
      <c r="CU4" s="355"/>
      <c r="CV4" s="355"/>
      <c r="CW4" s="355"/>
      <c r="CX4" s="355"/>
      <c r="CY4" s="355"/>
      <c r="CZ4" s="355"/>
      <c r="DA4" s="356"/>
      <c r="DB4" s="354">
        <v>2.2000000000000002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132961041</v>
      </c>
      <c r="BO5" s="386"/>
      <c r="BP5" s="386"/>
      <c r="BQ5" s="386"/>
      <c r="BR5" s="386"/>
      <c r="BS5" s="386"/>
      <c r="BT5" s="386"/>
      <c r="BU5" s="387"/>
      <c r="BV5" s="385">
        <v>121188446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v>
      </c>
      <c r="CU5" s="383"/>
      <c r="CV5" s="383"/>
      <c r="CW5" s="383"/>
      <c r="CX5" s="383"/>
      <c r="CY5" s="383"/>
      <c r="CZ5" s="383"/>
      <c r="DA5" s="384"/>
      <c r="DB5" s="382">
        <v>89.6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2158775</v>
      </c>
      <c r="BO6" s="386"/>
      <c r="BP6" s="386"/>
      <c r="BQ6" s="386"/>
      <c r="BR6" s="386"/>
      <c r="BS6" s="386"/>
      <c r="BT6" s="386"/>
      <c r="BU6" s="387"/>
      <c r="BV6" s="385">
        <v>2002951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97.4</v>
      </c>
      <c r="CU6" s="423"/>
      <c r="CV6" s="423"/>
      <c r="CW6" s="423"/>
      <c r="CX6" s="423"/>
      <c r="CY6" s="423"/>
      <c r="CZ6" s="423"/>
      <c r="DA6" s="424"/>
      <c r="DB6" s="422">
        <v>96.7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563359</v>
      </c>
      <c r="BO7" s="386"/>
      <c r="BP7" s="386"/>
      <c r="BQ7" s="386"/>
      <c r="BR7" s="386"/>
      <c r="BS7" s="386"/>
      <c r="BT7" s="386"/>
      <c r="BU7" s="387"/>
      <c r="BV7" s="385">
        <v>448635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69664149</v>
      </c>
      <c r="CU7" s="386"/>
      <c r="CV7" s="386"/>
      <c r="CW7" s="386"/>
      <c r="CX7" s="386"/>
      <c r="CY7" s="386"/>
      <c r="CZ7" s="386"/>
      <c r="DA7" s="387"/>
      <c r="DB7" s="385">
        <v>70190155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1595416</v>
      </c>
      <c r="BO8" s="386"/>
      <c r="BP8" s="386"/>
      <c r="BQ8" s="386"/>
      <c r="BR8" s="386"/>
      <c r="BS8" s="386"/>
      <c r="BT8" s="386"/>
      <c r="BU8" s="387"/>
      <c r="BV8" s="385">
        <v>1554316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0.53</v>
      </c>
      <c r="CU8" s="426"/>
      <c r="CV8" s="426"/>
      <c r="CW8" s="426"/>
      <c r="CX8" s="426"/>
      <c r="CY8" s="426"/>
      <c r="CZ8" s="426"/>
      <c r="DA8" s="427"/>
      <c r="DB8" s="425">
        <v>0.53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299520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41100</v>
      </c>
      <c r="BO9" s="386"/>
      <c r="BP9" s="386"/>
      <c r="BQ9" s="386"/>
      <c r="BR9" s="386"/>
      <c r="BS9" s="386"/>
      <c r="BT9" s="386"/>
      <c r="BU9" s="387"/>
      <c r="BV9" s="385">
        <v>-218425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19.600000000000001</v>
      </c>
      <c r="CU9" s="383"/>
      <c r="CV9" s="383"/>
      <c r="CW9" s="383"/>
      <c r="CX9" s="383"/>
      <c r="CY9" s="383"/>
      <c r="CZ9" s="383"/>
      <c r="DA9" s="384"/>
      <c r="DB9" s="382">
        <v>20.6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311379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7129</v>
      </c>
      <c r="BO10" s="386"/>
      <c r="BP10" s="386"/>
      <c r="BQ10" s="386"/>
      <c r="BR10" s="386"/>
      <c r="BS10" s="386"/>
      <c r="BT10" s="386"/>
      <c r="BU10" s="387"/>
      <c r="BV10" s="385">
        <v>6799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298416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1341960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297576</v>
      </c>
      <c r="S13" s="467"/>
      <c r="T13" s="467"/>
      <c r="U13" s="467"/>
      <c r="V13" s="468"/>
      <c r="W13" s="401" t="s">
        <v>124</v>
      </c>
      <c r="X13" s="402"/>
      <c r="Y13" s="402"/>
      <c r="Z13" s="402"/>
      <c r="AA13" s="402"/>
      <c r="AB13" s="392"/>
      <c r="AC13" s="436">
        <v>4382</v>
      </c>
      <c r="AD13" s="437"/>
      <c r="AE13" s="437"/>
      <c r="AF13" s="437"/>
      <c r="AG13" s="476"/>
      <c r="AH13" s="436">
        <v>5724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-1293731</v>
      </c>
      <c r="BO13" s="386"/>
      <c r="BP13" s="386"/>
      <c r="BQ13" s="386"/>
      <c r="BR13" s="386"/>
      <c r="BS13" s="386"/>
      <c r="BT13" s="386"/>
      <c r="BU13" s="387"/>
      <c r="BV13" s="385">
        <v>-211626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13.6</v>
      </c>
      <c r="CU13" s="383"/>
      <c r="CV13" s="383"/>
      <c r="CW13" s="383"/>
      <c r="CX13" s="383"/>
      <c r="CY13" s="383"/>
      <c r="CZ13" s="383"/>
      <c r="DA13" s="384"/>
      <c r="DB13" s="382">
        <v>13.3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298462</v>
      </c>
      <c r="S14" s="467"/>
      <c r="T14" s="467"/>
      <c r="U14" s="467"/>
      <c r="V14" s="468"/>
      <c r="W14" s="375"/>
      <c r="X14" s="376"/>
      <c r="Y14" s="376"/>
      <c r="Z14" s="376"/>
      <c r="AA14" s="376"/>
      <c r="AB14" s="365"/>
      <c r="AC14" s="469">
        <v>3.4</v>
      </c>
      <c r="AD14" s="470"/>
      <c r="AE14" s="470"/>
      <c r="AF14" s="470"/>
      <c r="AG14" s="471"/>
      <c r="AH14" s="469">
        <v>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127.6</v>
      </c>
      <c r="CU14" s="481"/>
      <c r="CV14" s="481"/>
      <c r="CW14" s="481"/>
      <c r="CX14" s="481"/>
      <c r="CY14" s="481"/>
      <c r="CZ14" s="481"/>
      <c r="DA14" s="482"/>
      <c r="DB14" s="480">
        <v>134.69999999999999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297637</v>
      </c>
      <c r="S15" s="467"/>
      <c r="T15" s="467"/>
      <c r="U15" s="467"/>
      <c r="V15" s="468"/>
      <c r="W15" s="401" t="s">
        <v>131</v>
      </c>
      <c r="X15" s="402"/>
      <c r="Y15" s="402"/>
      <c r="Z15" s="402"/>
      <c r="AA15" s="402"/>
      <c r="AB15" s="392"/>
      <c r="AC15" s="436">
        <v>19341</v>
      </c>
      <c r="AD15" s="437"/>
      <c r="AE15" s="437"/>
      <c r="AF15" s="437"/>
      <c r="AG15" s="476"/>
      <c r="AH15" s="436">
        <v>23147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29170944</v>
      </c>
      <c r="BO15" s="349"/>
      <c r="BP15" s="349"/>
      <c r="BQ15" s="349"/>
      <c r="BR15" s="349"/>
      <c r="BS15" s="349"/>
      <c r="BT15" s="349"/>
      <c r="BU15" s="350"/>
      <c r="BV15" s="348">
        <v>28866908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15.2</v>
      </c>
      <c r="AD16" s="470"/>
      <c r="AE16" s="470"/>
      <c r="AF16" s="470"/>
      <c r="AG16" s="471"/>
      <c r="AH16" s="469">
        <v>16.2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54805022</v>
      </c>
      <c r="BO16" s="386"/>
      <c r="BP16" s="386"/>
      <c r="BQ16" s="386"/>
      <c r="BR16" s="386"/>
      <c r="BS16" s="386"/>
      <c r="BT16" s="386"/>
      <c r="BU16" s="387"/>
      <c r="BV16" s="385">
        <v>54875023</v>
      </c>
      <c r="BW16" s="386"/>
      <c r="BX16" s="386"/>
      <c r="BY16" s="386"/>
      <c r="BZ16" s="386"/>
      <c r="CA16" s="386"/>
      <c r="CB16" s="386"/>
      <c r="CC16" s="387"/>
      <c r="CD16" s="152"/>
      <c r="CE16" s="492" t="s">
        <v>137</v>
      </c>
      <c r="CF16" s="492"/>
      <c r="CG16" s="492"/>
      <c r="CH16" s="492"/>
      <c r="CI16" s="492"/>
      <c r="CJ16" s="492"/>
      <c r="CK16" s="492"/>
      <c r="CL16" s="492"/>
      <c r="CM16" s="492"/>
      <c r="CN16" s="492"/>
      <c r="CO16" s="492"/>
      <c r="CP16" s="492"/>
      <c r="CQ16" s="492"/>
      <c r="CR16" s="492"/>
      <c r="CS16" s="493"/>
      <c r="CT16" s="382">
        <v>13</v>
      </c>
      <c r="CU16" s="383"/>
      <c r="CV16" s="383"/>
      <c r="CW16" s="383"/>
      <c r="CX16" s="383"/>
      <c r="CY16" s="383"/>
      <c r="CZ16" s="383"/>
      <c r="DA16" s="384"/>
      <c r="DB16" s="382">
        <v>15.9</v>
      </c>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135</v>
      </c>
      <c r="S17" s="487"/>
      <c r="T17" s="487"/>
      <c r="U17" s="487"/>
      <c r="V17" s="488"/>
      <c r="W17" s="401" t="s">
        <v>139</v>
      </c>
      <c r="X17" s="402"/>
      <c r="Y17" s="402"/>
      <c r="Z17" s="402"/>
      <c r="AA17" s="402"/>
      <c r="AB17" s="392"/>
      <c r="AC17" s="436">
        <v>103571</v>
      </c>
      <c r="AD17" s="437"/>
      <c r="AE17" s="437"/>
      <c r="AF17" s="437"/>
      <c r="AG17" s="476"/>
      <c r="AH17" s="436">
        <v>111754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37779635</v>
      </c>
      <c r="BO17" s="386"/>
      <c r="BP17" s="386"/>
      <c r="BQ17" s="386"/>
      <c r="BR17" s="386"/>
      <c r="BS17" s="386"/>
      <c r="BT17" s="386"/>
      <c r="BU17" s="387"/>
      <c r="BV17" s="385">
        <v>37323403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824.62</v>
      </c>
      <c r="M18" s="498"/>
      <c r="N18" s="498"/>
      <c r="O18" s="498"/>
      <c r="P18" s="498"/>
      <c r="Q18" s="498"/>
      <c r="R18" s="499"/>
      <c r="S18" s="499"/>
      <c r="T18" s="499"/>
      <c r="U18" s="499"/>
      <c r="V18" s="500"/>
      <c r="W18" s="403"/>
      <c r="X18" s="404"/>
      <c r="Y18" s="404"/>
      <c r="Z18" s="404"/>
      <c r="AA18" s="404"/>
      <c r="AB18" s="395"/>
      <c r="AC18" s="501">
        <v>81.400000000000006</v>
      </c>
      <c r="AD18" s="502"/>
      <c r="AE18" s="502"/>
      <c r="AF18" s="502"/>
      <c r="AG18" s="503"/>
      <c r="AH18" s="501">
        <v>78.2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65140732</v>
      </c>
      <c r="BO18" s="386"/>
      <c r="BP18" s="386"/>
      <c r="BQ18" s="386"/>
      <c r="BR18" s="386"/>
      <c r="BS18" s="386"/>
      <c r="BT18" s="386"/>
      <c r="BU18" s="387"/>
      <c r="BV18" s="385">
        <v>65199770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363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84303786</v>
      </c>
      <c r="BO19" s="386"/>
      <c r="BP19" s="386"/>
      <c r="BQ19" s="386"/>
      <c r="BR19" s="386"/>
      <c r="BS19" s="386"/>
      <c r="BT19" s="386"/>
      <c r="BU19" s="387"/>
      <c r="BV19" s="385">
        <v>78615944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119413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167042465</v>
      </c>
      <c r="BO23" s="386"/>
      <c r="BP23" s="386"/>
      <c r="BQ23" s="386"/>
      <c r="BR23" s="386"/>
      <c r="BS23" s="386"/>
      <c r="BT23" s="386"/>
      <c r="BU23" s="387"/>
      <c r="BV23" s="385">
        <v>171079525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7718</v>
      </c>
      <c r="R24" s="437"/>
      <c r="S24" s="437"/>
      <c r="T24" s="437"/>
      <c r="U24" s="437"/>
      <c r="V24" s="476"/>
      <c r="W24" s="531"/>
      <c r="X24" s="519"/>
      <c r="Y24" s="520"/>
      <c r="Z24" s="435" t="s">
        <v>155</v>
      </c>
      <c r="AA24" s="415"/>
      <c r="AB24" s="415"/>
      <c r="AC24" s="415"/>
      <c r="AD24" s="415"/>
      <c r="AE24" s="415"/>
      <c r="AF24" s="415"/>
      <c r="AG24" s="416"/>
      <c r="AH24" s="436">
        <v>1419</v>
      </c>
      <c r="AI24" s="437"/>
      <c r="AJ24" s="437"/>
      <c r="AK24" s="437"/>
      <c r="AL24" s="476"/>
      <c r="AM24" s="436">
        <v>4519515</v>
      </c>
      <c r="AN24" s="437"/>
      <c r="AO24" s="437"/>
      <c r="AP24" s="437"/>
      <c r="AQ24" s="437"/>
      <c r="AR24" s="476"/>
      <c r="AS24" s="436">
        <v>3185</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97331893</v>
      </c>
      <c r="BO24" s="386"/>
      <c r="BP24" s="386"/>
      <c r="BQ24" s="386"/>
      <c r="BR24" s="386"/>
      <c r="BS24" s="386"/>
      <c r="BT24" s="386"/>
      <c r="BU24" s="387"/>
      <c r="BV24" s="385">
        <v>96872616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7452</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36902282</v>
      </c>
      <c r="BO25" s="349"/>
      <c r="BP25" s="349"/>
      <c r="BQ25" s="349"/>
      <c r="BR25" s="349"/>
      <c r="BS25" s="349"/>
      <c r="BT25" s="349"/>
      <c r="BU25" s="350"/>
      <c r="BV25" s="348">
        <v>28809004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6219</v>
      </c>
      <c r="R26" s="437"/>
      <c r="S26" s="437"/>
      <c r="T26" s="437"/>
      <c r="U26" s="437"/>
      <c r="V26" s="476"/>
      <c r="W26" s="531"/>
      <c r="X26" s="519"/>
      <c r="Y26" s="520"/>
      <c r="Z26" s="435" t="s">
        <v>161</v>
      </c>
      <c r="AA26" s="539"/>
      <c r="AB26" s="539"/>
      <c r="AC26" s="539"/>
      <c r="AD26" s="539"/>
      <c r="AE26" s="539"/>
      <c r="AF26" s="539"/>
      <c r="AG26" s="540"/>
      <c r="AH26" s="436">
        <v>218</v>
      </c>
      <c r="AI26" s="437"/>
      <c r="AJ26" s="437"/>
      <c r="AK26" s="437"/>
      <c r="AL26" s="476"/>
      <c r="AM26" s="436">
        <v>724196</v>
      </c>
      <c r="AN26" s="437"/>
      <c r="AO26" s="437"/>
      <c r="AP26" s="437"/>
      <c r="AQ26" s="437"/>
      <c r="AR26" s="476"/>
      <c r="AS26" s="436">
        <v>3322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100000</v>
      </c>
      <c r="BO26" s="386"/>
      <c r="BP26" s="386"/>
      <c r="BQ26" s="386"/>
      <c r="BR26" s="386"/>
      <c r="BS26" s="386"/>
      <c r="BT26" s="386"/>
      <c r="BU26" s="387"/>
      <c r="BV26" s="385">
        <v>100000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6462</v>
      </c>
      <c r="R27" s="437"/>
      <c r="S27" s="437"/>
      <c r="T27" s="437"/>
      <c r="U27" s="437"/>
      <c r="V27" s="476"/>
      <c r="W27" s="531"/>
      <c r="X27" s="519"/>
      <c r="Y27" s="520"/>
      <c r="Z27" s="435" t="s">
        <v>164</v>
      </c>
      <c r="AA27" s="415"/>
      <c r="AB27" s="415"/>
      <c r="AC27" s="415"/>
      <c r="AD27" s="415"/>
      <c r="AE27" s="415"/>
      <c r="AF27" s="415"/>
      <c r="AG27" s="416"/>
      <c r="AH27" s="436">
        <v>21</v>
      </c>
      <c r="AI27" s="437"/>
      <c r="AJ27" s="437"/>
      <c r="AK27" s="437"/>
      <c r="AL27" s="476"/>
      <c r="AM27" s="436">
        <v>83349</v>
      </c>
      <c r="AN27" s="437"/>
      <c r="AO27" s="437"/>
      <c r="AP27" s="437"/>
      <c r="AQ27" s="437"/>
      <c r="AR27" s="476"/>
      <c r="AS27" s="436">
        <v>3969</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223760</v>
      </c>
      <c r="BO27" s="553"/>
      <c r="BP27" s="553"/>
      <c r="BQ27" s="553"/>
      <c r="BR27" s="553"/>
      <c r="BS27" s="553"/>
      <c r="BT27" s="553"/>
      <c r="BU27" s="554"/>
      <c r="BV27" s="552">
        <v>223636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5922</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6159258</v>
      </c>
      <c r="BO28" s="349"/>
      <c r="BP28" s="349"/>
      <c r="BQ28" s="349"/>
      <c r="BR28" s="349"/>
      <c r="BS28" s="349"/>
      <c r="BT28" s="349"/>
      <c r="BU28" s="350"/>
      <c r="BV28" s="348">
        <v>6694089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39</v>
      </c>
      <c r="M29" s="437"/>
      <c r="N29" s="437"/>
      <c r="O29" s="437"/>
      <c r="P29" s="476"/>
      <c r="Q29" s="436">
        <v>5697</v>
      </c>
      <c r="R29" s="437"/>
      <c r="S29" s="437"/>
      <c r="T29" s="437"/>
      <c r="U29" s="437"/>
      <c r="V29" s="476"/>
      <c r="W29" s="531"/>
      <c r="X29" s="519"/>
      <c r="Y29" s="520"/>
      <c r="Z29" s="435" t="s">
        <v>171</v>
      </c>
      <c r="AA29" s="415"/>
      <c r="AB29" s="415"/>
      <c r="AC29" s="415"/>
      <c r="AD29" s="415"/>
      <c r="AE29" s="415"/>
      <c r="AF29" s="415"/>
      <c r="AG29" s="416"/>
      <c r="AH29" s="436">
        <v>1440</v>
      </c>
      <c r="AI29" s="437"/>
      <c r="AJ29" s="437"/>
      <c r="AK29" s="437"/>
      <c r="AL29" s="476"/>
      <c r="AM29" s="436">
        <v>4602864</v>
      </c>
      <c r="AN29" s="437"/>
      <c r="AO29" s="437"/>
      <c r="AP29" s="437"/>
      <c r="AQ29" s="437"/>
      <c r="AR29" s="476"/>
      <c r="AS29" s="436">
        <v>3196</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3509254</v>
      </c>
      <c r="BO29" s="386"/>
      <c r="BP29" s="386"/>
      <c r="BQ29" s="386"/>
      <c r="BR29" s="386"/>
      <c r="BS29" s="386"/>
      <c r="BT29" s="386"/>
      <c r="BU29" s="387"/>
      <c r="BV29" s="385">
        <v>9270925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98.8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8492048</v>
      </c>
      <c r="BO30" s="553"/>
      <c r="BP30" s="553"/>
      <c r="BQ30" s="553"/>
      <c r="BR30" s="553"/>
      <c r="BS30" s="553"/>
      <c r="BT30" s="553"/>
      <c r="BU30" s="554"/>
      <c r="BV30" s="552">
        <v>5822815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競輪事業特別会計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IF('各会計、関係団体の財政状況及び健全化判断比率'!B33="","",'各会計、関係団体の財政状況及び健全化判断比率'!B33)</f>
        <v>病院事業会計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IF('各会計、関係団体の財政状況及び健全化判断比率'!B36="","",'各会計、関係団体の財政状況及び健全化判断比率'!B36)</f>
        <v>中央卸売市場特別会計</v>
      </c>
      <c r="BH34" s="565"/>
      <c r="BI34" s="565"/>
      <c r="BJ34" s="565"/>
      <c r="BK34" s="565"/>
      <c r="BL34" s="565"/>
      <c r="BM34" s="565"/>
      <c r="BN34" s="565"/>
      <c r="BO34" s="565"/>
      <c r="BP34" s="565"/>
      <c r="BQ34" s="565"/>
      <c r="BR34" s="565"/>
      <c r="BS34" s="565"/>
      <c r="BT34" s="565"/>
      <c r="BU34" s="565"/>
      <c r="BV34" s="165"/>
      <c r="BW34" s="564">
        <f>IF(BY34="","",MAX(C34:D43,U34:V43,AM34:AN43,BE34:BF43)+1)</f>
        <v>16</v>
      </c>
      <c r="BX34" s="564"/>
      <c r="BY34" s="565" t="str">
        <f>IF('各会計、関係団体の財政状況及び健全化判断比率'!B68="","",'各会計、関係団体の財政状況及び健全化判断比率'!B68)</f>
        <v>青森地域広域消防事務組合</v>
      </c>
      <c r="BZ34" s="565"/>
      <c r="CA34" s="565"/>
      <c r="CB34" s="565"/>
      <c r="CC34" s="565"/>
      <c r="CD34" s="565"/>
      <c r="CE34" s="565"/>
      <c r="CF34" s="565"/>
      <c r="CG34" s="565"/>
      <c r="CH34" s="565"/>
      <c r="CI34" s="565"/>
      <c r="CJ34" s="565"/>
      <c r="CK34" s="565"/>
      <c r="CL34" s="565"/>
      <c r="CM34" s="565"/>
      <c r="CN34" s="165"/>
      <c r="CO34" s="564">
        <f>IF(CQ34="","",MAX(C34:D43,U34:V43,AM34:AN43,BE34:BF43,BW34:BX43)+1)</f>
        <v>25</v>
      </c>
      <c r="CP34" s="564"/>
      <c r="CQ34" s="565" t="str">
        <f>IF('各会計、関係団体の財政状況及び健全化判断比率'!BS7="","",'各会計、関係団体の財政状況及び健全化判断比率'!BS7)</f>
        <v>青森市土地開発公社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公共用地取得事業特別会計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国民健康保険事業特別会計</v>
      </c>
      <c r="X35" s="565"/>
      <c r="Y35" s="565"/>
      <c r="Z35" s="565"/>
      <c r="AA35" s="565"/>
      <c r="AB35" s="565"/>
      <c r="AC35" s="565"/>
      <c r="AD35" s="565"/>
      <c r="AE35" s="565"/>
      <c r="AF35" s="565"/>
      <c r="AG35" s="565"/>
      <c r="AH35" s="565"/>
      <c r="AI35" s="565"/>
      <c r="AJ35" s="565"/>
      <c r="AK35" s="565"/>
      <c r="AL35" s="165"/>
      <c r="AM35" s="564">
        <f t="shared" ref="AM35:AM43" si="0">IF(AO35="","",AM34+1)</f>
        <v>10</v>
      </c>
      <c r="AN35" s="564"/>
      <c r="AO35" s="565" t="str">
        <f>IF('各会計、関係団体の財政状況及び健全化判断比率'!B34="","",'各会計、関係団体の財政状況及び健全化判断比率'!B34)</f>
        <v>水道事業会計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IF('各会計、関係団体の財政状況及び健全化判断比率'!B37="","",'各会計、関係団体の財政状況及び健全化判断比率'!B37)</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17</v>
      </c>
      <c r="BX35" s="564"/>
      <c r="BY35" s="565" t="str">
        <f>IF('各会計、関係団体の財政状況及び健全化判断比率'!B69="","",'各会計、関係団体の財政状況及び健全化判断比率'!B69)</f>
        <v>青森地域広域事務組合</v>
      </c>
      <c r="BZ35" s="565"/>
      <c r="CA35" s="565"/>
      <c r="CB35" s="565"/>
      <c r="CC35" s="565"/>
      <c r="CD35" s="565"/>
      <c r="CE35" s="565"/>
      <c r="CF35" s="565"/>
      <c r="CG35" s="565"/>
      <c r="CH35" s="565"/>
      <c r="CI35" s="565"/>
      <c r="CJ35" s="565"/>
      <c r="CK35" s="565"/>
      <c r="CL35" s="565"/>
      <c r="CM35" s="565"/>
      <c r="CN35" s="165"/>
      <c r="CO35" s="564">
        <f t="shared" ref="CO35:CO43" si="3">IF(CQ35="","",CO34+1)</f>
        <v>26</v>
      </c>
      <c r="CP35" s="564"/>
      <c r="CQ35" s="565" t="str">
        <f>IF('各会計、関係団体の財政状況及び健全化判断比率'!BS8="","",'各会計、関係団体の財政状況及び健全化判断比率'!BS8)</f>
        <v>青森市観光レクリエーション振興</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母子寡婦福祉資金貸付金特別会計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介護保険事業特別会計</v>
      </c>
      <c r="X36" s="565"/>
      <c r="Y36" s="565"/>
      <c r="Z36" s="565"/>
      <c r="AA36" s="565"/>
      <c r="AB36" s="565"/>
      <c r="AC36" s="565"/>
      <c r="AD36" s="565"/>
      <c r="AE36" s="565"/>
      <c r="AF36" s="565"/>
      <c r="AG36" s="565"/>
      <c r="AH36" s="565"/>
      <c r="AI36" s="565"/>
      <c r="AJ36" s="565"/>
      <c r="AK36" s="565"/>
      <c r="AL36" s="165"/>
      <c r="AM36" s="564">
        <f t="shared" si="0"/>
        <v>11</v>
      </c>
      <c r="AN36" s="564"/>
      <c r="AO36" s="565" t="str">
        <f>IF('各会計、関係団体の財政状況及び健全化判断比率'!B35="","",'各会計、関係団体の財政状況及び健全化判断比率'!B35)</f>
        <v>自動車運送事業会計</v>
      </c>
      <c r="AP36" s="565"/>
      <c r="AQ36" s="565"/>
      <c r="AR36" s="565"/>
      <c r="AS36" s="565"/>
      <c r="AT36" s="565"/>
      <c r="AU36" s="565"/>
      <c r="AV36" s="565"/>
      <c r="AW36" s="565"/>
      <c r="AX36" s="565"/>
      <c r="AY36" s="565"/>
      <c r="AZ36" s="565"/>
      <c r="BA36" s="565"/>
      <c r="BB36" s="565"/>
      <c r="BC36" s="565"/>
      <c r="BD36" s="165"/>
      <c r="BE36" s="564">
        <f t="shared" si="1"/>
        <v>14</v>
      </c>
      <c r="BF36" s="564"/>
      <c r="BG36" s="565" t="str">
        <f>IF('各会計、関係団体の財政状況及び健全化判断比率'!B38="","",'各会計、関係団体の財政状況及び健全化判断比率'!B38)</f>
        <v>農業集落排水事業特別会計</v>
      </c>
      <c r="BH36" s="565"/>
      <c r="BI36" s="565"/>
      <c r="BJ36" s="565"/>
      <c r="BK36" s="565"/>
      <c r="BL36" s="565"/>
      <c r="BM36" s="565"/>
      <c r="BN36" s="565"/>
      <c r="BO36" s="565"/>
      <c r="BP36" s="565"/>
      <c r="BQ36" s="565"/>
      <c r="BR36" s="565"/>
      <c r="BS36" s="565"/>
      <c r="BT36" s="565"/>
      <c r="BU36" s="565"/>
      <c r="BV36" s="165"/>
      <c r="BW36" s="564">
        <f t="shared" si="2"/>
        <v>18</v>
      </c>
      <c r="BX36" s="564"/>
      <c r="BY36" s="565" t="str">
        <f>IF('各会計、関係団体の財政状況及び健全化判断比率'!B70="","",'各会計、関係団体の財政状況及び健全化判断比率'!B70)</f>
        <v>津軽広域水道企業団津軽事業部</v>
      </c>
      <c r="BZ36" s="565"/>
      <c r="CA36" s="565"/>
      <c r="CB36" s="565"/>
      <c r="CC36" s="565"/>
      <c r="CD36" s="565"/>
      <c r="CE36" s="565"/>
      <c r="CF36" s="565"/>
      <c r="CG36" s="565"/>
      <c r="CH36" s="565"/>
      <c r="CI36" s="565"/>
      <c r="CJ36" s="565"/>
      <c r="CK36" s="565"/>
      <c r="CL36" s="565"/>
      <c r="CM36" s="565"/>
      <c r="CN36" s="165"/>
      <c r="CO36" s="564">
        <f t="shared" si="3"/>
        <v>27</v>
      </c>
      <c r="CP36" s="564"/>
      <c r="CQ36" s="565" t="str">
        <f>IF('各会計、関係団体の財政状況及び健全化判断比率'!BS9="","",'各会計、関係団体の財政状況及び健全化判断比率'!BS9)</f>
        <v>財団法人シルバー人材センター</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15</v>
      </c>
      <c r="BF37" s="564"/>
      <c r="BG37" s="565" t="str">
        <f>IF('各会計、関係団体の財政状況及び健全化判断比率'!B39="","",'各会計、関係団体の財政状況及び健全化判断比率'!B39)</f>
        <v>宅地造成事業特別会計</v>
      </c>
      <c r="BH37" s="565"/>
      <c r="BI37" s="565"/>
      <c r="BJ37" s="565"/>
      <c r="BK37" s="565"/>
      <c r="BL37" s="565"/>
      <c r="BM37" s="565"/>
      <c r="BN37" s="565"/>
      <c r="BO37" s="565"/>
      <c r="BP37" s="565"/>
      <c r="BQ37" s="565"/>
      <c r="BR37" s="565"/>
      <c r="BS37" s="565"/>
      <c r="BT37" s="565"/>
      <c r="BU37" s="565"/>
      <c r="BV37" s="165"/>
      <c r="BW37" s="564">
        <f t="shared" si="2"/>
        <v>19</v>
      </c>
      <c r="BX37" s="564"/>
      <c r="BY37" s="565" t="str">
        <f>IF('各会計、関係団体の財政状況及び健全化判断比率'!B71="","",'各会計、関係団体の財政状況及び健全化判断比率'!B71)</f>
        <v>黒石地区清掃施設組合</v>
      </c>
      <c r="BZ37" s="565"/>
      <c r="CA37" s="565"/>
      <c r="CB37" s="565"/>
      <c r="CC37" s="565"/>
      <c r="CD37" s="565"/>
      <c r="CE37" s="565"/>
      <c r="CF37" s="565"/>
      <c r="CG37" s="565"/>
      <c r="CH37" s="565"/>
      <c r="CI37" s="565"/>
      <c r="CJ37" s="565"/>
      <c r="CK37" s="565"/>
      <c r="CL37" s="565"/>
      <c r="CM37" s="565"/>
      <c r="CN37" s="165"/>
      <c r="CO37" s="564">
        <f t="shared" si="3"/>
        <v>28</v>
      </c>
      <c r="CP37" s="564"/>
      <c r="CQ37" s="565" t="str">
        <f>IF('各会計、関係団体の財政状況及び健全化判断比率'!BS10="","",'各会計、関係団体の財政状況及び健全化判断比率'!BS10)</f>
        <v>財団法人青森市文化スポーツ振興公社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8</v>
      </c>
      <c r="V38" s="564"/>
      <c r="W38" s="565" t="str">
        <f>IF('各会計、関係団体の財政状況及び健全化判断比率'!B32="","",'各会計、関係団体の財政状況及び健全化判断比率'!B32)</f>
        <v>駐車場事業特別会計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20</v>
      </c>
      <c r="BX38" s="564"/>
      <c r="BY38" s="565" t="str">
        <f>IF('各会計、関係団体の財政状況及び健全化判断比率'!B72="","",'各会計、関係団体の財政状況及び健全化判断比率'!B72)</f>
        <v>南黒地方福祉事務組合</v>
      </c>
      <c r="BZ38" s="565"/>
      <c r="CA38" s="565"/>
      <c r="CB38" s="565"/>
      <c r="CC38" s="565"/>
      <c r="CD38" s="565"/>
      <c r="CE38" s="565"/>
      <c r="CF38" s="565"/>
      <c r="CG38" s="565"/>
      <c r="CH38" s="565"/>
      <c r="CI38" s="565"/>
      <c r="CJ38" s="565"/>
      <c r="CK38" s="565"/>
      <c r="CL38" s="565"/>
      <c r="CM38" s="565"/>
      <c r="CN38" s="165"/>
      <c r="CO38" s="564">
        <f t="shared" si="3"/>
        <v>29</v>
      </c>
      <c r="CP38" s="564"/>
      <c r="CQ38" s="565" t="str">
        <f>IF('各会計、関係団体の財政状況及び健全化判断比率'!BS11="","",'各会計、関係団体の財政状況及び健全化判断比率'!BS11)</f>
        <v>青森駅前再開発ビル株式会社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21</v>
      </c>
      <c r="BX39" s="564"/>
      <c r="BY39" s="565" t="str">
        <f>IF('各会計、関係団体の財政状況及び健全化判断比率'!B73="","",'各会計、関係団体の財政状況及び健全化判断比率'!B73)</f>
        <v>青森県後期高齢者医療広域連合（一般会計）</v>
      </c>
      <c r="BZ39" s="565"/>
      <c r="CA39" s="565"/>
      <c r="CB39" s="565"/>
      <c r="CC39" s="565"/>
      <c r="CD39" s="565"/>
      <c r="CE39" s="565"/>
      <c r="CF39" s="565"/>
      <c r="CG39" s="565"/>
      <c r="CH39" s="565"/>
      <c r="CI39" s="565"/>
      <c r="CJ39" s="565"/>
      <c r="CK39" s="565"/>
      <c r="CL39" s="565"/>
      <c r="CM39" s="565"/>
      <c r="CN39" s="165"/>
      <c r="CO39" s="564">
        <f t="shared" si="3"/>
        <v>30</v>
      </c>
      <c r="CP39" s="564"/>
      <c r="CQ39" s="565" t="str">
        <f>IF('各会計、関係団体の財政状況及び健全化判断比率'!BS12="","",'各会計、関係団体の財政状況及び健全化判断比率'!BS12)</f>
        <v>株式会社ソフトアカデミーあおもり</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22</v>
      </c>
      <c r="BX40" s="564"/>
      <c r="BY40" s="565" t="str">
        <f>IF('各会計、関係団体の財政状況及び健全化判断比率'!B74="","",'各会計、関係団体の財政状況及び健全化判断比率'!B74)</f>
        <v>青森県後期高齢者医療広域連合（特別会計）</v>
      </c>
      <c r="BZ40" s="565"/>
      <c r="CA40" s="565"/>
      <c r="CB40" s="565"/>
      <c r="CC40" s="565"/>
      <c r="CD40" s="565"/>
      <c r="CE40" s="565"/>
      <c r="CF40" s="565"/>
      <c r="CG40" s="565"/>
      <c r="CH40" s="565"/>
      <c r="CI40" s="565"/>
      <c r="CJ40" s="565"/>
      <c r="CK40" s="565"/>
      <c r="CL40" s="565"/>
      <c r="CM40" s="565"/>
      <c r="CN40" s="165"/>
      <c r="CO40" s="564">
        <f t="shared" si="3"/>
        <v>31</v>
      </c>
      <c r="CP40" s="564"/>
      <c r="CQ40" s="565" t="str">
        <f>IF('各会計、関係団体の財政状況及び健全化判断比率'!BS13="","",'各会計、関係団体の財政状況及び健全化判断比率'!BS13)</f>
        <v>株式会社アップルヒル</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23</v>
      </c>
      <c r="BX41" s="564"/>
      <c r="BY41" s="565" t="str">
        <f>IF('各会計、関係団体の財政状況及び健全化判断比率'!B75="","",'各会計、関係団体の財政状況及び健全化判断比率'!B75)</f>
        <v>青森県市長会館管理組合</v>
      </c>
      <c r="BZ41" s="565"/>
      <c r="CA41" s="565"/>
      <c r="CB41" s="565"/>
      <c r="CC41" s="565"/>
      <c r="CD41" s="565"/>
      <c r="CE41" s="565"/>
      <c r="CF41" s="565"/>
      <c r="CG41" s="565"/>
      <c r="CH41" s="565"/>
      <c r="CI41" s="565"/>
      <c r="CJ41" s="565"/>
      <c r="CK41" s="565"/>
      <c r="CL41" s="565"/>
      <c r="CM41" s="565"/>
      <c r="CN41" s="165"/>
      <c r="CO41" s="564">
        <f t="shared" si="3"/>
        <v>32</v>
      </c>
      <c r="CP41" s="564"/>
      <c r="CQ41" s="565" t="str">
        <f>IF('各会計、関係団体の財政状況及び健全化判断比率'!BS14="","",'各会計、関係団体の財政状況及び健全化判断比率'!BS14)</f>
        <v>青森学術文化振興財団</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24</v>
      </c>
      <c r="BX42" s="564"/>
      <c r="BY42" s="565" t="str">
        <f>IF('各会計、関係団体の財政状況及び健全化判断比率'!B76="","",'各会計、関係団体の財政状況及び健全化判断比率'!B76)</f>
        <v>青森県交通災害共済組合</v>
      </c>
      <c r="BZ42" s="565"/>
      <c r="CA42" s="565"/>
      <c r="CB42" s="565"/>
      <c r="CC42" s="565"/>
      <c r="CD42" s="565"/>
      <c r="CE42" s="565"/>
      <c r="CF42" s="565"/>
      <c r="CG42" s="565"/>
      <c r="CH42" s="565"/>
      <c r="CI42" s="565"/>
      <c r="CJ42" s="565"/>
      <c r="CK42" s="565"/>
      <c r="CL42" s="565"/>
      <c r="CM42" s="565"/>
      <c r="CN42" s="165"/>
      <c r="CO42" s="564">
        <f t="shared" si="3"/>
        <v>33</v>
      </c>
      <c r="CP42" s="564"/>
      <c r="CQ42" s="565" t="str">
        <f>IF('各会計、関係団体の財政状況及び健全化判断比率'!BS15="","",'各会計、関係団体の財政状況及び健全化判断比率'!BS15)</f>
        <v>公立大学法人青森公立大学</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67" t="s">
        <v>24</v>
      </c>
      <c r="C41" s="1168"/>
      <c r="D41" s="81"/>
      <c r="E41" s="1173" t="s">
        <v>25</v>
      </c>
      <c r="F41" s="1173"/>
      <c r="G41" s="1173"/>
      <c r="H41" s="1174"/>
      <c r="I41" s="82">
        <v>178753</v>
      </c>
      <c r="J41" s="83">
        <v>178696</v>
      </c>
      <c r="K41" s="83">
        <v>174839</v>
      </c>
      <c r="L41" s="83">
        <v>171080</v>
      </c>
      <c r="M41" s="84">
        <v>167042</v>
      </c>
    </row>
    <row r="42" spans="2:13" ht="27.75" customHeight="1" x14ac:dyDescent="0.15">
      <c r="B42" s="1169"/>
      <c r="C42" s="1170"/>
      <c r="D42" s="85"/>
      <c r="E42" s="1175" t="s">
        <v>26</v>
      </c>
      <c r="F42" s="1175"/>
      <c r="G42" s="1175"/>
      <c r="H42" s="1176"/>
      <c r="I42" s="86">
        <v>4781</v>
      </c>
      <c r="J42" s="87">
        <v>15653</v>
      </c>
      <c r="K42" s="87">
        <v>17960</v>
      </c>
      <c r="L42" s="87">
        <v>16980</v>
      </c>
      <c r="M42" s="88">
        <v>7145</v>
      </c>
    </row>
    <row r="43" spans="2:13" ht="27.75" customHeight="1" x14ac:dyDescent="0.15">
      <c r="B43" s="1169"/>
      <c r="C43" s="1170"/>
      <c r="D43" s="85"/>
      <c r="E43" s="1175" t="s">
        <v>27</v>
      </c>
      <c r="F43" s="1175"/>
      <c r="G43" s="1175"/>
      <c r="H43" s="1176"/>
      <c r="I43" s="86">
        <v>33150</v>
      </c>
      <c r="J43" s="87">
        <v>32929</v>
      </c>
      <c r="K43" s="87">
        <v>30654</v>
      </c>
      <c r="L43" s="87">
        <v>29405</v>
      </c>
      <c r="M43" s="88">
        <v>29903</v>
      </c>
    </row>
    <row r="44" spans="2:13" ht="27.75" customHeight="1" x14ac:dyDescent="0.15">
      <c r="B44" s="1169"/>
      <c r="C44" s="1170"/>
      <c r="D44" s="85"/>
      <c r="E44" s="1175" t="s">
        <v>28</v>
      </c>
      <c r="F44" s="1175"/>
      <c r="G44" s="1175"/>
      <c r="H44" s="1176"/>
      <c r="I44" s="86">
        <v>2758</v>
      </c>
      <c r="J44" s="87">
        <v>2229</v>
      </c>
      <c r="K44" s="87">
        <v>1705</v>
      </c>
      <c r="L44" s="87">
        <v>1461</v>
      </c>
      <c r="M44" s="88">
        <v>1219</v>
      </c>
    </row>
    <row r="45" spans="2:13" ht="27.75" customHeight="1" x14ac:dyDescent="0.15">
      <c r="B45" s="1169"/>
      <c r="C45" s="1170"/>
      <c r="D45" s="85"/>
      <c r="E45" s="1175" t="s">
        <v>29</v>
      </c>
      <c r="F45" s="1175"/>
      <c r="G45" s="1175"/>
      <c r="H45" s="1176"/>
      <c r="I45" s="86">
        <v>17712</v>
      </c>
      <c r="J45" s="87">
        <v>16973</v>
      </c>
      <c r="K45" s="87">
        <v>16581</v>
      </c>
      <c r="L45" s="87">
        <v>16230</v>
      </c>
      <c r="M45" s="88">
        <v>15918</v>
      </c>
    </row>
    <row r="46" spans="2:13" ht="27.75" customHeight="1" x14ac:dyDescent="0.15">
      <c r="B46" s="1169"/>
      <c r="C46" s="1170"/>
      <c r="D46" s="85"/>
      <c r="E46" s="1175" t="s">
        <v>30</v>
      </c>
      <c r="F46" s="1175"/>
      <c r="G46" s="1175"/>
      <c r="H46" s="1176"/>
      <c r="I46" s="86">
        <v>3</v>
      </c>
      <c r="J46" s="87">
        <v>7</v>
      </c>
      <c r="K46" s="87" t="s">
        <v>486</v>
      </c>
      <c r="L46" s="87" t="s">
        <v>486</v>
      </c>
      <c r="M46" s="88" t="s">
        <v>486</v>
      </c>
    </row>
    <row r="47" spans="2:13" ht="27.75" customHeight="1" x14ac:dyDescent="0.15">
      <c r="B47" s="1169"/>
      <c r="C47" s="1170"/>
      <c r="D47" s="85"/>
      <c r="E47" s="1175" t="s">
        <v>31</v>
      </c>
      <c r="F47" s="1175"/>
      <c r="G47" s="1175"/>
      <c r="H47" s="1176"/>
      <c r="I47" s="86" t="s">
        <v>486</v>
      </c>
      <c r="J47" s="87" t="s">
        <v>486</v>
      </c>
      <c r="K47" s="87" t="s">
        <v>486</v>
      </c>
      <c r="L47" s="87" t="s">
        <v>486</v>
      </c>
      <c r="M47" s="88" t="s">
        <v>486</v>
      </c>
    </row>
    <row r="48" spans="2:13" ht="27.75" customHeight="1" x14ac:dyDescent="0.15">
      <c r="B48" s="1171"/>
      <c r="C48" s="1172"/>
      <c r="D48" s="85"/>
      <c r="E48" s="1175" t="s">
        <v>32</v>
      </c>
      <c r="F48" s="1175"/>
      <c r="G48" s="1175"/>
      <c r="H48" s="1176"/>
      <c r="I48" s="86" t="s">
        <v>486</v>
      </c>
      <c r="J48" s="87" t="s">
        <v>486</v>
      </c>
      <c r="K48" s="87" t="s">
        <v>486</v>
      </c>
      <c r="L48" s="87" t="s">
        <v>486</v>
      </c>
      <c r="M48" s="88" t="s">
        <v>486</v>
      </c>
    </row>
    <row r="49" spans="2:13" ht="27.75" customHeight="1" x14ac:dyDescent="0.15">
      <c r="B49" s="1177" t="s">
        <v>33</v>
      </c>
      <c r="C49" s="1178"/>
      <c r="D49" s="89"/>
      <c r="E49" s="1175" t="s">
        <v>34</v>
      </c>
      <c r="F49" s="1175"/>
      <c r="G49" s="1175"/>
      <c r="H49" s="1176"/>
      <c r="I49" s="86">
        <v>9478</v>
      </c>
      <c r="J49" s="87">
        <v>12115</v>
      </c>
      <c r="K49" s="87">
        <v>14165</v>
      </c>
      <c r="L49" s="87">
        <v>18981</v>
      </c>
      <c r="M49" s="88">
        <v>12690</v>
      </c>
    </row>
    <row r="50" spans="2:13" ht="27.75" customHeight="1" x14ac:dyDescent="0.15">
      <c r="B50" s="1169"/>
      <c r="C50" s="1170"/>
      <c r="D50" s="85"/>
      <c r="E50" s="1175" t="s">
        <v>35</v>
      </c>
      <c r="F50" s="1175"/>
      <c r="G50" s="1175"/>
      <c r="H50" s="1176"/>
      <c r="I50" s="86">
        <v>7341</v>
      </c>
      <c r="J50" s="87">
        <v>10973</v>
      </c>
      <c r="K50" s="87">
        <v>11170</v>
      </c>
      <c r="L50" s="87">
        <v>7334</v>
      </c>
      <c r="M50" s="88">
        <v>4528</v>
      </c>
    </row>
    <row r="51" spans="2:13" ht="27.75" customHeight="1" x14ac:dyDescent="0.15">
      <c r="B51" s="1171"/>
      <c r="C51" s="1172"/>
      <c r="D51" s="85"/>
      <c r="E51" s="1175" t="s">
        <v>36</v>
      </c>
      <c r="F51" s="1175"/>
      <c r="G51" s="1175"/>
      <c r="H51" s="1176"/>
      <c r="I51" s="86">
        <v>129988</v>
      </c>
      <c r="J51" s="87">
        <v>134321</v>
      </c>
      <c r="K51" s="87">
        <v>131780</v>
      </c>
      <c r="L51" s="87">
        <v>129469</v>
      </c>
      <c r="M51" s="88">
        <v>129622</v>
      </c>
    </row>
    <row r="52" spans="2:13" ht="27.75" customHeight="1" thickBot="1" x14ac:dyDescent="0.2">
      <c r="B52" s="1179" t="s">
        <v>37</v>
      </c>
      <c r="C52" s="1180"/>
      <c r="D52" s="90"/>
      <c r="E52" s="1181" t="s">
        <v>38</v>
      </c>
      <c r="F52" s="1181"/>
      <c r="G52" s="1181"/>
      <c r="H52" s="1182"/>
      <c r="I52" s="91">
        <v>90351</v>
      </c>
      <c r="J52" s="92">
        <v>89077</v>
      </c>
      <c r="K52" s="92">
        <v>84623</v>
      </c>
      <c r="L52" s="92">
        <v>79371</v>
      </c>
      <c r="M52" s="93">
        <v>74388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59851</v>
      </c>
      <c r="E3" s="116"/>
      <c r="F3" s="117">
        <v>47646</v>
      </c>
      <c r="G3" s="118"/>
      <c r="H3" s="119"/>
    </row>
    <row r="4" spans="1:8" x14ac:dyDescent="0.15">
      <c r="A4" s="120"/>
      <c r="B4" s="121"/>
      <c r="C4" s="122"/>
      <c r="D4" s="123">
        <v>33490</v>
      </c>
      <c r="E4" s="124"/>
      <c r="F4" s="125">
        <v>27308</v>
      </c>
      <c r="G4" s="126"/>
      <c r="H4" s="127"/>
    </row>
    <row r="5" spans="1:8" x14ac:dyDescent="0.15">
      <c r="A5" s="108" t="s">
        <v>519</v>
      </c>
      <c r="B5" s="113"/>
      <c r="C5" s="114"/>
      <c r="D5" s="115">
        <v>50038</v>
      </c>
      <c r="E5" s="116"/>
      <c r="F5" s="117">
        <v>47155</v>
      </c>
      <c r="G5" s="118"/>
      <c r="H5" s="119"/>
    </row>
    <row r="6" spans="1:8" x14ac:dyDescent="0.15">
      <c r="A6" s="120"/>
      <c r="B6" s="121"/>
      <c r="C6" s="122"/>
      <c r="D6" s="123">
        <v>27679</v>
      </c>
      <c r="E6" s="124"/>
      <c r="F6" s="125">
        <v>26802</v>
      </c>
      <c r="G6" s="126"/>
      <c r="H6" s="127"/>
    </row>
    <row r="7" spans="1:8" x14ac:dyDescent="0.15">
      <c r="A7" s="108" t="s">
        <v>520</v>
      </c>
      <c r="B7" s="113"/>
      <c r="C7" s="114"/>
      <c r="D7" s="115">
        <v>28181</v>
      </c>
      <c r="E7" s="116"/>
      <c r="F7" s="117">
        <v>43858</v>
      </c>
      <c r="G7" s="118"/>
      <c r="H7" s="119"/>
    </row>
    <row r="8" spans="1:8" x14ac:dyDescent="0.15">
      <c r="A8" s="120"/>
      <c r="B8" s="121"/>
      <c r="C8" s="122"/>
      <c r="D8" s="123">
        <v>15935</v>
      </c>
      <c r="E8" s="124"/>
      <c r="F8" s="125">
        <v>23714</v>
      </c>
      <c r="G8" s="126"/>
      <c r="H8" s="127"/>
    </row>
    <row r="9" spans="1:8" x14ac:dyDescent="0.15">
      <c r="A9" s="108" t="s">
        <v>521</v>
      </c>
      <c r="B9" s="113"/>
      <c r="C9" s="114"/>
      <c r="D9" s="115">
        <v>31569</v>
      </c>
      <c r="E9" s="116"/>
      <c r="F9" s="117">
        <v>41705</v>
      </c>
      <c r="G9" s="118"/>
      <c r="H9" s="119"/>
    </row>
    <row r="10" spans="1:8" x14ac:dyDescent="0.15">
      <c r="A10" s="120"/>
      <c r="B10" s="121"/>
      <c r="C10" s="122"/>
      <c r="D10" s="123">
        <v>10021</v>
      </c>
      <c r="E10" s="124"/>
      <c r="F10" s="125">
        <v>22742</v>
      </c>
      <c r="G10" s="126"/>
      <c r="H10" s="127"/>
    </row>
    <row r="11" spans="1:8" x14ac:dyDescent="0.15">
      <c r="A11" s="108" t="s">
        <v>522</v>
      </c>
      <c r="B11" s="113"/>
      <c r="C11" s="114"/>
      <c r="D11" s="115">
        <v>65679</v>
      </c>
      <c r="E11" s="116"/>
      <c r="F11" s="117">
        <v>47677</v>
      </c>
      <c r="G11" s="118"/>
      <c r="H11" s="119"/>
    </row>
    <row r="12" spans="1:8" x14ac:dyDescent="0.15">
      <c r="A12" s="120"/>
      <c r="B12" s="121"/>
      <c r="C12" s="128"/>
      <c r="D12" s="123">
        <v>20052</v>
      </c>
      <c r="E12" s="124"/>
      <c r="F12" s="125">
        <v>23360</v>
      </c>
      <c r="G12" s="126"/>
      <c r="H12" s="127"/>
    </row>
    <row r="13" spans="1:8" x14ac:dyDescent="0.15">
      <c r="A13" s="108"/>
      <c r="B13" s="113"/>
      <c r="C13" s="129"/>
      <c r="D13" s="130">
        <v>47064</v>
      </c>
      <c r="E13" s="131"/>
      <c r="F13" s="132">
        <v>45608</v>
      </c>
      <c r="G13" s="133"/>
      <c r="H13" s="119"/>
    </row>
    <row r="14" spans="1:8" x14ac:dyDescent="0.15">
      <c r="A14" s="120"/>
      <c r="B14" s="121"/>
      <c r="C14" s="122"/>
      <c r="D14" s="123">
        <v>21435</v>
      </c>
      <c r="E14" s="124"/>
      <c r="F14" s="125">
        <v>24785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3.42</v>
      </c>
      <c r="C19" s="134">
        <f>ROUND(VALUE(SUBSTITUTE(実質収支比率等に係る経年分析!G$48,"▲","-")),2)</f>
        <v>4.88</v>
      </c>
      <c r="D19" s="134">
        <f>ROUND(VALUE(SUBSTITUTE(実質収支比率等に係る経年分析!H$48,"▲","-")),2)</f>
        <v>2.5499999999999998</v>
      </c>
      <c r="E19" s="134">
        <f>ROUND(VALUE(SUBSTITUTE(実質収支比率等に係る経年分析!I$48,"▲","-")),2)</f>
        <v>2.21</v>
      </c>
      <c r="F19" s="134">
        <f>ROUND(VALUE(SUBSTITUTE(実質収支比率等に係る経年分析!J$48,"▲","-")),2)</f>
        <v>2.29</v>
      </c>
    </row>
    <row r="20" spans="1:11" x14ac:dyDescent="0.15">
      <c r="A20" s="134" t="s">
        <v>43</v>
      </c>
      <c r="B20" s="134">
        <f>ROUND(VALUE(SUBSTITUTE(実質収支比率等に係る経年分析!F$47,"▲","-")),2)</f>
        <v>4.0199999999999996</v>
      </c>
      <c r="C20" s="134">
        <f>ROUND(VALUE(SUBSTITUTE(実質収支比率等に係る経年分析!G$47,"▲","-")),2)</f>
        <v>5.99</v>
      </c>
      <c r="D20" s="134">
        <f>ROUND(VALUE(SUBSTITUTE(実質収支比率等に係る経年分析!H$47,"▲","-")),2)</f>
        <v>8.32</v>
      </c>
      <c r="E20" s="134">
        <f>ROUND(VALUE(SUBSTITUTE(実質収支比率等に係る経年分析!I$47,"▲","-")),2)</f>
        <v>9.5399999999999991</v>
      </c>
      <c r="F20" s="134">
        <f>ROUND(VALUE(SUBSTITUTE(実質収支比率等に係る経年分析!J$47,"▲","-")),2)</f>
        <v>8.84</v>
      </c>
    </row>
    <row r="21" spans="1:11" x14ac:dyDescent="0.15">
      <c r="A21" s="134" t="s">
        <v>44</v>
      </c>
      <c r="B21" s="134">
        <f>IF(ISNUMBER(VALUE(SUBSTITUTE(実質収支比率等に係る経年分析!F$49,"▲","-"))),ROUND(VALUE(SUBSTITUTE(実質収支比率等に係る経年分析!F$49,"▲","-")),2),NA())</f>
        <v>1.03</v>
      </c>
      <c r="C21" s="134">
        <f>IF(ISNUMBER(VALUE(SUBSTITUTE(実質収支比率等に係る経年分析!G$49,"▲","-"))),ROUND(VALUE(SUBSTITUTE(実質収支比率等に係る経年分析!G$49,"▲","-")),2),NA())</f>
        <v>1.87</v>
      </c>
      <c r="D21" s="134">
        <f>IF(ISNUMBER(VALUE(SUBSTITUTE(実質収支比率等に係る経年分析!H$49,"▲","-"))),ROUND(VALUE(SUBSTITUTE(実質収支比率等に係る経年分析!H$49,"▲","-")),2),NA())</f>
        <v>-2.2200000000000002</v>
      </c>
      <c r="E21" s="134">
        <f>IF(ISNUMBER(VALUE(SUBSTITUTE(実質収支比率等に係る経年分析!I$49,"▲","-"))),ROUND(VALUE(SUBSTITUTE(実質収支比率等に係る経年分析!I$49,"▲","-")),2),NA())</f>
        <v>-0.3</v>
      </c>
      <c r="F21" s="134">
        <f>IF(ISNUMBER(VALUE(SUBSTITUTE(実質収支比率等に係る経年分析!J$49,"▲","-"))),ROUND(VALUE(SUBSTITUTE(実質収支比率等に係る経年分析!J$49,"▲","-")),2),NA())</f>
        <v>-1.86</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x14ac:dyDescent="0.15">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f>IF(ROUND(VALUE(SUBSTITUTE(連結実質赤字比率に係る赤字・黒字の構成分析!H$39,"▲", "-")), 2) &lt; 0, ABS(ROUND(VALUE(SUBSTITUTE(連結実質赤字比率に係る赤字・黒字の構成分析!H$39,"▲", "-")), 2)), NA())</f>
        <v>0.14000000000000001</v>
      </c>
      <c r="G31" s="135" t="e">
        <f>IF(ROUND(VALUE(SUBSTITUTE(連結実質赤字比率に係る赤字・黒字の構成分析!H$39,"▲", "-")), 2) &gt;= 0, ABS(ROUND(VALUE(SUBSTITUTE(連結実質赤字比率に係る赤字・黒字の構成分析!H$39,"▲", "-")), 2)), NA())</f>
        <v>#N/A</v>
      </c>
      <c r="H31" s="135">
        <f>IF(ROUND(VALUE(SUBSTITUTE(連結実質赤字比率に係る赤字・黒字の構成分析!I$39,"▲", "-")), 2) &lt; 0, ABS(ROUND(VALUE(SUBSTITUTE(連結実質赤字比率に係る赤字・黒字の構成分析!I$39,"▲", "-")), 2)), NA())</f>
        <v>0.68</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0.45</v>
      </c>
    </row>
    <row r="32" spans="1:11" x14ac:dyDescent="0.15">
      <c r="A32" s="135" t="str">
        <f>IF(連結実質赤字比率に係る赤字・黒字の構成分析!C$38="",NA(),連結実質赤字比率に係る赤字・黒字の構成分析!C$38)</f>
        <v>競輪事業特別会計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0.56000000000000005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0.55000000000000004</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2.2799999999999998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9.48</v>
      </c>
    </row>
    <row r="36" spans="1:16" x14ac:dyDescent="0.15">
      <c r="A36" s="135" t="str">
        <f>IF(連結実質赤字比率に係る赤字・黒字の構成分析!C$34="",NA(),連結実質赤字比率に係る赤字・黒字の構成分析!C$34)</f>
        <v>自動車運送事業会計</v>
      </c>
      <c r="B36" s="135">
        <f>IF(ROUND(VALUE(SUBSTITUTE(連結実質赤字比率に係る赤字・黒字の構成分析!F$34,"▲", "-")), 2) &lt; 0, ABS(ROUND(VALUE(SUBSTITUTE(連結実質赤字比率に係る赤字・黒字の構成分析!F$34,"▲", "-")), 2)), NA())</f>
        <v>0.59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0.56999999999999995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0.51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0.48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0.4</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10960</v>
      </c>
      <c r="E42" s="136"/>
      <c r="F42" s="136"/>
      <c r="G42" s="136">
        <f>'実質公債費比率（分子）の構造'!L$52</f>
        <v>11227</v>
      </c>
      <c r="H42" s="136"/>
      <c r="I42" s="136"/>
      <c r="J42" s="136">
        <f>'実質公債費比率（分子）の構造'!M$52</f>
        <v>11429</v>
      </c>
      <c r="K42" s="136"/>
      <c r="L42" s="136"/>
      <c r="M42" s="136">
        <f>'実質公債費比率（分子）の構造'!N$52</f>
        <v>11804</v>
      </c>
      <c r="N42" s="136"/>
      <c r="O42" s="136"/>
      <c r="P42" s="136">
        <f>'実質公債費比率（分子）の構造'!O$52</f>
        <v>15742</v>
      </c>
    </row>
    <row r="43" spans="1:16" x14ac:dyDescent="0.15">
      <c r="A43" s="136" t="s">
        <v>52</v>
      </c>
      <c r="B43" s="136">
        <f>'実質公債費比率（分子）の構造'!K$51</f>
        <v>2</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115</v>
      </c>
      <c r="C44" s="136"/>
      <c r="D44" s="136"/>
      <c r="E44" s="136">
        <f>'実質公債費比率（分子）の構造'!L$50</f>
        <v>102</v>
      </c>
      <c r="F44" s="136"/>
      <c r="G44" s="136"/>
      <c r="H44" s="136">
        <f>'実質公債費比率（分子）の構造'!M$50</f>
        <v>81</v>
      </c>
      <c r="I44" s="136"/>
      <c r="J44" s="136"/>
      <c r="K44" s="136">
        <f>'実質公債費比率（分子）の構造'!N$50</f>
        <v>38</v>
      </c>
      <c r="L44" s="136"/>
      <c r="M44" s="136"/>
      <c r="N44" s="136">
        <f>'実質公債費比率（分子）の構造'!O$50</f>
        <v>38</v>
      </c>
      <c r="O44" s="136"/>
      <c r="P44" s="136"/>
    </row>
    <row r="45" spans="1:16" x14ac:dyDescent="0.15">
      <c r="A45" s="136" t="s">
        <v>54</v>
      </c>
      <c r="B45" s="136">
        <f>'実質公債費比率（分子）の構造'!K$49</f>
        <v>600</v>
      </c>
      <c r="C45" s="136"/>
      <c r="D45" s="136"/>
      <c r="E45" s="136">
        <f>'実質公債費比率（分子）の構造'!L$49</f>
        <v>629</v>
      </c>
      <c r="F45" s="136"/>
      <c r="G45" s="136"/>
      <c r="H45" s="136">
        <f>'実質公債費比率（分子）の構造'!M$49</f>
        <v>617</v>
      </c>
      <c r="I45" s="136"/>
      <c r="J45" s="136"/>
      <c r="K45" s="136">
        <f>'実質公債費比率（分子）の構造'!N$49</f>
        <v>602</v>
      </c>
      <c r="L45" s="136"/>
      <c r="M45" s="136"/>
      <c r="N45" s="136">
        <f>'実質公債費比率（分子）の構造'!O$49</f>
        <v>448</v>
      </c>
      <c r="O45" s="136"/>
      <c r="P45" s="136"/>
    </row>
    <row r="46" spans="1:16" x14ac:dyDescent="0.15">
      <c r="A46" s="136" t="s">
        <v>55</v>
      </c>
      <c r="B46" s="136">
        <f>'実質公債費比率（分子）の構造'!K$48</f>
        <v>2241</v>
      </c>
      <c r="C46" s="136"/>
      <c r="D46" s="136"/>
      <c r="E46" s="136">
        <f>'実質公債費比率（分子）の構造'!L$48</f>
        <v>2294</v>
      </c>
      <c r="F46" s="136"/>
      <c r="G46" s="136"/>
      <c r="H46" s="136">
        <f>'実質公債費比率（分子）の構造'!M$48</f>
        <v>2345</v>
      </c>
      <c r="I46" s="136"/>
      <c r="J46" s="136"/>
      <c r="K46" s="136">
        <f>'実質公債費比率（分子）の構造'!N$48</f>
        <v>2532</v>
      </c>
      <c r="L46" s="136"/>
      <c r="M46" s="136"/>
      <c r="N46" s="136">
        <f>'実質公債費比率（分子）の構造'!O$48</f>
        <v>2643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15738</v>
      </c>
      <c r="C49" s="136"/>
      <c r="D49" s="136"/>
      <c r="E49" s="136">
        <f>'実質公債費比率（分子）の構造'!L$45</f>
        <v>15719</v>
      </c>
      <c r="F49" s="136"/>
      <c r="G49" s="136"/>
      <c r="H49" s="136">
        <f>'実質公債費比率（分子）の構造'!M$45</f>
        <v>16178</v>
      </c>
      <c r="I49" s="136"/>
      <c r="J49" s="136"/>
      <c r="K49" s="136">
        <f>'実質公債費比率（分子）の構造'!N$45</f>
        <v>16734</v>
      </c>
      <c r="L49" s="136"/>
      <c r="M49" s="136"/>
      <c r="N49" s="136">
        <f>'実質公債費比率（分子）の構造'!O$45</f>
        <v>20796</v>
      </c>
      <c r="O49" s="136"/>
      <c r="P49" s="136"/>
    </row>
    <row r="50" spans="1:16" x14ac:dyDescent="0.15">
      <c r="A50" s="136" t="s">
        <v>59</v>
      </c>
      <c r="B50" s="136" t="e">
        <f>NA()</f>
        <v>#N/A</v>
      </c>
      <c r="C50" s="136">
        <f>IF(ISNUMBER('実質公債費比率（分子）の構造'!K$53),'実質公債費比率（分子）の構造'!K$53,NA())</f>
        <v>7736</v>
      </c>
      <c r="D50" s="136" t="e">
        <f>NA()</f>
        <v>#N/A</v>
      </c>
      <c r="E50" s="136" t="e">
        <f>NA()</f>
        <v>#N/A</v>
      </c>
      <c r="F50" s="136">
        <f>IF(ISNUMBER('実質公債費比率（分子）の構造'!L$53),'実質公債費比率（分子）の構造'!L$53,NA())</f>
        <v>7517</v>
      </c>
      <c r="G50" s="136" t="e">
        <f>NA()</f>
        <v>#N/A</v>
      </c>
      <c r="H50" s="136" t="e">
        <f>NA()</f>
        <v>#N/A</v>
      </c>
      <c r="I50" s="136">
        <f>IF(ISNUMBER('実質公債費比率（分子）の構造'!M$53),'実質公債費比率（分子）の構造'!M$53,NA())</f>
        <v>7792</v>
      </c>
      <c r="J50" s="136" t="e">
        <f>NA()</f>
        <v>#N/A</v>
      </c>
      <c r="K50" s="136" t="e">
        <f>NA()</f>
        <v>#N/A</v>
      </c>
      <c r="L50" s="136">
        <f>IF(ISNUMBER('実質公債費比率（分子）の構造'!N$53),'実質公債費比率（分子）の構造'!N$53,NA())</f>
        <v>8102</v>
      </c>
      <c r="M50" s="136" t="e">
        <f>NA()</f>
        <v>#N/A</v>
      </c>
      <c r="N50" s="136" t="e">
        <f>NA()</f>
        <v>#N/A</v>
      </c>
      <c r="O50" s="136">
        <f>IF(ISNUMBER('実質公債費比率（分子）の構造'!O$53),'実質公債費比率（分子）の構造'!O$53,NA())</f>
        <v>8183</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129988</v>
      </c>
      <c r="E56" s="135"/>
      <c r="F56" s="135"/>
      <c r="G56" s="135">
        <f>'将来負担比率（分子）の構造'!J$51</f>
        <v>134321</v>
      </c>
      <c r="H56" s="135"/>
      <c r="I56" s="135"/>
      <c r="J56" s="135">
        <f>'将来負担比率（分子）の構造'!K$51</f>
        <v>131780</v>
      </c>
      <c r="K56" s="135"/>
      <c r="L56" s="135"/>
      <c r="M56" s="135">
        <f>'将来負担比率（分子）の構造'!L$51</f>
        <v>129469</v>
      </c>
      <c r="N56" s="135"/>
      <c r="O56" s="135"/>
      <c r="P56" s="135">
        <f>'将来負担比率（分子）の構造'!M$51</f>
        <v>129622</v>
      </c>
    </row>
    <row r="57" spans="1:16" x14ac:dyDescent="0.15">
      <c r="A57" s="135" t="s">
        <v>35</v>
      </c>
      <c r="B57" s="135"/>
      <c r="C57" s="135"/>
      <c r="D57" s="135">
        <f>'将来負担比率（分子）の構造'!I$50</f>
        <v>7341</v>
      </c>
      <c r="E57" s="135"/>
      <c r="F57" s="135"/>
      <c r="G57" s="135">
        <f>'将来負担比率（分子）の構造'!J$50</f>
        <v>10973</v>
      </c>
      <c r="H57" s="135"/>
      <c r="I57" s="135"/>
      <c r="J57" s="135">
        <f>'将来負担比率（分子）の構造'!K$50</f>
        <v>11170</v>
      </c>
      <c r="K57" s="135"/>
      <c r="L57" s="135"/>
      <c r="M57" s="135">
        <f>'将来負担比率（分子）の構造'!L$50</f>
        <v>7334</v>
      </c>
      <c r="N57" s="135"/>
      <c r="O57" s="135"/>
      <c r="P57" s="135">
        <f>'将来負担比率（分子）の構造'!M$50</f>
        <v>4528</v>
      </c>
    </row>
    <row r="58" spans="1:16" x14ac:dyDescent="0.15">
      <c r="A58" s="135" t="s">
        <v>34</v>
      </c>
      <c r="B58" s="135"/>
      <c r="C58" s="135"/>
      <c r="D58" s="135">
        <f>'将来負担比率（分子）の構造'!I$49</f>
        <v>9478</v>
      </c>
      <c r="E58" s="135"/>
      <c r="F58" s="135"/>
      <c r="G58" s="135">
        <f>'将来負担比率（分子）の構造'!J$49</f>
        <v>12115</v>
      </c>
      <c r="H58" s="135"/>
      <c r="I58" s="135"/>
      <c r="J58" s="135">
        <f>'将来負担比率（分子）の構造'!K$49</f>
        <v>14165</v>
      </c>
      <c r="K58" s="135"/>
      <c r="L58" s="135"/>
      <c r="M58" s="135">
        <f>'将来負担比率（分子）の構造'!L$49</f>
        <v>18981</v>
      </c>
      <c r="N58" s="135"/>
      <c r="O58" s="135"/>
      <c r="P58" s="135">
        <f>'将来負担比率（分子）の構造'!M$49</f>
        <v>12690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v>
      </c>
      <c r="C61" s="135"/>
      <c r="D61" s="135"/>
      <c r="E61" s="135">
        <f>'将来負担比率（分子）の構造'!J$46</f>
        <v>7</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17712</v>
      </c>
      <c r="C62" s="135"/>
      <c r="D62" s="135"/>
      <c r="E62" s="135">
        <f>'将来負担比率（分子）の構造'!J$45</f>
        <v>16973</v>
      </c>
      <c r="F62" s="135"/>
      <c r="G62" s="135"/>
      <c r="H62" s="135">
        <f>'将来負担比率（分子）の構造'!K$45</f>
        <v>16581</v>
      </c>
      <c r="I62" s="135"/>
      <c r="J62" s="135"/>
      <c r="K62" s="135">
        <f>'将来負担比率（分子）の構造'!L$45</f>
        <v>16230</v>
      </c>
      <c r="L62" s="135"/>
      <c r="M62" s="135"/>
      <c r="N62" s="135">
        <f>'将来負担比率（分子）の構造'!M$45</f>
        <v>15918</v>
      </c>
      <c r="O62" s="135"/>
      <c r="P62" s="135"/>
    </row>
    <row r="63" spans="1:16" x14ac:dyDescent="0.15">
      <c r="A63" s="135" t="s">
        <v>28</v>
      </c>
      <c r="B63" s="135">
        <f>'将来負担比率（分子）の構造'!I$44</f>
        <v>2758</v>
      </c>
      <c r="C63" s="135"/>
      <c r="D63" s="135"/>
      <c r="E63" s="135">
        <f>'将来負担比率（分子）の構造'!J$44</f>
        <v>2229</v>
      </c>
      <c r="F63" s="135"/>
      <c r="G63" s="135"/>
      <c r="H63" s="135">
        <f>'将来負担比率（分子）の構造'!K$44</f>
        <v>1705</v>
      </c>
      <c r="I63" s="135"/>
      <c r="J63" s="135"/>
      <c r="K63" s="135">
        <f>'将来負担比率（分子）の構造'!L$44</f>
        <v>1461</v>
      </c>
      <c r="L63" s="135"/>
      <c r="M63" s="135"/>
      <c r="N63" s="135">
        <f>'将来負担比率（分子）の構造'!M$44</f>
        <v>1219</v>
      </c>
      <c r="O63" s="135"/>
      <c r="P63" s="135"/>
    </row>
    <row r="64" spans="1:16" x14ac:dyDescent="0.15">
      <c r="A64" s="135" t="s">
        <v>27</v>
      </c>
      <c r="B64" s="135">
        <f>'将来負担比率（分子）の構造'!I$43</f>
        <v>33150</v>
      </c>
      <c r="C64" s="135"/>
      <c r="D64" s="135"/>
      <c r="E64" s="135">
        <f>'将来負担比率（分子）の構造'!J$43</f>
        <v>32929</v>
      </c>
      <c r="F64" s="135"/>
      <c r="G64" s="135"/>
      <c r="H64" s="135">
        <f>'将来負担比率（分子）の構造'!K$43</f>
        <v>30654</v>
      </c>
      <c r="I64" s="135"/>
      <c r="J64" s="135"/>
      <c r="K64" s="135">
        <f>'将来負担比率（分子）の構造'!L$43</f>
        <v>29405</v>
      </c>
      <c r="L64" s="135"/>
      <c r="M64" s="135"/>
      <c r="N64" s="135">
        <f>'将来負担比率（分子）の構造'!M$43</f>
        <v>29903</v>
      </c>
      <c r="O64" s="135"/>
      <c r="P64" s="135"/>
    </row>
    <row r="65" spans="1:16" x14ac:dyDescent="0.15">
      <c r="A65" s="135" t="s">
        <v>26</v>
      </c>
      <c r="B65" s="135">
        <f>'将来負担比率（分子）の構造'!I$42</f>
        <v>4781</v>
      </c>
      <c r="C65" s="135"/>
      <c r="D65" s="135"/>
      <c r="E65" s="135">
        <f>'将来負担比率（分子）の構造'!J$42</f>
        <v>15653</v>
      </c>
      <c r="F65" s="135"/>
      <c r="G65" s="135"/>
      <c r="H65" s="135">
        <f>'将来負担比率（分子）の構造'!K$42</f>
        <v>17960</v>
      </c>
      <c r="I65" s="135"/>
      <c r="J65" s="135"/>
      <c r="K65" s="135">
        <f>'将来負担比率（分子）の構造'!L$42</f>
        <v>16980</v>
      </c>
      <c r="L65" s="135"/>
      <c r="M65" s="135"/>
      <c r="N65" s="135">
        <f>'将来負担比率（分子）の構造'!M$42</f>
        <v>7145</v>
      </c>
      <c r="O65" s="135"/>
      <c r="P65" s="135"/>
    </row>
    <row r="66" spans="1:16" x14ac:dyDescent="0.15">
      <c r="A66" s="135" t="s">
        <v>25</v>
      </c>
      <c r="B66" s="135">
        <f>'将来負担比率（分子）の構造'!I$41</f>
        <v>178753</v>
      </c>
      <c r="C66" s="135"/>
      <c r="D66" s="135"/>
      <c r="E66" s="135">
        <f>'将来負担比率（分子）の構造'!J$41</f>
        <v>178696</v>
      </c>
      <c r="F66" s="135"/>
      <c r="G66" s="135"/>
      <c r="H66" s="135">
        <f>'将来負担比率（分子）の構造'!K$41</f>
        <v>174839</v>
      </c>
      <c r="I66" s="135"/>
      <c r="J66" s="135"/>
      <c r="K66" s="135">
        <f>'将来負担比率（分子）の構造'!L$41</f>
        <v>171080</v>
      </c>
      <c r="L66" s="135"/>
      <c r="M66" s="135"/>
      <c r="N66" s="135">
        <f>'将来負担比率（分子）の構造'!M$41</f>
        <v>167042</v>
      </c>
      <c r="O66" s="135"/>
      <c r="P66" s="135"/>
    </row>
    <row r="67" spans="1:16" x14ac:dyDescent="0.15">
      <c r="A67" s="135" t="s">
        <v>63</v>
      </c>
      <c r="B67" s="135" t="e">
        <f>NA()</f>
        <v>#N/A</v>
      </c>
      <c r="C67" s="135">
        <f>IF(ISNUMBER('将来負担比率（分子）の構造'!I$52), IF('将来負担比率（分子）の構造'!I$52 &lt; 0, 0, '将来負担比率（分子）の構造'!I$52), NA())</f>
        <v>90351</v>
      </c>
      <c r="D67" s="135" t="e">
        <f>NA()</f>
        <v>#N/A</v>
      </c>
      <c r="E67" s="135" t="e">
        <f>NA()</f>
        <v>#N/A</v>
      </c>
      <c r="F67" s="135">
        <f>IF(ISNUMBER('将来負担比率（分子）の構造'!J$52), IF('将来負担比率（分子）の構造'!J$52 &lt; 0, 0, '将来負担比率（分子）の構造'!J$52), NA())</f>
        <v>89077</v>
      </c>
      <c r="G67" s="135" t="e">
        <f>NA()</f>
        <v>#N/A</v>
      </c>
      <c r="H67" s="135" t="e">
        <f>NA()</f>
        <v>#N/A</v>
      </c>
      <c r="I67" s="135">
        <f>IF(ISNUMBER('将来負担比率（分子）の構造'!K$52), IF('将来負担比率（分子）の構造'!K$52 &lt; 0, 0, '将来負担比率（分子）の構造'!K$52), NA())</f>
        <v>84623</v>
      </c>
      <c r="J67" s="135" t="e">
        <f>NA()</f>
        <v>#N/A</v>
      </c>
      <c r="K67" s="135" t="e">
        <f>NA()</f>
        <v>#N/A</v>
      </c>
      <c r="L67" s="135">
        <f>IF(ISNUMBER('将来負担比率（分子）の構造'!L$52), IF('将来負担比率（分子）の構造'!L$52 &lt; 0, 0, '将来負担比率（分子）の構造'!L$52), NA())</f>
        <v>79371</v>
      </c>
      <c r="M67" s="135" t="e">
        <f>NA()</f>
        <v>#N/A</v>
      </c>
      <c r="N67" s="135" t="e">
        <f>NA()</f>
        <v>#N/A</v>
      </c>
      <c r="O67" s="135">
        <f>IF(ISNUMBER('将来負担比率（分子）の構造'!M$52), IF('将来負担比率（分子）の構造'!M$52 &lt; 0, 0, '将来負担比率（分子）の構造'!M$52), NA())</f>
        <v>74388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2"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208</v>
      </c>
      <c r="C5" s="578"/>
      <c r="D5" s="578"/>
      <c r="E5" s="578"/>
      <c r="F5" s="578"/>
      <c r="G5" s="578"/>
      <c r="H5" s="578"/>
      <c r="I5" s="578"/>
      <c r="J5" s="578"/>
      <c r="K5" s="578"/>
      <c r="L5" s="578"/>
      <c r="M5" s="578"/>
      <c r="N5" s="578"/>
      <c r="O5" s="578"/>
      <c r="P5" s="578"/>
      <c r="Q5" s="579"/>
      <c r="R5" s="580">
        <v>35812464</v>
      </c>
      <c r="S5" s="581"/>
      <c r="T5" s="581"/>
      <c r="U5" s="581"/>
      <c r="V5" s="581"/>
      <c r="W5" s="581"/>
      <c r="X5" s="581"/>
      <c r="Y5" s="582"/>
      <c r="Z5" s="583">
        <v>26.5</v>
      </c>
      <c r="AA5" s="583"/>
      <c r="AB5" s="583"/>
      <c r="AC5" s="583"/>
      <c r="AD5" s="584">
        <v>35812464</v>
      </c>
      <c r="AE5" s="584"/>
      <c r="AF5" s="584"/>
      <c r="AG5" s="584"/>
      <c r="AH5" s="584"/>
      <c r="AI5" s="584"/>
      <c r="AJ5" s="584"/>
      <c r="AK5" s="584"/>
      <c r="AL5" s="585">
        <v>53.6</v>
      </c>
      <c r="AM5" s="586"/>
      <c r="AN5" s="586"/>
      <c r="AO5" s="587"/>
      <c r="AP5" s="577" t="s">
        <v>209</v>
      </c>
      <c r="AQ5" s="578"/>
      <c r="AR5" s="578"/>
      <c r="AS5" s="578"/>
      <c r="AT5" s="578"/>
      <c r="AU5" s="578"/>
      <c r="AV5" s="578"/>
      <c r="AW5" s="578"/>
      <c r="AX5" s="578"/>
      <c r="AY5" s="578"/>
      <c r="AZ5" s="578"/>
      <c r="BA5" s="578"/>
      <c r="BB5" s="578"/>
      <c r="BC5" s="578"/>
      <c r="BD5" s="578"/>
      <c r="BE5" s="578"/>
      <c r="BF5" s="579"/>
      <c r="BG5" s="591">
        <v>35045287</v>
      </c>
      <c r="BH5" s="592"/>
      <c r="BI5" s="592"/>
      <c r="BJ5" s="592"/>
      <c r="BK5" s="592"/>
      <c r="BL5" s="592"/>
      <c r="BM5" s="592"/>
      <c r="BN5" s="593"/>
      <c r="BO5" s="594">
        <v>97.9</v>
      </c>
      <c r="BP5" s="594"/>
      <c r="BQ5" s="594"/>
      <c r="BR5" s="594"/>
      <c r="BS5" s="595">
        <v>2470775</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833185</v>
      </c>
      <c r="S6" s="592"/>
      <c r="T6" s="592"/>
      <c r="U6" s="592"/>
      <c r="V6" s="592"/>
      <c r="W6" s="592"/>
      <c r="X6" s="592"/>
      <c r="Y6" s="593"/>
      <c r="Z6" s="594">
        <v>0.6</v>
      </c>
      <c r="AA6" s="594"/>
      <c r="AB6" s="594"/>
      <c r="AC6" s="594"/>
      <c r="AD6" s="595">
        <v>833185</v>
      </c>
      <c r="AE6" s="595"/>
      <c r="AF6" s="595"/>
      <c r="AG6" s="595"/>
      <c r="AH6" s="595"/>
      <c r="AI6" s="595"/>
      <c r="AJ6" s="595"/>
      <c r="AK6" s="595"/>
      <c r="AL6" s="596">
        <v>1.2</v>
      </c>
      <c r="AM6" s="597"/>
      <c r="AN6" s="597"/>
      <c r="AO6" s="598"/>
      <c r="AP6" s="588" t="s">
        <v>214</v>
      </c>
      <c r="AQ6" s="589"/>
      <c r="AR6" s="589"/>
      <c r="AS6" s="589"/>
      <c r="AT6" s="589"/>
      <c r="AU6" s="589"/>
      <c r="AV6" s="589"/>
      <c r="AW6" s="589"/>
      <c r="AX6" s="589"/>
      <c r="AY6" s="589"/>
      <c r="AZ6" s="589"/>
      <c r="BA6" s="589"/>
      <c r="BB6" s="589"/>
      <c r="BC6" s="589"/>
      <c r="BD6" s="589"/>
      <c r="BE6" s="589"/>
      <c r="BF6" s="590"/>
      <c r="BG6" s="591">
        <v>35045287</v>
      </c>
      <c r="BH6" s="592"/>
      <c r="BI6" s="592"/>
      <c r="BJ6" s="592"/>
      <c r="BK6" s="592"/>
      <c r="BL6" s="592"/>
      <c r="BM6" s="592"/>
      <c r="BN6" s="593"/>
      <c r="BO6" s="594">
        <v>97.9</v>
      </c>
      <c r="BP6" s="594"/>
      <c r="BQ6" s="594"/>
      <c r="BR6" s="594"/>
      <c r="BS6" s="595">
        <v>2470775</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723626</v>
      </c>
      <c r="CS6" s="592"/>
      <c r="CT6" s="592"/>
      <c r="CU6" s="592"/>
      <c r="CV6" s="592"/>
      <c r="CW6" s="592"/>
      <c r="CX6" s="592"/>
      <c r="CY6" s="593"/>
      <c r="CZ6" s="594">
        <v>0.5</v>
      </c>
      <c r="DA6" s="594"/>
      <c r="DB6" s="594"/>
      <c r="DC6" s="594"/>
      <c r="DD6" s="600" t="s">
        <v>216</v>
      </c>
      <c r="DE6" s="592"/>
      <c r="DF6" s="592"/>
      <c r="DG6" s="592"/>
      <c r="DH6" s="592"/>
      <c r="DI6" s="592"/>
      <c r="DJ6" s="592"/>
      <c r="DK6" s="592"/>
      <c r="DL6" s="592"/>
      <c r="DM6" s="592"/>
      <c r="DN6" s="592"/>
      <c r="DO6" s="592"/>
      <c r="DP6" s="593"/>
      <c r="DQ6" s="600">
        <v>723221</v>
      </c>
      <c r="DR6" s="592"/>
      <c r="DS6" s="592"/>
      <c r="DT6" s="592"/>
      <c r="DU6" s="592"/>
      <c r="DV6" s="592"/>
      <c r="DW6" s="592"/>
      <c r="DX6" s="592"/>
      <c r="DY6" s="592"/>
      <c r="DZ6" s="592"/>
      <c r="EA6" s="592"/>
      <c r="EB6" s="592"/>
      <c r="EC6" s="601"/>
    </row>
    <row r="7" spans="2:143" ht="11.25" customHeight="1" x14ac:dyDescent="0.15">
      <c r="B7" s="588" t="s">
        <v>217</v>
      </c>
      <c r="C7" s="589"/>
      <c r="D7" s="589"/>
      <c r="E7" s="589"/>
      <c r="F7" s="589"/>
      <c r="G7" s="589"/>
      <c r="H7" s="589"/>
      <c r="I7" s="589"/>
      <c r="J7" s="589"/>
      <c r="K7" s="589"/>
      <c r="L7" s="589"/>
      <c r="M7" s="589"/>
      <c r="N7" s="589"/>
      <c r="O7" s="589"/>
      <c r="P7" s="589"/>
      <c r="Q7" s="590"/>
      <c r="R7" s="591">
        <v>72003</v>
      </c>
      <c r="S7" s="592"/>
      <c r="T7" s="592"/>
      <c r="U7" s="592"/>
      <c r="V7" s="592"/>
      <c r="W7" s="592"/>
      <c r="X7" s="592"/>
      <c r="Y7" s="593"/>
      <c r="Z7" s="594">
        <v>0.1</v>
      </c>
      <c r="AA7" s="594"/>
      <c r="AB7" s="594"/>
      <c r="AC7" s="594"/>
      <c r="AD7" s="595">
        <v>72003</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15770539</v>
      </c>
      <c r="BH7" s="592"/>
      <c r="BI7" s="592"/>
      <c r="BJ7" s="592"/>
      <c r="BK7" s="592"/>
      <c r="BL7" s="592"/>
      <c r="BM7" s="592"/>
      <c r="BN7" s="593"/>
      <c r="BO7" s="594">
        <v>44</v>
      </c>
      <c r="BP7" s="594"/>
      <c r="BQ7" s="594"/>
      <c r="BR7" s="594"/>
      <c r="BS7" s="595">
        <v>485524</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11701478</v>
      </c>
      <c r="CS7" s="592"/>
      <c r="CT7" s="592"/>
      <c r="CU7" s="592"/>
      <c r="CV7" s="592"/>
      <c r="CW7" s="592"/>
      <c r="CX7" s="592"/>
      <c r="CY7" s="593"/>
      <c r="CZ7" s="594">
        <v>8.8000000000000007</v>
      </c>
      <c r="DA7" s="594"/>
      <c r="DB7" s="594"/>
      <c r="DC7" s="594"/>
      <c r="DD7" s="600">
        <v>1389295</v>
      </c>
      <c r="DE7" s="592"/>
      <c r="DF7" s="592"/>
      <c r="DG7" s="592"/>
      <c r="DH7" s="592"/>
      <c r="DI7" s="592"/>
      <c r="DJ7" s="592"/>
      <c r="DK7" s="592"/>
      <c r="DL7" s="592"/>
      <c r="DM7" s="592"/>
      <c r="DN7" s="592"/>
      <c r="DO7" s="592"/>
      <c r="DP7" s="593"/>
      <c r="DQ7" s="600">
        <v>10278582</v>
      </c>
      <c r="DR7" s="592"/>
      <c r="DS7" s="592"/>
      <c r="DT7" s="592"/>
      <c r="DU7" s="592"/>
      <c r="DV7" s="592"/>
      <c r="DW7" s="592"/>
      <c r="DX7" s="592"/>
      <c r="DY7" s="592"/>
      <c r="DZ7" s="592"/>
      <c r="EA7" s="592"/>
      <c r="EB7" s="592"/>
      <c r="EC7" s="601"/>
    </row>
    <row r="8" spans="2:143" ht="11.25" customHeight="1" x14ac:dyDescent="0.15">
      <c r="B8" s="588" t="s">
        <v>220</v>
      </c>
      <c r="C8" s="589"/>
      <c r="D8" s="589"/>
      <c r="E8" s="589"/>
      <c r="F8" s="589"/>
      <c r="G8" s="589"/>
      <c r="H8" s="589"/>
      <c r="I8" s="589"/>
      <c r="J8" s="589"/>
      <c r="K8" s="589"/>
      <c r="L8" s="589"/>
      <c r="M8" s="589"/>
      <c r="N8" s="589"/>
      <c r="O8" s="589"/>
      <c r="P8" s="589"/>
      <c r="Q8" s="590"/>
      <c r="R8" s="591">
        <v>74267</v>
      </c>
      <c r="S8" s="592"/>
      <c r="T8" s="592"/>
      <c r="U8" s="592"/>
      <c r="V8" s="592"/>
      <c r="W8" s="592"/>
      <c r="X8" s="592"/>
      <c r="Y8" s="593"/>
      <c r="Z8" s="594">
        <v>0.1</v>
      </c>
      <c r="AA8" s="594"/>
      <c r="AB8" s="594"/>
      <c r="AC8" s="594"/>
      <c r="AD8" s="595">
        <v>74267</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388503</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50035401</v>
      </c>
      <c r="CS8" s="592"/>
      <c r="CT8" s="592"/>
      <c r="CU8" s="592"/>
      <c r="CV8" s="592"/>
      <c r="CW8" s="592"/>
      <c r="CX8" s="592"/>
      <c r="CY8" s="593"/>
      <c r="CZ8" s="594">
        <v>37.6</v>
      </c>
      <c r="DA8" s="594"/>
      <c r="DB8" s="594"/>
      <c r="DC8" s="594"/>
      <c r="DD8" s="600">
        <v>869599</v>
      </c>
      <c r="DE8" s="592"/>
      <c r="DF8" s="592"/>
      <c r="DG8" s="592"/>
      <c r="DH8" s="592"/>
      <c r="DI8" s="592"/>
      <c r="DJ8" s="592"/>
      <c r="DK8" s="592"/>
      <c r="DL8" s="592"/>
      <c r="DM8" s="592"/>
      <c r="DN8" s="592"/>
      <c r="DO8" s="592"/>
      <c r="DP8" s="593"/>
      <c r="DQ8" s="600">
        <v>23555480</v>
      </c>
      <c r="DR8" s="592"/>
      <c r="DS8" s="592"/>
      <c r="DT8" s="592"/>
      <c r="DU8" s="592"/>
      <c r="DV8" s="592"/>
      <c r="DW8" s="592"/>
      <c r="DX8" s="592"/>
      <c r="DY8" s="592"/>
      <c r="DZ8" s="592"/>
      <c r="EA8" s="592"/>
      <c r="EB8" s="592"/>
      <c r="EC8" s="601"/>
    </row>
    <row r="9" spans="2:143" ht="11.25" customHeight="1" x14ac:dyDescent="0.15">
      <c r="B9" s="588" t="s">
        <v>223</v>
      </c>
      <c r="C9" s="589"/>
      <c r="D9" s="589"/>
      <c r="E9" s="589"/>
      <c r="F9" s="589"/>
      <c r="G9" s="589"/>
      <c r="H9" s="589"/>
      <c r="I9" s="589"/>
      <c r="J9" s="589"/>
      <c r="K9" s="589"/>
      <c r="L9" s="589"/>
      <c r="M9" s="589"/>
      <c r="N9" s="589"/>
      <c r="O9" s="589"/>
      <c r="P9" s="589"/>
      <c r="Q9" s="590"/>
      <c r="R9" s="591">
        <v>80379</v>
      </c>
      <c r="S9" s="592"/>
      <c r="T9" s="592"/>
      <c r="U9" s="592"/>
      <c r="V9" s="592"/>
      <c r="W9" s="592"/>
      <c r="X9" s="592"/>
      <c r="Y9" s="593"/>
      <c r="Z9" s="594">
        <v>0.1</v>
      </c>
      <c r="AA9" s="594"/>
      <c r="AB9" s="594"/>
      <c r="AC9" s="594"/>
      <c r="AD9" s="595">
        <v>80379</v>
      </c>
      <c r="AE9" s="595"/>
      <c r="AF9" s="595"/>
      <c r="AG9" s="595"/>
      <c r="AH9" s="595"/>
      <c r="AI9" s="595"/>
      <c r="AJ9" s="595"/>
      <c r="AK9" s="595"/>
      <c r="AL9" s="596">
        <v>0.1</v>
      </c>
      <c r="AM9" s="597"/>
      <c r="AN9" s="597"/>
      <c r="AO9" s="598"/>
      <c r="AP9" s="588" t="s">
        <v>224</v>
      </c>
      <c r="AQ9" s="589"/>
      <c r="AR9" s="589"/>
      <c r="AS9" s="589"/>
      <c r="AT9" s="589"/>
      <c r="AU9" s="589"/>
      <c r="AV9" s="589"/>
      <c r="AW9" s="589"/>
      <c r="AX9" s="589"/>
      <c r="AY9" s="589"/>
      <c r="AZ9" s="589"/>
      <c r="BA9" s="589"/>
      <c r="BB9" s="589"/>
      <c r="BC9" s="589"/>
      <c r="BD9" s="589"/>
      <c r="BE9" s="589"/>
      <c r="BF9" s="590"/>
      <c r="BG9" s="591">
        <v>11511212</v>
      </c>
      <c r="BH9" s="592"/>
      <c r="BI9" s="592"/>
      <c r="BJ9" s="592"/>
      <c r="BK9" s="592"/>
      <c r="BL9" s="592"/>
      <c r="BM9" s="592"/>
      <c r="BN9" s="593"/>
      <c r="BO9" s="594">
        <v>32.1</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14669122</v>
      </c>
      <c r="CS9" s="592"/>
      <c r="CT9" s="592"/>
      <c r="CU9" s="592"/>
      <c r="CV9" s="592"/>
      <c r="CW9" s="592"/>
      <c r="CX9" s="592"/>
      <c r="CY9" s="593"/>
      <c r="CZ9" s="594">
        <v>11</v>
      </c>
      <c r="DA9" s="594"/>
      <c r="DB9" s="594"/>
      <c r="DC9" s="594"/>
      <c r="DD9" s="600">
        <v>7504798</v>
      </c>
      <c r="DE9" s="592"/>
      <c r="DF9" s="592"/>
      <c r="DG9" s="592"/>
      <c r="DH9" s="592"/>
      <c r="DI9" s="592"/>
      <c r="DJ9" s="592"/>
      <c r="DK9" s="592"/>
      <c r="DL9" s="592"/>
      <c r="DM9" s="592"/>
      <c r="DN9" s="592"/>
      <c r="DO9" s="592"/>
      <c r="DP9" s="593"/>
      <c r="DQ9" s="600">
        <v>7067604</v>
      </c>
      <c r="DR9" s="592"/>
      <c r="DS9" s="592"/>
      <c r="DT9" s="592"/>
      <c r="DU9" s="592"/>
      <c r="DV9" s="592"/>
      <c r="DW9" s="592"/>
      <c r="DX9" s="592"/>
      <c r="DY9" s="592"/>
      <c r="DZ9" s="592"/>
      <c r="EA9" s="592"/>
      <c r="EB9" s="592"/>
      <c r="EC9" s="601"/>
    </row>
    <row r="10" spans="2:143" ht="11.25" customHeight="1" x14ac:dyDescent="0.15">
      <c r="B10" s="588" t="s">
        <v>226</v>
      </c>
      <c r="C10" s="589"/>
      <c r="D10" s="589"/>
      <c r="E10" s="589"/>
      <c r="F10" s="589"/>
      <c r="G10" s="589"/>
      <c r="H10" s="589"/>
      <c r="I10" s="589"/>
      <c r="J10" s="589"/>
      <c r="K10" s="589"/>
      <c r="L10" s="589"/>
      <c r="M10" s="589"/>
      <c r="N10" s="589"/>
      <c r="O10" s="589"/>
      <c r="P10" s="589"/>
      <c r="Q10" s="590"/>
      <c r="R10" s="591">
        <v>3005078</v>
      </c>
      <c r="S10" s="592"/>
      <c r="T10" s="592"/>
      <c r="U10" s="592"/>
      <c r="V10" s="592"/>
      <c r="W10" s="592"/>
      <c r="X10" s="592"/>
      <c r="Y10" s="593"/>
      <c r="Z10" s="594">
        <v>2.2000000000000002</v>
      </c>
      <c r="AA10" s="594"/>
      <c r="AB10" s="594"/>
      <c r="AC10" s="594"/>
      <c r="AD10" s="595">
        <v>3005078</v>
      </c>
      <c r="AE10" s="595"/>
      <c r="AF10" s="595"/>
      <c r="AG10" s="595"/>
      <c r="AH10" s="595"/>
      <c r="AI10" s="595"/>
      <c r="AJ10" s="595"/>
      <c r="AK10" s="595"/>
      <c r="AL10" s="596">
        <v>4.5</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887741</v>
      </c>
      <c r="BH10" s="592"/>
      <c r="BI10" s="592"/>
      <c r="BJ10" s="592"/>
      <c r="BK10" s="592"/>
      <c r="BL10" s="592"/>
      <c r="BM10" s="592"/>
      <c r="BN10" s="593"/>
      <c r="BO10" s="594">
        <v>2.5</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210659</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65795</v>
      </c>
      <c r="DR10" s="592"/>
      <c r="DS10" s="592"/>
      <c r="DT10" s="592"/>
      <c r="DU10" s="592"/>
      <c r="DV10" s="592"/>
      <c r="DW10" s="592"/>
      <c r="DX10" s="592"/>
      <c r="DY10" s="592"/>
      <c r="DZ10" s="592"/>
      <c r="EA10" s="592"/>
      <c r="EB10" s="592"/>
      <c r="EC10" s="601"/>
    </row>
    <row r="11" spans="2:143" ht="11.25" customHeight="1" x14ac:dyDescent="0.15">
      <c r="B11" s="588" t="s">
        <v>229</v>
      </c>
      <c r="C11" s="589"/>
      <c r="D11" s="589"/>
      <c r="E11" s="589"/>
      <c r="F11" s="589"/>
      <c r="G11" s="589"/>
      <c r="H11" s="589"/>
      <c r="I11" s="589"/>
      <c r="J11" s="589"/>
      <c r="K11" s="589"/>
      <c r="L11" s="589"/>
      <c r="M11" s="589"/>
      <c r="N11" s="589"/>
      <c r="O11" s="589"/>
      <c r="P11" s="589"/>
      <c r="Q11" s="590"/>
      <c r="R11" s="591">
        <v>23856</v>
      </c>
      <c r="S11" s="592"/>
      <c r="T11" s="592"/>
      <c r="U11" s="592"/>
      <c r="V11" s="592"/>
      <c r="W11" s="592"/>
      <c r="X11" s="592"/>
      <c r="Y11" s="593"/>
      <c r="Z11" s="594">
        <v>0</v>
      </c>
      <c r="AA11" s="594"/>
      <c r="AB11" s="594"/>
      <c r="AC11" s="594"/>
      <c r="AD11" s="595">
        <v>23856</v>
      </c>
      <c r="AE11" s="595"/>
      <c r="AF11" s="595"/>
      <c r="AG11" s="595"/>
      <c r="AH11" s="595"/>
      <c r="AI11" s="595"/>
      <c r="AJ11" s="595"/>
      <c r="AK11" s="595"/>
      <c r="AL11" s="596">
        <v>0</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2983083</v>
      </c>
      <c r="BH11" s="592"/>
      <c r="BI11" s="592"/>
      <c r="BJ11" s="592"/>
      <c r="BK11" s="592"/>
      <c r="BL11" s="592"/>
      <c r="BM11" s="592"/>
      <c r="BN11" s="593"/>
      <c r="BO11" s="594">
        <v>8.3000000000000007</v>
      </c>
      <c r="BP11" s="594"/>
      <c r="BQ11" s="594"/>
      <c r="BR11" s="594"/>
      <c r="BS11" s="600">
        <v>485524</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1698847</v>
      </c>
      <c r="CS11" s="592"/>
      <c r="CT11" s="592"/>
      <c r="CU11" s="592"/>
      <c r="CV11" s="592"/>
      <c r="CW11" s="592"/>
      <c r="CX11" s="592"/>
      <c r="CY11" s="593"/>
      <c r="CZ11" s="594">
        <v>1.3</v>
      </c>
      <c r="DA11" s="594"/>
      <c r="DB11" s="594"/>
      <c r="DC11" s="594"/>
      <c r="DD11" s="600">
        <v>212793</v>
      </c>
      <c r="DE11" s="592"/>
      <c r="DF11" s="592"/>
      <c r="DG11" s="592"/>
      <c r="DH11" s="592"/>
      <c r="DI11" s="592"/>
      <c r="DJ11" s="592"/>
      <c r="DK11" s="592"/>
      <c r="DL11" s="592"/>
      <c r="DM11" s="592"/>
      <c r="DN11" s="592"/>
      <c r="DO11" s="592"/>
      <c r="DP11" s="593"/>
      <c r="DQ11" s="600">
        <v>1220247</v>
      </c>
      <c r="DR11" s="592"/>
      <c r="DS11" s="592"/>
      <c r="DT11" s="592"/>
      <c r="DU11" s="592"/>
      <c r="DV11" s="592"/>
      <c r="DW11" s="592"/>
      <c r="DX11" s="592"/>
      <c r="DY11" s="592"/>
      <c r="DZ11" s="592"/>
      <c r="EA11" s="592"/>
      <c r="EB11" s="592"/>
      <c r="EC11" s="601"/>
    </row>
    <row r="12" spans="2:143" ht="11.25" customHeight="1" x14ac:dyDescent="0.15">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16237931</v>
      </c>
      <c r="BH12" s="592"/>
      <c r="BI12" s="592"/>
      <c r="BJ12" s="592"/>
      <c r="BK12" s="592"/>
      <c r="BL12" s="592"/>
      <c r="BM12" s="592"/>
      <c r="BN12" s="593"/>
      <c r="BO12" s="594">
        <v>45.3</v>
      </c>
      <c r="BP12" s="594"/>
      <c r="BQ12" s="594"/>
      <c r="BR12" s="594"/>
      <c r="BS12" s="600">
        <v>1985251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3221773</v>
      </c>
      <c r="CS12" s="592"/>
      <c r="CT12" s="592"/>
      <c r="CU12" s="592"/>
      <c r="CV12" s="592"/>
      <c r="CW12" s="592"/>
      <c r="CX12" s="592"/>
      <c r="CY12" s="593"/>
      <c r="CZ12" s="594">
        <v>2.4</v>
      </c>
      <c r="DA12" s="594"/>
      <c r="DB12" s="594"/>
      <c r="DC12" s="594"/>
      <c r="DD12" s="600">
        <v>440969</v>
      </c>
      <c r="DE12" s="592"/>
      <c r="DF12" s="592"/>
      <c r="DG12" s="592"/>
      <c r="DH12" s="592"/>
      <c r="DI12" s="592"/>
      <c r="DJ12" s="592"/>
      <c r="DK12" s="592"/>
      <c r="DL12" s="592"/>
      <c r="DM12" s="592"/>
      <c r="DN12" s="592"/>
      <c r="DO12" s="592"/>
      <c r="DP12" s="593"/>
      <c r="DQ12" s="600">
        <v>1789461</v>
      </c>
      <c r="DR12" s="592"/>
      <c r="DS12" s="592"/>
      <c r="DT12" s="592"/>
      <c r="DU12" s="592"/>
      <c r="DV12" s="592"/>
      <c r="DW12" s="592"/>
      <c r="DX12" s="592"/>
      <c r="DY12" s="592"/>
      <c r="DZ12" s="592"/>
      <c r="EA12" s="592"/>
      <c r="EB12" s="592"/>
      <c r="EC12" s="601"/>
    </row>
    <row r="13" spans="2:143" ht="11.25" customHeight="1" x14ac:dyDescent="0.15">
      <c r="B13" s="588" t="s">
        <v>235</v>
      </c>
      <c r="C13" s="589"/>
      <c r="D13" s="589"/>
      <c r="E13" s="589"/>
      <c r="F13" s="589"/>
      <c r="G13" s="589"/>
      <c r="H13" s="589"/>
      <c r="I13" s="589"/>
      <c r="J13" s="589"/>
      <c r="K13" s="589"/>
      <c r="L13" s="589"/>
      <c r="M13" s="589"/>
      <c r="N13" s="589"/>
      <c r="O13" s="589"/>
      <c r="P13" s="589"/>
      <c r="Q13" s="590"/>
      <c r="R13" s="591">
        <v>241316</v>
      </c>
      <c r="S13" s="592"/>
      <c r="T13" s="592"/>
      <c r="U13" s="592"/>
      <c r="V13" s="592"/>
      <c r="W13" s="592"/>
      <c r="X13" s="592"/>
      <c r="Y13" s="593"/>
      <c r="Z13" s="594">
        <v>0.2</v>
      </c>
      <c r="AA13" s="594"/>
      <c r="AB13" s="594"/>
      <c r="AC13" s="594"/>
      <c r="AD13" s="595">
        <v>241316</v>
      </c>
      <c r="AE13" s="595"/>
      <c r="AF13" s="595"/>
      <c r="AG13" s="595"/>
      <c r="AH13" s="595"/>
      <c r="AI13" s="595"/>
      <c r="AJ13" s="595"/>
      <c r="AK13" s="595"/>
      <c r="AL13" s="596">
        <v>0.4</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16054190</v>
      </c>
      <c r="BH13" s="592"/>
      <c r="BI13" s="592"/>
      <c r="BJ13" s="592"/>
      <c r="BK13" s="592"/>
      <c r="BL13" s="592"/>
      <c r="BM13" s="592"/>
      <c r="BN13" s="593"/>
      <c r="BO13" s="594">
        <v>44.8</v>
      </c>
      <c r="BP13" s="594"/>
      <c r="BQ13" s="594"/>
      <c r="BR13" s="594"/>
      <c r="BS13" s="600">
        <v>1985251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11140009</v>
      </c>
      <c r="CS13" s="592"/>
      <c r="CT13" s="592"/>
      <c r="CU13" s="592"/>
      <c r="CV13" s="592"/>
      <c r="CW13" s="592"/>
      <c r="CX13" s="592"/>
      <c r="CY13" s="593"/>
      <c r="CZ13" s="594">
        <v>8.4</v>
      </c>
      <c r="DA13" s="594"/>
      <c r="DB13" s="594"/>
      <c r="DC13" s="594"/>
      <c r="DD13" s="600">
        <v>4037375</v>
      </c>
      <c r="DE13" s="592"/>
      <c r="DF13" s="592"/>
      <c r="DG13" s="592"/>
      <c r="DH13" s="592"/>
      <c r="DI13" s="592"/>
      <c r="DJ13" s="592"/>
      <c r="DK13" s="592"/>
      <c r="DL13" s="592"/>
      <c r="DM13" s="592"/>
      <c r="DN13" s="592"/>
      <c r="DO13" s="592"/>
      <c r="DP13" s="593"/>
      <c r="DQ13" s="600">
        <v>7405919</v>
      </c>
      <c r="DR13" s="592"/>
      <c r="DS13" s="592"/>
      <c r="DT13" s="592"/>
      <c r="DU13" s="592"/>
      <c r="DV13" s="592"/>
      <c r="DW13" s="592"/>
      <c r="DX13" s="592"/>
      <c r="DY13" s="592"/>
      <c r="DZ13" s="592"/>
      <c r="EA13" s="592"/>
      <c r="EB13" s="592"/>
      <c r="EC13" s="601"/>
    </row>
    <row r="14" spans="2:143" ht="11.25" customHeight="1" x14ac:dyDescent="0.15">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509865</v>
      </c>
      <c r="BH14" s="592"/>
      <c r="BI14" s="592"/>
      <c r="BJ14" s="592"/>
      <c r="BK14" s="592"/>
      <c r="BL14" s="592"/>
      <c r="BM14" s="592"/>
      <c r="BN14" s="593"/>
      <c r="BO14" s="594">
        <v>1.4</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4147515</v>
      </c>
      <c r="CS14" s="592"/>
      <c r="CT14" s="592"/>
      <c r="CU14" s="592"/>
      <c r="CV14" s="592"/>
      <c r="CW14" s="592"/>
      <c r="CX14" s="592"/>
      <c r="CY14" s="593"/>
      <c r="CZ14" s="594">
        <v>3.1</v>
      </c>
      <c r="DA14" s="594"/>
      <c r="DB14" s="594"/>
      <c r="DC14" s="594"/>
      <c r="DD14" s="600">
        <v>17220</v>
      </c>
      <c r="DE14" s="592"/>
      <c r="DF14" s="592"/>
      <c r="DG14" s="592"/>
      <c r="DH14" s="592"/>
      <c r="DI14" s="592"/>
      <c r="DJ14" s="592"/>
      <c r="DK14" s="592"/>
      <c r="DL14" s="592"/>
      <c r="DM14" s="592"/>
      <c r="DN14" s="592"/>
      <c r="DO14" s="592"/>
      <c r="DP14" s="593"/>
      <c r="DQ14" s="600">
        <v>3720631</v>
      </c>
      <c r="DR14" s="592"/>
      <c r="DS14" s="592"/>
      <c r="DT14" s="592"/>
      <c r="DU14" s="592"/>
      <c r="DV14" s="592"/>
      <c r="DW14" s="592"/>
      <c r="DX14" s="592"/>
      <c r="DY14" s="592"/>
      <c r="DZ14" s="592"/>
      <c r="EA14" s="592"/>
      <c r="EB14" s="592"/>
      <c r="EC14" s="601"/>
    </row>
    <row r="15" spans="2:143" ht="11.25" customHeight="1" x14ac:dyDescent="0.15">
      <c r="B15" s="588" t="s">
        <v>241</v>
      </c>
      <c r="C15" s="589"/>
      <c r="D15" s="589"/>
      <c r="E15" s="589"/>
      <c r="F15" s="589"/>
      <c r="G15" s="589"/>
      <c r="H15" s="589"/>
      <c r="I15" s="589"/>
      <c r="J15" s="589"/>
      <c r="K15" s="589"/>
      <c r="L15" s="589"/>
      <c r="M15" s="589"/>
      <c r="N15" s="589"/>
      <c r="O15" s="589"/>
      <c r="P15" s="589"/>
      <c r="Q15" s="590"/>
      <c r="R15" s="591">
        <v>135738</v>
      </c>
      <c r="S15" s="592"/>
      <c r="T15" s="592"/>
      <c r="U15" s="592"/>
      <c r="V15" s="592"/>
      <c r="W15" s="592"/>
      <c r="X15" s="592"/>
      <c r="Y15" s="593"/>
      <c r="Z15" s="594">
        <v>0.1</v>
      </c>
      <c r="AA15" s="594"/>
      <c r="AB15" s="594"/>
      <c r="AC15" s="594"/>
      <c r="AD15" s="595">
        <v>135738</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2526510</v>
      </c>
      <c r="BH15" s="592"/>
      <c r="BI15" s="592"/>
      <c r="BJ15" s="592"/>
      <c r="BK15" s="592"/>
      <c r="BL15" s="592"/>
      <c r="BM15" s="592"/>
      <c r="BN15" s="593"/>
      <c r="BO15" s="594">
        <v>7.1</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13418092</v>
      </c>
      <c r="CS15" s="592"/>
      <c r="CT15" s="592"/>
      <c r="CU15" s="592"/>
      <c r="CV15" s="592"/>
      <c r="CW15" s="592"/>
      <c r="CX15" s="592"/>
      <c r="CY15" s="593"/>
      <c r="CZ15" s="594">
        <v>10.1</v>
      </c>
      <c r="DA15" s="594"/>
      <c r="DB15" s="594"/>
      <c r="DC15" s="594"/>
      <c r="DD15" s="600">
        <v>5127592</v>
      </c>
      <c r="DE15" s="592"/>
      <c r="DF15" s="592"/>
      <c r="DG15" s="592"/>
      <c r="DH15" s="592"/>
      <c r="DI15" s="592"/>
      <c r="DJ15" s="592"/>
      <c r="DK15" s="592"/>
      <c r="DL15" s="592"/>
      <c r="DM15" s="592"/>
      <c r="DN15" s="592"/>
      <c r="DO15" s="592"/>
      <c r="DP15" s="593"/>
      <c r="DQ15" s="600">
        <v>9014670</v>
      </c>
      <c r="DR15" s="592"/>
      <c r="DS15" s="592"/>
      <c r="DT15" s="592"/>
      <c r="DU15" s="592"/>
      <c r="DV15" s="592"/>
      <c r="DW15" s="592"/>
      <c r="DX15" s="592"/>
      <c r="DY15" s="592"/>
      <c r="DZ15" s="592"/>
      <c r="EA15" s="592"/>
      <c r="EB15" s="592"/>
      <c r="EC15" s="601"/>
    </row>
    <row r="16" spans="2:143" ht="11.25" customHeight="1" x14ac:dyDescent="0.15">
      <c r="B16" s="588" t="s">
        <v>244</v>
      </c>
      <c r="C16" s="589"/>
      <c r="D16" s="589"/>
      <c r="E16" s="589"/>
      <c r="F16" s="589"/>
      <c r="G16" s="589"/>
      <c r="H16" s="589"/>
      <c r="I16" s="589"/>
      <c r="J16" s="589"/>
      <c r="K16" s="589"/>
      <c r="L16" s="589"/>
      <c r="M16" s="589"/>
      <c r="N16" s="589"/>
      <c r="O16" s="589"/>
      <c r="P16" s="589"/>
      <c r="Q16" s="590"/>
      <c r="R16" s="591">
        <v>28511925</v>
      </c>
      <c r="S16" s="592"/>
      <c r="T16" s="592"/>
      <c r="U16" s="592"/>
      <c r="V16" s="592"/>
      <c r="W16" s="592"/>
      <c r="X16" s="592"/>
      <c r="Y16" s="593"/>
      <c r="Z16" s="594">
        <v>21.1</v>
      </c>
      <c r="AA16" s="594"/>
      <c r="AB16" s="594"/>
      <c r="AC16" s="594"/>
      <c r="AD16" s="595">
        <v>26360983</v>
      </c>
      <c r="AE16" s="595"/>
      <c r="AF16" s="595"/>
      <c r="AG16" s="595"/>
      <c r="AH16" s="595"/>
      <c r="AI16" s="595"/>
      <c r="AJ16" s="595"/>
      <c r="AK16" s="595"/>
      <c r="AL16" s="596">
        <v>39.4</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v>406</v>
      </c>
      <c r="BH16" s="592"/>
      <c r="BI16" s="592"/>
      <c r="BJ16" s="592"/>
      <c r="BK16" s="592"/>
      <c r="BL16" s="592"/>
      <c r="BM16" s="592"/>
      <c r="BN16" s="593"/>
      <c r="BO16" s="594">
        <v>0</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390713</v>
      </c>
      <c r="CS16" s="592"/>
      <c r="CT16" s="592"/>
      <c r="CU16" s="592"/>
      <c r="CV16" s="592"/>
      <c r="CW16" s="592"/>
      <c r="CX16" s="592"/>
      <c r="CY16" s="593"/>
      <c r="CZ16" s="594">
        <v>0.3</v>
      </c>
      <c r="DA16" s="594"/>
      <c r="DB16" s="594"/>
      <c r="DC16" s="594"/>
      <c r="DD16" s="600" t="s">
        <v>112</v>
      </c>
      <c r="DE16" s="592"/>
      <c r="DF16" s="592"/>
      <c r="DG16" s="592"/>
      <c r="DH16" s="592"/>
      <c r="DI16" s="592"/>
      <c r="DJ16" s="592"/>
      <c r="DK16" s="592"/>
      <c r="DL16" s="592"/>
      <c r="DM16" s="592"/>
      <c r="DN16" s="592"/>
      <c r="DO16" s="592"/>
      <c r="DP16" s="593"/>
      <c r="DQ16" s="600">
        <v>48694</v>
      </c>
      <c r="DR16" s="592"/>
      <c r="DS16" s="592"/>
      <c r="DT16" s="592"/>
      <c r="DU16" s="592"/>
      <c r="DV16" s="592"/>
      <c r="DW16" s="592"/>
      <c r="DX16" s="592"/>
      <c r="DY16" s="592"/>
      <c r="DZ16" s="592"/>
      <c r="EA16" s="592"/>
      <c r="EB16" s="592"/>
      <c r="EC16" s="601"/>
    </row>
    <row r="17" spans="2:133" ht="11.25" customHeight="1" x14ac:dyDescent="0.15">
      <c r="B17" s="588" t="s">
        <v>247</v>
      </c>
      <c r="C17" s="589"/>
      <c r="D17" s="589"/>
      <c r="E17" s="589"/>
      <c r="F17" s="589"/>
      <c r="G17" s="589"/>
      <c r="H17" s="589"/>
      <c r="I17" s="589"/>
      <c r="J17" s="589"/>
      <c r="K17" s="589"/>
      <c r="L17" s="589"/>
      <c r="M17" s="589"/>
      <c r="N17" s="589"/>
      <c r="O17" s="589"/>
      <c r="P17" s="589"/>
      <c r="Q17" s="590"/>
      <c r="R17" s="591">
        <v>26360983</v>
      </c>
      <c r="S17" s="592"/>
      <c r="T17" s="592"/>
      <c r="U17" s="592"/>
      <c r="V17" s="592"/>
      <c r="W17" s="592"/>
      <c r="X17" s="592"/>
      <c r="Y17" s="593"/>
      <c r="Z17" s="594">
        <v>19.5</v>
      </c>
      <c r="AA17" s="594"/>
      <c r="AB17" s="594"/>
      <c r="AC17" s="594"/>
      <c r="AD17" s="595">
        <v>26360983</v>
      </c>
      <c r="AE17" s="595"/>
      <c r="AF17" s="595"/>
      <c r="AG17" s="595"/>
      <c r="AH17" s="595"/>
      <c r="AI17" s="595"/>
      <c r="AJ17" s="595"/>
      <c r="AK17" s="595"/>
      <c r="AL17" s="596">
        <v>39.4</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v>36</v>
      </c>
      <c r="BH17" s="592"/>
      <c r="BI17" s="592"/>
      <c r="BJ17" s="592"/>
      <c r="BK17" s="592"/>
      <c r="BL17" s="592"/>
      <c r="BM17" s="592"/>
      <c r="BN17" s="593"/>
      <c r="BO17" s="594">
        <v>0</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20914171</v>
      </c>
      <c r="CS17" s="592"/>
      <c r="CT17" s="592"/>
      <c r="CU17" s="592"/>
      <c r="CV17" s="592"/>
      <c r="CW17" s="592"/>
      <c r="CX17" s="592"/>
      <c r="CY17" s="593"/>
      <c r="CZ17" s="594">
        <v>15.7</v>
      </c>
      <c r="DA17" s="594"/>
      <c r="DB17" s="594"/>
      <c r="DC17" s="594"/>
      <c r="DD17" s="600" t="s">
        <v>112</v>
      </c>
      <c r="DE17" s="592"/>
      <c r="DF17" s="592"/>
      <c r="DG17" s="592"/>
      <c r="DH17" s="592"/>
      <c r="DI17" s="592"/>
      <c r="DJ17" s="592"/>
      <c r="DK17" s="592"/>
      <c r="DL17" s="592"/>
      <c r="DM17" s="592"/>
      <c r="DN17" s="592"/>
      <c r="DO17" s="592"/>
      <c r="DP17" s="593"/>
      <c r="DQ17" s="600">
        <v>16565072</v>
      </c>
      <c r="DR17" s="592"/>
      <c r="DS17" s="592"/>
      <c r="DT17" s="592"/>
      <c r="DU17" s="592"/>
      <c r="DV17" s="592"/>
      <c r="DW17" s="592"/>
      <c r="DX17" s="592"/>
      <c r="DY17" s="592"/>
      <c r="DZ17" s="592"/>
      <c r="EA17" s="592"/>
      <c r="EB17" s="592"/>
      <c r="EC17" s="601"/>
    </row>
    <row r="18" spans="2:133" ht="11.25" customHeight="1" x14ac:dyDescent="0.15">
      <c r="B18" s="588" t="s">
        <v>250</v>
      </c>
      <c r="C18" s="589"/>
      <c r="D18" s="589"/>
      <c r="E18" s="589"/>
      <c r="F18" s="589"/>
      <c r="G18" s="589"/>
      <c r="H18" s="589"/>
      <c r="I18" s="589"/>
      <c r="J18" s="589"/>
      <c r="K18" s="589"/>
      <c r="L18" s="589"/>
      <c r="M18" s="589"/>
      <c r="N18" s="589"/>
      <c r="O18" s="589"/>
      <c r="P18" s="589"/>
      <c r="Q18" s="590"/>
      <c r="R18" s="591">
        <v>2146621</v>
      </c>
      <c r="S18" s="592"/>
      <c r="T18" s="592"/>
      <c r="U18" s="592"/>
      <c r="V18" s="592"/>
      <c r="W18" s="592"/>
      <c r="X18" s="592"/>
      <c r="Y18" s="593"/>
      <c r="Z18" s="594">
        <v>1.6</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v>689635</v>
      </c>
      <c r="CS18" s="592"/>
      <c r="CT18" s="592"/>
      <c r="CU18" s="592"/>
      <c r="CV18" s="592"/>
      <c r="CW18" s="592"/>
      <c r="CX18" s="592"/>
      <c r="CY18" s="593"/>
      <c r="CZ18" s="594">
        <v>0.5</v>
      </c>
      <c r="DA18" s="594"/>
      <c r="DB18" s="594"/>
      <c r="DC18" s="594"/>
      <c r="DD18" s="600" t="s">
        <v>112</v>
      </c>
      <c r="DE18" s="592"/>
      <c r="DF18" s="592"/>
      <c r="DG18" s="592"/>
      <c r="DH18" s="592"/>
      <c r="DI18" s="592"/>
      <c r="DJ18" s="592"/>
      <c r="DK18" s="592"/>
      <c r="DL18" s="592"/>
      <c r="DM18" s="592"/>
      <c r="DN18" s="592"/>
      <c r="DO18" s="592"/>
      <c r="DP18" s="593"/>
      <c r="DQ18" s="600">
        <v>689635</v>
      </c>
      <c r="DR18" s="592"/>
      <c r="DS18" s="592"/>
      <c r="DT18" s="592"/>
      <c r="DU18" s="592"/>
      <c r="DV18" s="592"/>
      <c r="DW18" s="592"/>
      <c r="DX18" s="592"/>
      <c r="DY18" s="592"/>
      <c r="DZ18" s="592"/>
      <c r="EA18" s="592"/>
      <c r="EB18" s="592"/>
      <c r="EC18" s="601"/>
    </row>
    <row r="19" spans="2:133" ht="11.25" customHeight="1" x14ac:dyDescent="0.15">
      <c r="B19" s="588" t="s">
        <v>253</v>
      </c>
      <c r="C19" s="589"/>
      <c r="D19" s="589"/>
      <c r="E19" s="589"/>
      <c r="F19" s="589"/>
      <c r="G19" s="589"/>
      <c r="H19" s="589"/>
      <c r="I19" s="589"/>
      <c r="J19" s="589"/>
      <c r="K19" s="589"/>
      <c r="L19" s="589"/>
      <c r="M19" s="589"/>
      <c r="N19" s="589"/>
      <c r="O19" s="589"/>
      <c r="P19" s="589"/>
      <c r="Q19" s="590"/>
      <c r="R19" s="591">
        <v>4321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767177</v>
      </c>
      <c r="BH19" s="592"/>
      <c r="BI19" s="592"/>
      <c r="BJ19" s="592"/>
      <c r="BK19" s="592"/>
      <c r="BL19" s="592"/>
      <c r="BM19" s="592"/>
      <c r="BN19" s="593"/>
      <c r="BO19" s="594">
        <v>2.1</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256</v>
      </c>
      <c r="C20" s="589"/>
      <c r="D20" s="589"/>
      <c r="E20" s="589"/>
      <c r="F20" s="589"/>
      <c r="G20" s="589"/>
      <c r="H20" s="589"/>
      <c r="I20" s="589"/>
      <c r="J20" s="589"/>
      <c r="K20" s="589"/>
      <c r="L20" s="589"/>
      <c r="M20" s="589"/>
      <c r="N20" s="589"/>
      <c r="O20" s="589"/>
      <c r="P20" s="589"/>
      <c r="Q20" s="590"/>
      <c r="R20" s="591">
        <v>68790211</v>
      </c>
      <c r="S20" s="592"/>
      <c r="T20" s="592"/>
      <c r="U20" s="592"/>
      <c r="V20" s="592"/>
      <c r="W20" s="592"/>
      <c r="X20" s="592"/>
      <c r="Y20" s="593"/>
      <c r="Z20" s="594">
        <v>50.9</v>
      </c>
      <c r="AA20" s="594"/>
      <c r="AB20" s="594"/>
      <c r="AC20" s="594"/>
      <c r="AD20" s="595">
        <v>66639269</v>
      </c>
      <c r="AE20" s="595"/>
      <c r="AF20" s="595"/>
      <c r="AG20" s="595"/>
      <c r="AH20" s="595"/>
      <c r="AI20" s="595"/>
      <c r="AJ20" s="595"/>
      <c r="AK20" s="595"/>
      <c r="AL20" s="596">
        <v>99.7</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767177</v>
      </c>
      <c r="BH20" s="592"/>
      <c r="BI20" s="592"/>
      <c r="BJ20" s="592"/>
      <c r="BK20" s="592"/>
      <c r="BL20" s="592"/>
      <c r="BM20" s="592"/>
      <c r="BN20" s="593"/>
      <c r="BO20" s="594">
        <v>2.1</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132961041</v>
      </c>
      <c r="CS20" s="592"/>
      <c r="CT20" s="592"/>
      <c r="CU20" s="592"/>
      <c r="CV20" s="592"/>
      <c r="CW20" s="592"/>
      <c r="CX20" s="592"/>
      <c r="CY20" s="593"/>
      <c r="CZ20" s="594">
        <v>100</v>
      </c>
      <c r="DA20" s="594"/>
      <c r="DB20" s="594"/>
      <c r="DC20" s="594"/>
      <c r="DD20" s="600">
        <v>19599641</v>
      </c>
      <c r="DE20" s="592"/>
      <c r="DF20" s="592"/>
      <c r="DG20" s="592"/>
      <c r="DH20" s="592"/>
      <c r="DI20" s="592"/>
      <c r="DJ20" s="592"/>
      <c r="DK20" s="592"/>
      <c r="DL20" s="592"/>
      <c r="DM20" s="592"/>
      <c r="DN20" s="592"/>
      <c r="DO20" s="592"/>
      <c r="DP20" s="593"/>
      <c r="DQ20" s="600">
        <v>82145011</v>
      </c>
      <c r="DR20" s="592"/>
      <c r="DS20" s="592"/>
      <c r="DT20" s="592"/>
      <c r="DU20" s="592"/>
      <c r="DV20" s="592"/>
      <c r="DW20" s="592"/>
      <c r="DX20" s="592"/>
      <c r="DY20" s="592"/>
      <c r="DZ20" s="592"/>
      <c r="EA20" s="592"/>
      <c r="EB20" s="592"/>
      <c r="EC20" s="601"/>
    </row>
    <row r="21" spans="2:133" ht="11.25" customHeight="1" x14ac:dyDescent="0.15">
      <c r="B21" s="588" t="s">
        <v>259</v>
      </c>
      <c r="C21" s="589"/>
      <c r="D21" s="589"/>
      <c r="E21" s="589"/>
      <c r="F21" s="589"/>
      <c r="G21" s="589"/>
      <c r="H21" s="589"/>
      <c r="I21" s="589"/>
      <c r="J21" s="589"/>
      <c r="K21" s="589"/>
      <c r="L21" s="589"/>
      <c r="M21" s="589"/>
      <c r="N21" s="589"/>
      <c r="O21" s="589"/>
      <c r="P21" s="589"/>
      <c r="Q21" s="590"/>
      <c r="R21" s="591">
        <v>48249</v>
      </c>
      <c r="S21" s="592"/>
      <c r="T21" s="592"/>
      <c r="U21" s="592"/>
      <c r="V21" s="592"/>
      <c r="W21" s="592"/>
      <c r="X21" s="592"/>
      <c r="Y21" s="593"/>
      <c r="Z21" s="594">
        <v>0</v>
      </c>
      <c r="AA21" s="594"/>
      <c r="AB21" s="594"/>
      <c r="AC21" s="594"/>
      <c r="AD21" s="595">
        <v>48249</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50323</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261</v>
      </c>
      <c r="C22" s="589"/>
      <c r="D22" s="589"/>
      <c r="E22" s="589"/>
      <c r="F22" s="589"/>
      <c r="G22" s="589"/>
      <c r="H22" s="589"/>
      <c r="I22" s="589"/>
      <c r="J22" s="589"/>
      <c r="K22" s="589"/>
      <c r="L22" s="589"/>
      <c r="M22" s="589"/>
      <c r="N22" s="589"/>
      <c r="O22" s="589"/>
      <c r="P22" s="589"/>
      <c r="Q22" s="590"/>
      <c r="R22" s="591">
        <v>1535199</v>
      </c>
      <c r="S22" s="592"/>
      <c r="T22" s="592"/>
      <c r="U22" s="592"/>
      <c r="V22" s="592"/>
      <c r="W22" s="592"/>
      <c r="X22" s="592"/>
      <c r="Y22" s="593"/>
      <c r="Z22" s="594">
        <v>1.1000000000000001</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v>716854</v>
      </c>
      <c r="BH22" s="592"/>
      <c r="BI22" s="592"/>
      <c r="BJ22" s="592"/>
      <c r="BK22" s="592"/>
      <c r="BL22" s="592"/>
      <c r="BM22" s="592"/>
      <c r="BN22" s="593"/>
      <c r="BO22" s="594">
        <v>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264</v>
      </c>
      <c r="C23" s="589"/>
      <c r="D23" s="589"/>
      <c r="E23" s="589"/>
      <c r="F23" s="589"/>
      <c r="G23" s="589"/>
      <c r="H23" s="589"/>
      <c r="I23" s="589"/>
      <c r="J23" s="589"/>
      <c r="K23" s="589"/>
      <c r="L23" s="589"/>
      <c r="M23" s="589"/>
      <c r="N23" s="589"/>
      <c r="O23" s="589"/>
      <c r="P23" s="589"/>
      <c r="Q23" s="590"/>
      <c r="R23" s="591">
        <v>1178913</v>
      </c>
      <c r="S23" s="592"/>
      <c r="T23" s="592"/>
      <c r="U23" s="592"/>
      <c r="V23" s="592"/>
      <c r="W23" s="592"/>
      <c r="X23" s="592"/>
      <c r="Y23" s="593"/>
      <c r="Z23" s="594">
        <v>0.9</v>
      </c>
      <c r="AA23" s="594"/>
      <c r="AB23" s="594"/>
      <c r="AC23" s="594"/>
      <c r="AD23" s="595">
        <v>70955</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x14ac:dyDescent="0.15">
      <c r="B24" s="588" t="s">
        <v>271</v>
      </c>
      <c r="C24" s="589"/>
      <c r="D24" s="589"/>
      <c r="E24" s="589"/>
      <c r="F24" s="589"/>
      <c r="G24" s="589"/>
      <c r="H24" s="589"/>
      <c r="I24" s="589"/>
      <c r="J24" s="589"/>
      <c r="K24" s="589"/>
      <c r="L24" s="589"/>
      <c r="M24" s="589"/>
      <c r="N24" s="589"/>
      <c r="O24" s="589"/>
      <c r="P24" s="589"/>
      <c r="Q24" s="590"/>
      <c r="R24" s="591">
        <v>691175</v>
      </c>
      <c r="S24" s="592"/>
      <c r="T24" s="592"/>
      <c r="U24" s="592"/>
      <c r="V24" s="592"/>
      <c r="W24" s="592"/>
      <c r="X24" s="592"/>
      <c r="Y24" s="593"/>
      <c r="Z24" s="594">
        <v>0.5</v>
      </c>
      <c r="AA24" s="594"/>
      <c r="AB24" s="594"/>
      <c r="AC24" s="594"/>
      <c r="AD24" s="595">
        <v>242</v>
      </c>
      <c r="AE24" s="595"/>
      <c r="AF24" s="595"/>
      <c r="AG24" s="595"/>
      <c r="AH24" s="595"/>
      <c r="AI24" s="595"/>
      <c r="AJ24" s="595"/>
      <c r="AK24" s="595"/>
      <c r="AL24" s="596">
        <v>0</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70068287</v>
      </c>
      <c r="CS24" s="581"/>
      <c r="CT24" s="581"/>
      <c r="CU24" s="581"/>
      <c r="CV24" s="581"/>
      <c r="CW24" s="581"/>
      <c r="CX24" s="581"/>
      <c r="CY24" s="582"/>
      <c r="CZ24" s="618">
        <v>52.7</v>
      </c>
      <c r="DA24" s="619"/>
      <c r="DB24" s="619"/>
      <c r="DC24" s="620"/>
      <c r="DD24" s="617">
        <v>41188477</v>
      </c>
      <c r="DE24" s="581"/>
      <c r="DF24" s="581"/>
      <c r="DG24" s="581"/>
      <c r="DH24" s="581"/>
      <c r="DI24" s="581"/>
      <c r="DJ24" s="581"/>
      <c r="DK24" s="582"/>
      <c r="DL24" s="617">
        <v>40461924</v>
      </c>
      <c r="DM24" s="581"/>
      <c r="DN24" s="581"/>
      <c r="DO24" s="581"/>
      <c r="DP24" s="581"/>
      <c r="DQ24" s="581"/>
      <c r="DR24" s="581"/>
      <c r="DS24" s="581"/>
      <c r="DT24" s="581"/>
      <c r="DU24" s="581"/>
      <c r="DV24" s="582"/>
      <c r="DW24" s="585">
        <v>55.9</v>
      </c>
      <c r="DX24" s="586"/>
      <c r="DY24" s="586"/>
      <c r="DZ24" s="586"/>
      <c r="EA24" s="586"/>
      <c r="EB24" s="586"/>
      <c r="EC24" s="587"/>
    </row>
    <row r="25" spans="2:133" ht="11.25" customHeight="1" x14ac:dyDescent="0.15">
      <c r="B25" s="588" t="s">
        <v>274</v>
      </c>
      <c r="C25" s="589"/>
      <c r="D25" s="589"/>
      <c r="E25" s="589"/>
      <c r="F25" s="589"/>
      <c r="G25" s="589"/>
      <c r="H25" s="589"/>
      <c r="I25" s="589"/>
      <c r="J25" s="589"/>
      <c r="K25" s="589"/>
      <c r="L25" s="589"/>
      <c r="M25" s="589"/>
      <c r="N25" s="589"/>
      <c r="O25" s="589"/>
      <c r="P25" s="589"/>
      <c r="Q25" s="590"/>
      <c r="R25" s="591">
        <v>30994712</v>
      </c>
      <c r="S25" s="592"/>
      <c r="T25" s="592"/>
      <c r="U25" s="592"/>
      <c r="V25" s="592"/>
      <c r="W25" s="592"/>
      <c r="X25" s="592"/>
      <c r="Y25" s="593"/>
      <c r="Z25" s="594">
        <v>22.9</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12351635</v>
      </c>
      <c r="CS25" s="623"/>
      <c r="CT25" s="623"/>
      <c r="CU25" s="623"/>
      <c r="CV25" s="623"/>
      <c r="CW25" s="623"/>
      <c r="CX25" s="623"/>
      <c r="CY25" s="624"/>
      <c r="CZ25" s="625">
        <v>9.3000000000000007</v>
      </c>
      <c r="DA25" s="626"/>
      <c r="DB25" s="626"/>
      <c r="DC25" s="627"/>
      <c r="DD25" s="600">
        <v>11638904</v>
      </c>
      <c r="DE25" s="623"/>
      <c r="DF25" s="623"/>
      <c r="DG25" s="623"/>
      <c r="DH25" s="623"/>
      <c r="DI25" s="623"/>
      <c r="DJ25" s="623"/>
      <c r="DK25" s="624"/>
      <c r="DL25" s="600">
        <v>11147993</v>
      </c>
      <c r="DM25" s="623"/>
      <c r="DN25" s="623"/>
      <c r="DO25" s="623"/>
      <c r="DP25" s="623"/>
      <c r="DQ25" s="623"/>
      <c r="DR25" s="623"/>
      <c r="DS25" s="623"/>
      <c r="DT25" s="623"/>
      <c r="DU25" s="623"/>
      <c r="DV25" s="624"/>
      <c r="DW25" s="596">
        <v>15.4</v>
      </c>
      <c r="DX25" s="621"/>
      <c r="DY25" s="621"/>
      <c r="DZ25" s="621"/>
      <c r="EA25" s="621"/>
      <c r="EB25" s="621"/>
      <c r="EC25" s="622"/>
    </row>
    <row r="26" spans="2:133" ht="11.25" customHeight="1" x14ac:dyDescent="0.15">
      <c r="B26" s="628" t="s">
        <v>277</v>
      </c>
      <c r="C26" s="629"/>
      <c r="D26" s="629"/>
      <c r="E26" s="629"/>
      <c r="F26" s="629"/>
      <c r="G26" s="629"/>
      <c r="H26" s="629"/>
      <c r="I26" s="629"/>
      <c r="J26" s="629"/>
      <c r="K26" s="629"/>
      <c r="L26" s="629"/>
      <c r="M26" s="629"/>
      <c r="N26" s="629"/>
      <c r="O26" s="629"/>
      <c r="P26" s="629"/>
      <c r="Q26" s="630"/>
      <c r="R26" s="591">
        <v>4405</v>
      </c>
      <c r="S26" s="592"/>
      <c r="T26" s="592"/>
      <c r="U26" s="592"/>
      <c r="V26" s="592"/>
      <c r="W26" s="592"/>
      <c r="X26" s="592"/>
      <c r="Y26" s="593"/>
      <c r="Z26" s="594">
        <v>0</v>
      </c>
      <c r="AA26" s="594"/>
      <c r="AB26" s="594"/>
      <c r="AC26" s="594"/>
      <c r="AD26" s="595">
        <v>4405</v>
      </c>
      <c r="AE26" s="595"/>
      <c r="AF26" s="595"/>
      <c r="AG26" s="595"/>
      <c r="AH26" s="595"/>
      <c r="AI26" s="595"/>
      <c r="AJ26" s="595"/>
      <c r="AK26" s="595"/>
      <c r="AL26" s="596">
        <v>0</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8167358</v>
      </c>
      <c r="CS26" s="592"/>
      <c r="CT26" s="592"/>
      <c r="CU26" s="592"/>
      <c r="CV26" s="592"/>
      <c r="CW26" s="592"/>
      <c r="CX26" s="592"/>
      <c r="CY26" s="593"/>
      <c r="CZ26" s="625">
        <v>6.1</v>
      </c>
      <c r="DA26" s="626"/>
      <c r="DB26" s="626"/>
      <c r="DC26" s="627"/>
      <c r="DD26" s="600">
        <v>7541495</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1"/>
      <c r="DY26" s="621"/>
      <c r="DZ26" s="621"/>
      <c r="EA26" s="621"/>
      <c r="EB26" s="621"/>
      <c r="EC26" s="622"/>
    </row>
    <row r="27" spans="2:133" ht="11.25" customHeight="1" x14ac:dyDescent="0.15">
      <c r="B27" s="588" t="s">
        <v>280</v>
      </c>
      <c r="C27" s="589"/>
      <c r="D27" s="589"/>
      <c r="E27" s="589"/>
      <c r="F27" s="589"/>
      <c r="G27" s="589"/>
      <c r="H27" s="589"/>
      <c r="I27" s="589"/>
      <c r="J27" s="589"/>
      <c r="K27" s="589"/>
      <c r="L27" s="589"/>
      <c r="M27" s="589"/>
      <c r="N27" s="589"/>
      <c r="O27" s="589"/>
      <c r="P27" s="589"/>
      <c r="Q27" s="590"/>
      <c r="R27" s="591">
        <v>5394501</v>
      </c>
      <c r="S27" s="592"/>
      <c r="T27" s="592"/>
      <c r="U27" s="592"/>
      <c r="V27" s="592"/>
      <c r="W27" s="592"/>
      <c r="X27" s="592"/>
      <c r="Y27" s="593"/>
      <c r="Z27" s="594">
        <v>4</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35812464</v>
      </c>
      <c r="BH27" s="592"/>
      <c r="BI27" s="592"/>
      <c r="BJ27" s="592"/>
      <c r="BK27" s="592"/>
      <c r="BL27" s="592"/>
      <c r="BM27" s="592"/>
      <c r="BN27" s="593"/>
      <c r="BO27" s="594">
        <v>100</v>
      </c>
      <c r="BP27" s="594"/>
      <c r="BQ27" s="594"/>
      <c r="BR27" s="594"/>
      <c r="BS27" s="600">
        <v>2470775</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36802481</v>
      </c>
      <c r="CS27" s="623"/>
      <c r="CT27" s="623"/>
      <c r="CU27" s="623"/>
      <c r="CV27" s="623"/>
      <c r="CW27" s="623"/>
      <c r="CX27" s="623"/>
      <c r="CY27" s="624"/>
      <c r="CZ27" s="625">
        <v>27.7</v>
      </c>
      <c r="DA27" s="626"/>
      <c r="DB27" s="626"/>
      <c r="DC27" s="627"/>
      <c r="DD27" s="600">
        <v>12984501</v>
      </c>
      <c r="DE27" s="623"/>
      <c r="DF27" s="623"/>
      <c r="DG27" s="623"/>
      <c r="DH27" s="623"/>
      <c r="DI27" s="623"/>
      <c r="DJ27" s="623"/>
      <c r="DK27" s="624"/>
      <c r="DL27" s="600">
        <v>12784456</v>
      </c>
      <c r="DM27" s="623"/>
      <c r="DN27" s="623"/>
      <c r="DO27" s="623"/>
      <c r="DP27" s="623"/>
      <c r="DQ27" s="623"/>
      <c r="DR27" s="623"/>
      <c r="DS27" s="623"/>
      <c r="DT27" s="623"/>
      <c r="DU27" s="623"/>
      <c r="DV27" s="624"/>
      <c r="DW27" s="596">
        <v>17.7</v>
      </c>
      <c r="DX27" s="621"/>
      <c r="DY27" s="621"/>
      <c r="DZ27" s="621"/>
      <c r="EA27" s="621"/>
      <c r="EB27" s="621"/>
      <c r="EC27" s="622"/>
    </row>
    <row r="28" spans="2:133" ht="11.25" customHeight="1" x14ac:dyDescent="0.15">
      <c r="B28" s="588" t="s">
        <v>283</v>
      </c>
      <c r="C28" s="589"/>
      <c r="D28" s="589"/>
      <c r="E28" s="589"/>
      <c r="F28" s="589"/>
      <c r="G28" s="589"/>
      <c r="H28" s="589"/>
      <c r="I28" s="589"/>
      <c r="J28" s="589"/>
      <c r="K28" s="589"/>
      <c r="L28" s="589"/>
      <c r="M28" s="589"/>
      <c r="N28" s="589"/>
      <c r="O28" s="589"/>
      <c r="P28" s="589"/>
      <c r="Q28" s="590"/>
      <c r="R28" s="591">
        <v>116350</v>
      </c>
      <c r="S28" s="592"/>
      <c r="T28" s="592"/>
      <c r="U28" s="592"/>
      <c r="V28" s="592"/>
      <c r="W28" s="592"/>
      <c r="X28" s="592"/>
      <c r="Y28" s="593"/>
      <c r="Z28" s="594">
        <v>0.1</v>
      </c>
      <c r="AA28" s="594"/>
      <c r="AB28" s="594"/>
      <c r="AC28" s="594"/>
      <c r="AD28" s="595">
        <v>10411</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20914171</v>
      </c>
      <c r="CS28" s="592"/>
      <c r="CT28" s="592"/>
      <c r="CU28" s="592"/>
      <c r="CV28" s="592"/>
      <c r="CW28" s="592"/>
      <c r="CX28" s="592"/>
      <c r="CY28" s="593"/>
      <c r="CZ28" s="625">
        <v>15.7</v>
      </c>
      <c r="DA28" s="626"/>
      <c r="DB28" s="626"/>
      <c r="DC28" s="627"/>
      <c r="DD28" s="600">
        <v>16565072</v>
      </c>
      <c r="DE28" s="592"/>
      <c r="DF28" s="592"/>
      <c r="DG28" s="592"/>
      <c r="DH28" s="592"/>
      <c r="DI28" s="592"/>
      <c r="DJ28" s="592"/>
      <c r="DK28" s="593"/>
      <c r="DL28" s="600">
        <v>16529475</v>
      </c>
      <c r="DM28" s="592"/>
      <c r="DN28" s="592"/>
      <c r="DO28" s="592"/>
      <c r="DP28" s="592"/>
      <c r="DQ28" s="592"/>
      <c r="DR28" s="592"/>
      <c r="DS28" s="592"/>
      <c r="DT28" s="592"/>
      <c r="DU28" s="592"/>
      <c r="DV28" s="593"/>
      <c r="DW28" s="596">
        <v>22.8</v>
      </c>
      <c r="DX28" s="621"/>
      <c r="DY28" s="621"/>
      <c r="DZ28" s="621"/>
      <c r="EA28" s="621"/>
      <c r="EB28" s="621"/>
      <c r="EC28" s="622"/>
    </row>
    <row r="29" spans="2:133" ht="11.25" customHeight="1" x14ac:dyDescent="0.15">
      <c r="B29" s="588" t="s">
        <v>285</v>
      </c>
      <c r="C29" s="589"/>
      <c r="D29" s="589"/>
      <c r="E29" s="589"/>
      <c r="F29" s="589"/>
      <c r="G29" s="589"/>
      <c r="H29" s="589"/>
      <c r="I29" s="589"/>
      <c r="J29" s="589"/>
      <c r="K29" s="589"/>
      <c r="L29" s="589"/>
      <c r="M29" s="589"/>
      <c r="N29" s="589"/>
      <c r="O29" s="589"/>
      <c r="P29" s="589"/>
      <c r="Q29" s="590"/>
      <c r="R29" s="591">
        <v>37821</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20905593</v>
      </c>
      <c r="CS29" s="623"/>
      <c r="CT29" s="623"/>
      <c r="CU29" s="623"/>
      <c r="CV29" s="623"/>
      <c r="CW29" s="623"/>
      <c r="CX29" s="623"/>
      <c r="CY29" s="624"/>
      <c r="CZ29" s="625">
        <v>15.7</v>
      </c>
      <c r="DA29" s="626"/>
      <c r="DB29" s="626"/>
      <c r="DC29" s="627"/>
      <c r="DD29" s="600">
        <v>16556494</v>
      </c>
      <c r="DE29" s="623"/>
      <c r="DF29" s="623"/>
      <c r="DG29" s="623"/>
      <c r="DH29" s="623"/>
      <c r="DI29" s="623"/>
      <c r="DJ29" s="623"/>
      <c r="DK29" s="624"/>
      <c r="DL29" s="600">
        <v>16520897</v>
      </c>
      <c r="DM29" s="623"/>
      <c r="DN29" s="623"/>
      <c r="DO29" s="623"/>
      <c r="DP29" s="623"/>
      <c r="DQ29" s="623"/>
      <c r="DR29" s="623"/>
      <c r="DS29" s="623"/>
      <c r="DT29" s="623"/>
      <c r="DU29" s="623"/>
      <c r="DV29" s="624"/>
      <c r="DW29" s="596">
        <v>22.8</v>
      </c>
      <c r="DX29" s="621"/>
      <c r="DY29" s="621"/>
      <c r="DZ29" s="621"/>
      <c r="EA29" s="621"/>
      <c r="EB29" s="621"/>
      <c r="EC29" s="622"/>
    </row>
    <row r="30" spans="2:133" ht="11.25" customHeight="1" x14ac:dyDescent="0.15">
      <c r="B30" s="588" t="s">
        <v>290</v>
      </c>
      <c r="C30" s="589"/>
      <c r="D30" s="589"/>
      <c r="E30" s="589"/>
      <c r="F30" s="589"/>
      <c r="G30" s="589"/>
      <c r="H30" s="589"/>
      <c r="I30" s="589"/>
      <c r="J30" s="589"/>
      <c r="K30" s="589"/>
      <c r="L30" s="589"/>
      <c r="M30" s="589"/>
      <c r="N30" s="589"/>
      <c r="O30" s="589"/>
      <c r="P30" s="589"/>
      <c r="Q30" s="590"/>
      <c r="R30" s="591">
        <v>7164931</v>
      </c>
      <c r="S30" s="592"/>
      <c r="T30" s="592"/>
      <c r="U30" s="592"/>
      <c r="V30" s="592"/>
      <c r="W30" s="592"/>
      <c r="X30" s="592"/>
      <c r="Y30" s="593"/>
      <c r="Z30" s="594">
        <v>5.3</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98.5</v>
      </c>
      <c r="BH30" s="650"/>
      <c r="BI30" s="650"/>
      <c r="BJ30" s="650"/>
      <c r="BK30" s="650"/>
      <c r="BL30" s="650"/>
      <c r="BM30" s="586">
        <v>92.1</v>
      </c>
      <c r="BN30" s="650"/>
      <c r="BO30" s="650"/>
      <c r="BP30" s="650"/>
      <c r="BQ30" s="651"/>
      <c r="BR30" s="649">
        <v>98.4</v>
      </c>
      <c r="BS30" s="650"/>
      <c r="BT30" s="650"/>
      <c r="BU30" s="650"/>
      <c r="BV30" s="650"/>
      <c r="BW30" s="650"/>
      <c r="BX30" s="586">
        <v>91.7</v>
      </c>
      <c r="BY30" s="650"/>
      <c r="BZ30" s="650"/>
      <c r="CA30" s="650"/>
      <c r="CB30" s="651"/>
      <c r="CD30" s="654"/>
      <c r="CE30" s="655"/>
      <c r="CF30" s="605" t="s">
        <v>293</v>
      </c>
      <c r="CG30" s="606"/>
      <c r="CH30" s="606"/>
      <c r="CI30" s="606"/>
      <c r="CJ30" s="606"/>
      <c r="CK30" s="606"/>
      <c r="CL30" s="606"/>
      <c r="CM30" s="606"/>
      <c r="CN30" s="606"/>
      <c r="CO30" s="606"/>
      <c r="CP30" s="606"/>
      <c r="CQ30" s="607"/>
      <c r="CR30" s="591">
        <v>18460391</v>
      </c>
      <c r="CS30" s="592"/>
      <c r="CT30" s="592"/>
      <c r="CU30" s="592"/>
      <c r="CV30" s="592"/>
      <c r="CW30" s="592"/>
      <c r="CX30" s="592"/>
      <c r="CY30" s="593"/>
      <c r="CZ30" s="625">
        <v>13.9</v>
      </c>
      <c r="DA30" s="626"/>
      <c r="DB30" s="626"/>
      <c r="DC30" s="627"/>
      <c r="DD30" s="600">
        <v>14114442</v>
      </c>
      <c r="DE30" s="592"/>
      <c r="DF30" s="592"/>
      <c r="DG30" s="592"/>
      <c r="DH30" s="592"/>
      <c r="DI30" s="592"/>
      <c r="DJ30" s="592"/>
      <c r="DK30" s="593"/>
      <c r="DL30" s="600">
        <v>14078845</v>
      </c>
      <c r="DM30" s="592"/>
      <c r="DN30" s="592"/>
      <c r="DO30" s="592"/>
      <c r="DP30" s="592"/>
      <c r="DQ30" s="592"/>
      <c r="DR30" s="592"/>
      <c r="DS30" s="592"/>
      <c r="DT30" s="592"/>
      <c r="DU30" s="592"/>
      <c r="DV30" s="593"/>
      <c r="DW30" s="596">
        <v>19.5</v>
      </c>
      <c r="DX30" s="621"/>
      <c r="DY30" s="621"/>
      <c r="DZ30" s="621"/>
      <c r="EA30" s="621"/>
      <c r="EB30" s="621"/>
      <c r="EC30" s="622"/>
    </row>
    <row r="31" spans="2:133" ht="11.25" customHeight="1" x14ac:dyDescent="0.15">
      <c r="B31" s="588" t="s">
        <v>294</v>
      </c>
      <c r="C31" s="589"/>
      <c r="D31" s="589"/>
      <c r="E31" s="589"/>
      <c r="F31" s="589"/>
      <c r="G31" s="589"/>
      <c r="H31" s="589"/>
      <c r="I31" s="589"/>
      <c r="J31" s="589"/>
      <c r="K31" s="589"/>
      <c r="L31" s="589"/>
      <c r="M31" s="589"/>
      <c r="N31" s="589"/>
      <c r="O31" s="589"/>
      <c r="P31" s="589"/>
      <c r="Q31" s="590"/>
      <c r="R31" s="591">
        <v>1202951</v>
      </c>
      <c r="S31" s="592"/>
      <c r="T31" s="592"/>
      <c r="U31" s="592"/>
      <c r="V31" s="592"/>
      <c r="W31" s="592"/>
      <c r="X31" s="592"/>
      <c r="Y31" s="593"/>
      <c r="Z31" s="594">
        <v>0.9</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98.7</v>
      </c>
      <c r="BH31" s="623"/>
      <c r="BI31" s="623"/>
      <c r="BJ31" s="623"/>
      <c r="BK31" s="623"/>
      <c r="BL31" s="623"/>
      <c r="BM31" s="597">
        <v>94</v>
      </c>
      <c r="BN31" s="647"/>
      <c r="BO31" s="647"/>
      <c r="BP31" s="647"/>
      <c r="BQ31" s="648"/>
      <c r="BR31" s="646">
        <v>98.6</v>
      </c>
      <c r="BS31" s="623"/>
      <c r="BT31" s="623"/>
      <c r="BU31" s="623"/>
      <c r="BV31" s="623"/>
      <c r="BW31" s="623"/>
      <c r="BX31" s="597">
        <v>93.3</v>
      </c>
      <c r="BY31" s="647"/>
      <c r="BZ31" s="647"/>
      <c r="CA31" s="647"/>
      <c r="CB31" s="648"/>
      <c r="CD31" s="654"/>
      <c r="CE31" s="655"/>
      <c r="CF31" s="605" t="s">
        <v>297</v>
      </c>
      <c r="CG31" s="606"/>
      <c r="CH31" s="606"/>
      <c r="CI31" s="606"/>
      <c r="CJ31" s="606"/>
      <c r="CK31" s="606"/>
      <c r="CL31" s="606"/>
      <c r="CM31" s="606"/>
      <c r="CN31" s="606"/>
      <c r="CO31" s="606"/>
      <c r="CP31" s="606"/>
      <c r="CQ31" s="607"/>
      <c r="CR31" s="591">
        <v>2445202</v>
      </c>
      <c r="CS31" s="623"/>
      <c r="CT31" s="623"/>
      <c r="CU31" s="623"/>
      <c r="CV31" s="623"/>
      <c r="CW31" s="623"/>
      <c r="CX31" s="623"/>
      <c r="CY31" s="624"/>
      <c r="CZ31" s="625">
        <v>1.8</v>
      </c>
      <c r="DA31" s="626"/>
      <c r="DB31" s="626"/>
      <c r="DC31" s="627"/>
      <c r="DD31" s="600">
        <v>2442052</v>
      </c>
      <c r="DE31" s="623"/>
      <c r="DF31" s="623"/>
      <c r="DG31" s="623"/>
      <c r="DH31" s="623"/>
      <c r="DI31" s="623"/>
      <c r="DJ31" s="623"/>
      <c r="DK31" s="624"/>
      <c r="DL31" s="600">
        <v>2442052</v>
      </c>
      <c r="DM31" s="623"/>
      <c r="DN31" s="623"/>
      <c r="DO31" s="623"/>
      <c r="DP31" s="623"/>
      <c r="DQ31" s="623"/>
      <c r="DR31" s="623"/>
      <c r="DS31" s="623"/>
      <c r="DT31" s="623"/>
      <c r="DU31" s="623"/>
      <c r="DV31" s="624"/>
      <c r="DW31" s="596">
        <v>3.4</v>
      </c>
      <c r="DX31" s="621"/>
      <c r="DY31" s="621"/>
      <c r="DZ31" s="621"/>
      <c r="EA31" s="621"/>
      <c r="EB31" s="621"/>
      <c r="EC31" s="622"/>
    </row>
    <row r="32" spans="2:133" ht="11.25" customHeight="1" x14ac:dyDescent="0.15">
      <c r="B32" s="588" t="s">
        <v>298</v>
      </c>
      <c r="C32" s="589"/>
      <c r="D32" s="589"/>
      <c r="E32" s="589"/>
      <c r="F32" s="589"/>
      <c r="G32" s="589"/>
      <c r="H32" s="589"/>
      <c r="I32" s="589"/>
      <c r="J32" s="589"/>
      <c r="K32" s="589"/>
      <c r="L32" s="589"/>
      <c r="M32" s="589"/>
      <c r="N32" s="589"/>
      <c r="O32" s="589"/>
      <c r="P32" s="589"/>
      <c r="Q32" s="590"/>
      <c r="R32" s="591">
        <v>3537067</v>
      </c>
      <c r="S32" s="592"/>
      <c r="T32" s="592"/>
      <c r="U32" s="592"/>
      <c r="V32" s="592"/>
      <c r="W32" s="592"/>
      <c r="X32" s="592"/>
      <c r="Y32" s="593"/>
      <c r="Z32" s="594">
        <v>2.6</v>
      </c>
      <c r="AA32" s="594"/>
      <c r="AB32" s="594"/>
      <c r="AC32" s="594"/>
      <c r="AD32" s="595">
        <v>74271</v>
      </c>
      <c r="AE32" s="595"/>
      <c r="AF32" s="595"/>
      <c r="AG32" s="595"/>
      <c r="AH32" s="595"/>
      <c r="AI32" s="595"/>
      <c r="AJ32" s="595"/>
      <c r="AK32" s="595"/>
      <c r="AL32" s="596">
        <v>0.1</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98.1</v>
      </c>
      <c r="BH32" s="659"/>
      <c r="BI32" s="659"/>
      <c r="BJ32" s="659"/>
      <c r="BK32" s="659"/>
      <c r="BL32" s="659"/>
      <c r="BM32" s="660">
        <v>88.9</v>
      </c>
      <c r="BN32" s="659"/>
      <c r="BO32" s="659"/>
      <c r="BP32" s="659"/>
      <c r="BQ32" s="661"/>
      <c r="BR32" s="658">
        <v>97.9</v>
      </c>
      <c r="BS32" s="659"/>
      <c r="BT32" s="659"/>
      <c r="BU32" s="659"/>
      <c r="BV32" s="659"/>
      <c r="BW32" s="659"/>
      <c r="BX32" s="660">
        <v>88.5</v>
      </c>
      <c r="BY32" s="659"/>
      <c r="BZ32" s="659"/>
      <c r="CA32" s="659"/>
      <c r="CB32" s="661"/>
      <c r="CD32" s="656"/>
      <c r="CE32" s="657"/>
      <c r="CF32" s="605" t="s">
        <v>300</v>
      </c>
      <c r="CG32" s="606"/>
      <c r="CH32" s="606"/>
      <c r="CI32" s="606"/>
      <c r="CJ32" s="606"/>
      <c r="CK32" s="606"/>
      <c r="CL32" s="606"/>
      <c r="CM32" s="606"/>
      <c r="CN32" s="606"/>
      <c r="CO32" s="606"/>
      <c r="CP32" s="606"/>
      <c r="CQ32" s="607"/>
      <c r="CR32" s="591">
        <v>8578</v>
      </c>
      <c r="CS32" s="592"/>
      <c r="CT32" s="592"/>
      <c r="CU32" s="592"/>
      <c r="CV32" s="592"/>
      <c r="CW32" s="592"/>
      <c r="CX32" s="592"/>
      <c r="CY32" s="593"/>
      <c r="CZ32" s="625">
        <v>0</v>
      </c>
      <c r="DA32" s="626"/>
      <c r="DB32" s="626"/>
      <c r="DC32" s="627"/>
      <c r="DD32" s="600">
        <v>8578</v>
      </c>
      <c r="DE32" s="592"/>
      <c r="DF32" s="592"/>
      <c r="DG32" s="592"/>
      <c r="DH32" s="592"/>
      <c r="DI32" s="592"/>
      <c r="DJ32" s="592"/>
      <c r="DK32" s="593"/>
      <c r="DL32" s="600">
        <v>8578</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301</v>
      </c>
      <c r="C33" s="589"/>
      <c r="D33" s="589"/>
      <c r="E33" s="589"/>
      <c r="F33" s="589"/>
      <c r="G33" s="589"/>
      <c r="H33" s="589"/>
      <c r="I33" s="589"/>
      <c r="J33" s="589"/>
      <c r="K33" s="589"/>
      <c r="L33" s="589"/>
      <c r="M33" s="589"/>
      <c r="N33" s="589"/>
      <c r="O33" s="589"/>
      <c r="P33" s="589"/>
      <c r="Q33" s="590"/>
      <c r="R33" s="591">
        <v>14423331</v>
      </c>
      <c r="S33" s="592"/>
      <c r="T33" s="592"/>
      <c r="U33" s="592"/>
      <c r="V33" s="592"/>
      <c r="W33" s="592"/>
      <c r="X33" s="592"/>
      <c r="Y33" s="593"/>
      <c r="Z33" s="594">
        <v>10.7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42902400</v>
      </c>
      <c r="CS33" s="623"/>
      <c r="CT33" s="623"/>
      <c r="CU33" s="623"/>
      <c r="CV33" s="623"/>
      <c r="CW33" s="623"/>
      <c r="CX33" s="623"/>
      <c r="CY33" s="624"/>
      <c r="CZ33" s="625">
        <v>32.299999999999997</v>
      </c>
      <c r="DA33" s="626"/>
      <c r="DB33" s="626"/>
      <c r="DC33" s="627"/>
      <c r="DD33" s="600">
        <v>35691357</v>
      </c>
      <c r="DE33" s="623"/>
      <c r="DF33" s="623"/>
      <c r="DG33" s="623"/>
      <c r="DH33" s="623"/>
      <c r="DI33" s="623"/>
      <c r="DJ33" s="623"/>
      <c r="DK33" s="624"/>
      <c r="DL33" s="600">
        <v>24678808</v>
      </c>
      <c r="DM33" s="623"/>
      <c r="DN33" s="623"/>
      <c r="DO33" s="623"/>
      <c r="DP33" s="623"/>
      <c r="DQ33" s="623"/>
      <c r="DR33" s="623"/>
      <c r="DS33" s="623"/>
      <c r="DT33" s="623"/>
      <c r="DU33" s="623"/>
      <c r="DV33" s="624"/>
      <c r="DW33" s="596">
        <v>34.1</v>
      </c>
      <c r="DX33" s="621"/>
      <c r="DY33" s="621"/>
      <c r="DZ33" s="621"/>
      <c r="EA33" s="621"/>
      <c r="EB33" s="621"/>
      <c r="EC33" s="622"/>
    </row>
    <row r="34" spans="2:133" ht="11.25" customHeight="1" x14ac:dyDescent="0.15">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12288721</v>
      </c>
      <c r="CS34" s="592"/>
      <c r="CT34" s="592"/>
      <c r="CU34" s="592"/>
      <c r="CV34" s="592"/>
      <c r="CW34" s="592"/>
      <c r="CX34" s="592"/>
      <c r="CY34" s="593"/>
      <c r="CZ34" s="625">
        <v>9.1999999999999993</v>
      </c>
      <c r="DA34" s="626"/>
      <c r="DB34" s="626"/>
      <c r="DC34" s="627"/>
      <c r="DD34" s="600">
        <v>9301503</v>
      </c>
      <c r="DE34" s="592"/>
      <c r="DF34" s="592"/>
      <c r="DG34" s="592"/>
      <c r="DH34" s="592"/>
      <c r="DI34" s="592"/>
      <c r="DJ34" s="592"/>
      <c r="DK34" s="593"/>
      <c r="DL34" s="600">
        <v>8238114</v>
      </c>
      <c r="DM34" s="592"/>
      <c r="DN34" s="592"/>
      <c r="DO34" s="592"/>
      <c r="DP34" s="592"/>
      <c r="DQ34" s="592"/>
      <c r="DR34" s="592"/>
      <c r="DS34" s="592"/>
      <c r="DT34" s="592"/>
      <c r="DU34" s="592"/>
      <c r="DV34" s="593"/>
      <c r="DW34" s="596">
        <v>11.4</v>
      </c>
      <c r="DX34" s="621"/>
      <c r="DY34" s="621"/>
      <c r="DZ34" s="621"/>
      <c r="EA34" s="621"/>
      <c r="EB34" s="621"/>
      <c r="EC34" s="622"/>
    </row>
    <row r="35" spans="2:133" ht="11.25" customHeight="1" x14ac:dyDescent="0.15">
      <c r="B35" s="588" t="s">
        <v>307</v>
      </c>
      <c r="C35" s="589"/>
      <c r="D35" s="589"/>
      <c r="E35" s="589"/>
      <c r="F35" s="589"/>
      <c r="G35" s="589"/>
      <c r="H35" s="589"/>
      <c r="I35" s="589"/>
      <c r="J35" s="589"/>
      <c r="K35" s="589"/>
      <c r="L35" s="589"/>
      <c r="M35" s="589"/>
      <c r="N35" s="589"/>
      <c r="O35" s="589"/>
      <c r="P35" s="589"/>
      <c r="Q35" s="590"/>
      <c r="R35" s="591">
        <v>5523531</v>
      </c>
      <c r="S35" s="592"/>
      <c r="T35" s="592"/>
      <c r="U35" s="592"/>
      <c r="V35" s="592"/>
      <c r="W35" s="592"/>
      <c r="X35" s="592"/>
      <c r="Y35" s="593"/>
      <c r="Z35" s="594">
        <v>4.0999999999999996</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14437420</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316066</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3831645</v>
      </c>
      <c r="CS35" s="623"/>
      <c r="CT35" s="623"/>
      <c r="CU35" s="623"/>
      <c r="CV35" s="623"/>
      <c r="CW35" s="623"/>
      <c r="CX35" s="623"/>
      <c r="CY35" s="624"/>
      <c r="CZ35" s="625">
        <v>2.9</v>
      </c>
      <c r="DA35" s="626"/>
      <c r="DB35" s="626"/>
      <c r="DC35" s="627"/>
      <c r="DD35" s="600">
        <v>3307508</v>
      </c>
      <c r="DE35" s="623"/>
      <c r="DF35" s="623"/>
      <c r="DG35" s="623"/>
      <c r="DH35" s="623"/>
      <c r="DI35" s="623"/>
      <c r="DJ35" s="623"/>
      <c r="DK35" s="624"/>
      <c r="DL35" s="600">
        <v>2275711</v>
      </c>
      <c r="DM35" s="623"/>
      <c r="DN35" s="623"/>
      <c r="DO35" s="623"/>
      <c r="DP35" s="623"/>
      <c r="DQ35" s="623"/>
      <c r="DR35" s="623"/>
      <c r="DS35" s="623"/>
      <c r="DT35" s="623"/>
      <c r="DU35" s="623"/>
      <c r="DV35" s="624"/>
      <c r="DW35" s="596">
        <v>3.1</v>
      </c>
      <c r="DX35" s="621"/>
      <c r="DY35" s="621"/>
      <c r="DZ35" s="621"/>
      <c r="EA35" s="621"/>
      <c r="EB35" s="621"/>
      <c r="EC35" s="622"/>
    </row>
    <row r="36" spans="2:133" ht="11.25" customHeight="1" x14ac:dyDescent="0.15">
      <c r="B36" s="634" t="s">
        <v>311</v>
      </c>
      <c r="C36" s="635"/>
      <c r="D36" s="635"/>
      <c r="E36" s="635"/>
      <c r="F36" s="635"/>
      <c r="G36" s="635"/>
      <c r="H36" s="635"/>
      <c r="I36" s="635"/>
      <c r="J36" s="635"/>
      <c r="K36" s="635"/>
      <c r="L36" s="635"/>
      <c r="M36" s="635"/>
      <c r="N36" s="635"/>
      <c r="O36" s="635"/>
      <c r="P36" s="635"/>
      <c r="Q36" s="636"/>
      <c r="R36" s="663">
        <v>135119816</v>
      </c>
      <c r="S36" s="664"/>
      <c r="T36" s="664"/>
      <c r="U36" s="664"/>
      <c r="V36" s="664"/>
      <c r="W36" s="664"/>
      <c r="X36" s="664"/>
      <c r="Y36" s="665"/>
      <c r="Z36" s="666">
        <v>100</v>
      </c>
      <c r="AA36" s="666"/>
      <c r="AB36" s="666"/>
      <c r="AC36" s="666"/>
      <c r="AD36" s="667">
        <v>66847802</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1845783</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22766</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10972933</v>
      </c>
      <c r="CS36" s="592"/>
      <c r="CT36" s="592"/>
      <c r="CU36" s="592"/>
      <c r="CV36" s="592"/>
      <c r="CW36" s="592"/>
      <c r="CX36" s="592"/>
      <c r="CY36" s="593"/>
      <c r="CZ36" s="625">
        <v>8.3000000000000007</v>
      </c>
      <c r="DA36" s="626"/>
      <c r="DB36" s="626"/>
      <c r="DC36" s="627"/>
      <c r="DD36" s="600">
        <v>9756587</v>
      </c>
      <c r="DE36" s="592"/>
      <c r="DF36" s="592"/>
      <c r="DG36" s="592"/>
      <c r="DH36" s="592"/>
      <c r="DI36" s="592"/>
      <c r="DJ36" s="592"/>
      <c r="DK36" s="593"/>
      <c r="DL36" s="600">
        <v>5188225</v>
      </c>
      <c r="DM36" s="592"/>
      <c r="DN36" s="592"/>
      <c r="DO36" s="592"/>
      <c r="DP36" s="592"/>
      <c r="DQ36" s="592"/>
      <c r="DR36" s="592"/>
      <c r="DS36" s="592"/>
      <c r="DT36" s="592"/>
      <c r="DU36" s="592"/>
      <c r="DV36" s="593"/>
      <c r="DW36" s="596">
        <v>7.2</v>
      </c>
      <c r="DX36" s="621"/>
      <c r="DY36" s="621"/>
      <c r="DZ36" s="621"/>
      <c r="EA36" s="621"/>
      <c r="EB36" s="621"/>
      <c r="EC36" s="622"/>
    </row>
    <row r="37" spans="2:133" ht="11.25" customHeight="1" x14ac:dyDescent="0.15">
      <c r="AQ37" s="670" t="s">
        <v>315</v>
      </c>
      <c r="AR37" s="671"/>
      <c r="AS37" s="671"/>
      <c r="AT37" s="671"/>
      <c r="AU37" s="671"/>
      <c r="AV37" s="671"/>
      <c r="AW37" s="671"/>
      <c r="AX37" s="671"/>
      <c r="AY37" s="672"/>
      <c r="AZ37" s="591">
        <v>1671370</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46861</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4816248</v>
      </c>
      <c r="CS37" s="623"/>
      <c r="CT37" s="623"/>
      <c r="CU37" s="623"/>
      <c r="CV37" s="623"/>
      <c r="CW37" s="623"/>
      <c r="CX37" s="623"/>
      <c r="CY37" s="624"/>
      <c r="CZ37" s="625">
        <v>3.6</v>
      </c>
      <c r="DA37" s="626"/>
      <c r="DB37" s="626"/>
      <c r="DC37" s="627"/>
      <c r="DD37" s="600">
        <v>4423312</v>
      </c>
      <c r="DE37" s="623"/>
      <c r="DF37" s="623"/>
      <c r="DG37" s="623"/>
      <c r="DH37" s="623"/>
      <c r="DI37" s="623"/>
      <c r="DJ37" s="623"/>
      <c r="DK37" s="624"/>
      <c r="DL37" s="600">
        <v>3920329</v>
      </c>
      <c r="DM37" s="623"/>
      <c r="DN37" s="623"/>
      <c r="DO37" s="623"/>
      <c r="DP37" s="623"/>
      <c r="DQ37" s="623"/>
      <c r="DR37" s="623"/>
      <c r="DS37" s="623"/>
      <c r="DT37" s="623"/>
      <c r="DU37" s="623"/>
      <c r="DV37" s="624"/>
      <c r="DW37" s="596">
        <v>5.4</v>
      </c>
      <c r="DX37" s="621"/>
      <c r="DY37" s="621"/>
      <c r="DZ37" s="621"/>
      <c r="EA37" s="621"/>
      <c r="EB37" s="621"/>
      <c r="EC37" s="622"/>
    </row>
    <row r="38" spans="2:133" ht="11.25" customHeight="1" x14ac:dyDescent="0.15">
      <c r="AQ38" s="670" t="s">
        <v>318</v>
      </c>
      <c r="AR38" s="671"/>
      <c r="AS38" s="671"/>
      <c r="AT38" s="671"/>
      <c r="AU38" s="671"/>
      <c r="AV38" s="671"/>
      <c r="AW38" s="671"/>
      <c r="AX38" s="671"/>
      <c r="AY38" s="672"/>
      <c r="AZ38" s="591">
        <v>689635</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78464</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12068228</v>
      </c>
      <c r="CS38" s="592"/>
      <c r="CT38" s="592"/>
      <c r="CU38" s="592"/>
      <c r="CV38" s="592"/>
      <c r="CW38" s="592"/>
      <c r="CX38" s="592"/>
      <c r="CY38" s="593"/>
      <c r="CZ38" s="625">
        <v>9.1</v>
      </c>
      <c r="DA38" s="626"/>
      <c r="DB38" s="626"/>
      <c r="DC38" s="627"/>
      <c r="DD38" s="600">
        <v>10655194</v>
      </c>
      <c r="DE38" s="592"/>
      <c r="DF38" s="592"/>
      <c r="DG38" s="592"/>
      <c r="DH38" s="592"/>
      <c r="DI38" s="592"/>
      <c r="DJ38" s="592"/>
      <c r="DK38" s="593"/>
      <c r="DL38" s="600">
        <v>8976758</v>
      </c>
      <c r="DM38" s="592"/>
      <c r="DN38" s="592"/>
      <c r="DO38" s="592"/>
      <c r="DP38" s="592"/>
      <c r="DQ38" s="592"/>
      <c r="DR38" s="592"/>
      <c r="DS38" s="592"/>
      <c r="DT38" s="592"/>
      <c r="DU38" s="592"/>
      <c r="DV38" s="593"/>
      <c r="DW38" s="596">
        <v>12.4</v>
      </c>
      <c r="DX38" s="621"/>
      <c r="DY38" s="621"/>
      <c r="DZ38" s="621"/>
      <c r="EA38" s="621"/>
      <c r="EB38" s="621"/>
      <c r="EC38" s="622"/>
    </row>
    <row r="39" spans="2:133" ht="11.25" customHeight="1" x14ac:dyDescent="0.15">
      <c r="AQ39" s="670" t="s">
        <v>321</v>
      </c>
      <c r="AR39" s="671"/>
      <c r="AS39" s="671"/>
      <c r="AT39" s="671"/>
      <c r="AU39" s="671"/>
      <c r="AV39" s="671"/>
      <c r="AW39" s="671"/>
      <c r="AX39" s="671"/>
      <c r="AY39" s="672"/>
      <c r="AZ39" s="591">
        <v>223153</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81</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2711117</v>
      </c>
      <c r="CS39" s="623"/>
      <c r="CT39" s="623"/>
      <c r="CU39" s="623"/>
      <c r="CV39" s="623"/>
      <c r="CW39" s="623"/>
      <c r="CX39" s="623"/>
      <c r="CY39" s="624"/>
      <c r="CZ39" s="625">
        <v>2</v>
      </c>
      <c r="DA39" s="626"/>
      <c r="DB39" s="626"/>
      <c r="DC39" s="627"/>
      <c r="DD39" s="600">
        <v>2665237</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3103841</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110</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1029756</v>
      </c>
      <c r="CS40" s="592"/>
      <c r="CT40" s="592"/>
      <c r="CU40" s="592"/>
      <c r="CV40" s="592"/>
      <c r="CW40" s="592"/>
      <c r="CX40" s="592"/>
      <c r="CY40" s="593"/>
      <c r="CZ40" s="625">
        <v>0.8</v>
      </c>
      <c r="DA40" s="626"/>
      <c r="DB40" s="626"/>
      <c r="DC40" s="627"/>
      <c r="DD40" s="600">
        <v>5328</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6903638</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266</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19990354</v>
      </c>
      <c r="CS42" s="592"/>
      <c r="CT42" s="592"/>
      <c r="CU42" s="592"/>
      <c r="CV42" s="592"/>
      <c r="CW42" s="592"/>
      <c r="CX42" s="592"/>
      <c r="CY42" s="593"/>
      <c r="CZ42" s="625">
        <v>15</v>
      </c>
      <c r="DA42" s="674"/>
      <c r="DB42" s="674"/>
      <c r="DC42" s="675"/>
      <c r="DD42" s="600">
        <v>5265177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495773</v>
      </c>
      <c r="CS43" s="623"/>
      <c r="CT43" s="623"/>
      <c r="CU43" s="623"/>
      <c r="CV43" s="623"/>
      <c r="CW43" s="623"/>
      <c r="CX43" s="623"/>
      <c r="CY43" s="624"/>
      <c r="CZ43" s="625">
        <v>0.4</v>
      </c>
      <c r="DA43" s="626"/>
      <c r="DB43" s="626"/>
      <c r="DC43" s="627"/>
      <c r="DD43" s="600">
        <v>489373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337</v>
      </c>
      <c r="CD44" s="697" t="s">
        <v>288</v>
      </c>
      <c r="CE44" s="698"/>
      <c r="CF44" s="588" t="s">
        <v>338</v>
      </c>
      <c r="CG44" s="589"/>
      <c r="CH44" s="589"/>
      <c r="CI44" s="589"/>
      <c r="CJ44" s="589"/>
      <c r="CK44" s="589"/>
      <c r="CL44" s="589"/>
      <c r="CM44" s="589"/>
      <c r="CN44" s="589"/>
      <c r="CO44" s="589"/>
      <c r="CP44" s="589"/>
      <c r="CQ44" s="590"/>
      <c r="CR44" s="591">
        <v>19599641</v>
      </c>
      <c r="CS44" s="592"/>
      <c r="CT44" s="592"/>
      <c r="CU44" s="592"/>
      <c r="CV44" s="592"/>
      <c r="CW44" s="592"/>
      <c r="CX44" s="592"/>
      <c r="CY44" s="593"/>
      <c r="CZ44" s="625">
        <v>14.7</v>
      </c>
      <c r="DA44" s="674"/>
      <c r="DB44" s="674"/>
      <c r="DC44" s="675"/>
      <c r="DD44" s="600">
        <v>5216483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339</v>
      </c>
      <c r="CG45" s="589"/>
      <c r="CH45" s="589"/>
      <c r="CI45" s="589"/>
      <c r="CJ45" s="589"/>
      <c r="CK45" s="589"/>
      <c r="CL45" s="589"/>
      <c r="CM45" s="589"/>
      <c r="CN45" s="589"/>
      <c r="CO45" s="589"/>
      <c r="CP45" s="589"/>
      <c r="CQ45" s="590"/>
      <c r="CR45" s="591">
        <v>13030670</v>
      </c>
      <c r="CS45" s="623"/>
      <c r="CT45" s="623"/>
      <c r="CU45" s="623"/>
      <c r="CV45" s="623"/>
      <c r="CW45" s="623"/>
      <c r="CX45" s="623"/>
      <c r="CY45" s="624"/>
      <c r="CZ45" s="625">
        <v>9.8000000000000007</v>
      </c>
      <c r="DA45" s="626"/>
      <c r="DB45" s="626"/>
      <c r="DC45" s="627"/>
      <c r="DD45" s="600">
        <v>774310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340</v>
      </c>
      <c r="CG46" s="589"/>
      <c r="CH46" s="589"/>
      <c r="CI46" s="589"/>
      <c r="CJ46" s="589"/>
      <c r="CK46" s="589"/>
      <c r="CL46" s="589"/>
      <c r="CM46" s="589"/>
      <c r="CN46" s="589"/>
      <c r="CO46" s="589"/>
      <c r="CP46" s="589"/>
      <c r="CQ46" s="590"/>
      <c r="CR46" s="591">
        <v>5983778</v>
      </c>
      <c r="CS46" s="592"/>
      <c r="CT46" s="592"/>
      <c r="CU46" s="592"/>
      <c r="CV46" s="592"/>
      <c r="CW46" s="592"/>
      <c r="CX46" s="592"/>
      <c r="CY46" s="593"/>
      <c r="CZ46" s="625">
        <v>4.5</v>
      </c>
      <c r="DA46" s="674"/>
      <c r="DB46" s="674"/>
      <c r="DC46" s="675"/>
      <c r="DD46" s="600">
        <v>4170048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341</v>
      </c>
      <c r="CG47" s="589"/>
      <c r="CH47" s="589"/>
      <c r="CI47" s="589"/>
      <c r="CJ47" s="589"/>
      <c r="CK47" s="589"/>
      <c r="CL47" s="589"/>
      <c r="CM47" s="589"/>
      <c r="CN47" s="589"/>
      <c r="CO47" s="589"/>
      <c r="CP47" s="589"/>
      <c r="CQ47" s="590"/>
      <c r="CR47" s="591">
        <v>390713</v>
      </c>
      <c r="CS47" s="623"/>
      <c r="CT47" s="623"/>
      <c r="CU47" s="623"/>
      <c r="CV47" s="623"/>
      <c r="CW47" s="623"/>
      <c r="CX47" s="623"/>
      <c r="CY47" s="624"/>
      <c r="CZ47" s="625">
        <v>0.3</v>
      </c>
      <c r="DA47" s="626"/>
      <c r="DB47" s="626"/>
      <c r="DC47" s="627"/>
      <c r="DD47" s="600">
        <v>48694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343</v>
      </c>
      <c r="CE49" s="635"/>
      <c r="CF49" s="635"/>
      <c r="CG49" s="635"/>
      <c r="CH49" s="635"/>
      <c r="CI49" s="635"/>
      <c r="CJ49" s="635"/>
      <c r="CK49" s="635"/>
      <c r="CL49" s="635"/>
      <c r="CM49" s="635"/>
      <c r="CN49" s="635"/>
      <c r="CO49" s="635"/>
      <c r="CP49" s="635"/>
      <c r="CQ49" s="636"/>
      <c r="CR49" s="663">
        <v>132961041</v>
      </c>
      <c r="CS49" s="659"/>
      <c r="CT49" s="659"/>
      <c r="CU49" s="659"/>
      <c r="CV49" s="659"/>
      <c r="CW49" s="659"/>
      <c r="CX49" s="659"/>
      <c r="CY49" s="686"/>
      <c r="CZ49" s="687">
        <v>100</v>
      </c>
      <c r="DA49" s="688"/>
      <c r="DB49" s="688"/>
      <c r="DC49" s="689"/>
      <c r="DD49" s="690">
        <v>82145011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60" zoomScaleNormal="5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366</v>
      </c>
      <c r="C7" s="718"/>
      <c r="D7" s="718"/>
      <c r="E7" s="718"/>
      <c r="F7" s="718"/>
      <c r="G7" s="718"/>
      <c r="H7" s="718"/>
      <c r="I7" s="718"/>
      <c r="J7" s="718"/>
      <c r="K7" s="718"/>
      <c r="L7" s="718"/>
      <c r="M7" s="718"/>
      <c r="N7" s="718"/>
      <c r="O7" s="718"/>
      <c r="P7" s="719"/>
      <c r="Q7" s="720">
        <v>134944</v>
      </c>
      <c r="R7" s="721"/>
      <c r="S7" s="721"/>
      <c r="T7" s="721"/>
      <c r="U7" s="721"/>
      <c r="V7" s="721">
        <v>132946</v>
      </c>
      <c r="W7" s="721"/>
      <c r="X7" s="721"/>
      <c r="Y7" s="721"/>
      <c r="Z7" s="721"/>
      <c r="AA7" s="721">
        <v>1998</v>
      </c>
      <c r="AB7" s="721"/>
      <c r="AC7" s="721"/>
      <c r="AD7" s="721"/>
      <c r="AE7" s="722"/>
      <c r="AF7" s="723">
        <v>1591</v>
      </c>
      <c r="AG7" s="724"/>
      <c r="AH7" s="724"/>
      <c r="AI7" s="724"/>
      <c r="AJ7" s="725"/>
      <c r="AK7" s="760">
        <v>7263</v>
      </c>
      <c r="AL7" s="761"/>
      <c r="AM7" s="761"/>
      <c r="AN7" s="761"/>
      <c r="AO7" s="761"/>
      <c r="AP7" s="761">
        <v>167007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569</v>
      </c>
      <c r="BS7" s="764" t="s">
        <v>560</v>
      </c>
      <c r="BT7" s="765"/>
      <c r="BU7" s="765"/>
      <c r="BV7" s="765"/>
      <c r="BW7" s="765"/>
      <c r="BX7" s="765"/>
      <c r="BY7" s="765"/>
      <c r="BZ7" s="765"/>
      <c r="CA7" s="765"/>
      <c r="CB7" s="765"/>
      <c r="CC7" s="765"/>
      <c r="CD7" s="765"/>
      <c r="CE7" s="765"/>
      <c r="CF7" s="765"/>
      <c r="CG7" s="766"/>
      <c r="CH7" s="757">
        <v>-5</v>
      </c>
      <c r="CI7" s="758"/>
      <c r="CJ7" s="758"/>
      <c r="CK7" s="758"/>
      <c r="CL7" s="759"/>
      <c r="CM7" s="757">
        <v>76</v>
      </c>
      <c r="CN7" s="758"/>
      <c r="CO7" s="758"/>
      <c r="CP7" s="758"/>
      <c r="CQ7" s="759"/>
      <c r="CR7" s="757">
        <v>5</v>
      </c>
      <c r="CS7" s="758"/>
      <c r="CT7" s="758"/>
      <c r="CU7" s="758"/>
      <c r="CV7" s="759"/>
      <c r="CW7" s="757">
        <v>0</v>
      </c>
      <c r="CX7" s="758"/>
      <c r="CY7" s="758"/>
      <c r="CZ7" s="758"/>
      <c r="DA7" s="759"/>
      <c r="DB7" s="757">
        <v>0</v>
      </c>
      <c r="DC7" s="758"/>
      <c r="DD7" s="758"/>
      <c r="DE7" s="758"/>
      <c r="DF7" s="759"/>
      <c r="DG7" s="757">
        <v>3544</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x14ac:dyDescent="0.15">
      <c r="A8" s="212">
        <v>2</v>
      </c>
      <c r="B8" s="741" t="s">
        <v>367</v>
      </c>
      <c r="C8" s="742"/>
      <c r="D8" s="742"/>
      <c r="E8" s="742"/>
      <c r="F8" s="742"/>
      <c r="G8" s="742"/>
      <c r="H8" s="742"/>
      <c r="I8" s="742"/>
      <c r="J8" s="742"/>
      <c r="K8" s="742"/>
      <c r="L8" s="742"/>
      <c r="M8" s="742"/>
      <c r="N8" s="742"/>
      <c r="O8" s="742"/>
      <c r="P8" s="743"/>
      <c r="Q8" s="744">
        <v>41</v>
      </c>
      <c r="R8" s="745"/>
      <c r="S8" s="745"/>
      <c r="T8" s="745"/>
      <c r="U8" s="745"/>
      <c r="V8" s="745">
        <v>41</v>
      </c>
      <c r="W8" s="745"/>
      <c r="X8" s="745"/>
      <c r="Y8" s="745"/>
      <c r="Z8" s="745"/>
      <c r="AA8" s="745" t="s">
        <v>486</v>
      </c>
      <c r="AB8" s="745"/>
      <c r="AC8" s="745"/>
      <c r="AD8" s="745"/>
      <c r="AE8" s="746"/>
      <c r="AF8" s="747" t="s">
        <v>112</v>
      </c>
      <c r="AG8" s="748"/>
      <c r="AH8" s="748"/>
      <c r="AI8" s="748"/>
      <c r="AJ8" s="749"/>
      <c r="AK8" s="750">
        <v>41</v>
      </c>
      <c r="AL8" s="751"/>
      <c r="AM8" s="751"/>
      <c r="AN8" s="751"/>
      <c r="AO8" s="751"/>
      <c r="AP8" s="751">
        <v>35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561</v>
      </c>
      <c r="BT8" s="755"/>
      <c r="BU8" s="755"/>
      <c r="BV8" s="755"/>
      <c r="BW8" s="755"/>
      <c r="BX8" s="755"/>
      <c r="BY8" s="755"/>
      <c r="BZ8" s="755"/>
      <c r="CA8" s="755"/>
      <c r="CB8" s="755"/>
      <c r="CC8" s="755"/>
      <c r="CD8" s="755"/>
      <c r="CE8" s="755"/>
      <c r="CF8" s="755"/>
      <c r="CG8" s="756"/>
      <c r="CH8" s="767">
        <v>12</v>
      </c>
      <c r="CI8" s="768"/>
      <c r="CJ8" s="768"/>
      <c r="CK8" s="768"/>
      <c r="CL8" s="769"/>
      <c r="CM8" s="767">
        <v>42</v>
      </c>
      <c r="CN8" s="768"/>
      <c r="CO8" s="768"/>
      <c r="CP8" s="768"/>
      <c r="CQ8" s="769"/>
      <c r="CR8" s="767">
        <v>5</v>
      </c>
      <c r="CS8" s="768"/>
      <c r="CT8" s="768"/>
      <c r="CU8" s="768"/>
      <c r="CV8" s="769"/>
      <c r="CW8" s="767" t="s">
        <v>486</v>
      </c>
      <c r="CX8" s="768"/>
      <c r="CY8" s="768"/>
      <c r="CZ8" s="768"/>
      <c r="DA8" s="769"/>
      <c r="DB8" s="767" t="s">
        <v>486</v>
      </c>
      <c r="DC8" s="768"/>
      <c r="DD8" s="768"/>
      <c r="DE8" s="768"/>
      <c r="DF8" s="769"/>
      <c r="DG8" s="767" t="s">
        <v>486</v>
      </c>
      <c r="DH8" s="768"/>
      <c r="DI8" s="768"/>
      <c r="DJ8" s="768"/>
      <c r="DK8" s="769"/>
      <c r="DL8" s="767" t="s">
        <v>486</v>
      </c>
      <c r="DM8" s="768"/>
      <c r="DN8" s="768"/>
      <c r="DO8" s="768"/>
      <c r="DP8" s="769"/>
      <c r="DQ8" s="767" t="s">
        <v>486</v>
      </c>
      <c r="DR8" s="768"/>
      <c r="DS8" s="768"/>
      <c r="DT8" s="768"/>
      <c r="DU8" s="769"/>
      <c r="DV8" s="770"/>
      <c r="DW8" s="771"/>
      <c r="DX8" s="771"/>
      <c r="DY8" s="771"/>
      <c r="DZ8" s="772"/>
      <c r="EA8" s="205"/>
    </row>
    <row r="9" spans="1:131" s="206" customFormat="1" ht="26.25" customHeight="1" x14ac:dyDescent="0.15">
      <c r="A9" s="212">
        <v>3</v>
      </c>
      <c r="B9" s="741" t="s">
        <v>368</v>
      </c>
      <c r="C9" s="742"/>
      <c r="D9" s="742"/>
      <c r="E9" s="742"/>
      <c r="F9" s="742"/>
      <c r="G9" s="742"/>
      <c r="H9" s="742"/>
      <c r="I9" s="742"/>
      <c r="J9" s="742"/>
      <c r="K9" s="742"/>
      <c r="L9" s="742"/>
      <c r="M9" s="742"/>
      <c r="N9" s="742"/>
      <c r="O9" s="742"/>
      <c r="P9" s="743"/>
      <c r="Q9" s="744">
        <v>201</v>
      </c>
      <c r="R9" s="745"/>
      <c r="S9" s="745"/>
      <c r="T9" s="745"/>
      <c r="U9" s="745"/>
      <c r="V9" s="745">
        <v>40</v>
      </c>
      <c r="W9" s="745"/>
      <c r="X9" s="745"/>
      <c r="Y9" s="745"/>
      <c r="Z9" s="745"/>
      <c r="AA9" s="745">
        <v>161</v>
      </c>
      <c r="AB9" s="745"/>
      <c r="AC9" s="745"/>
      <c r="AD9" s="745"/>
      <c r="AE9" s="746"/>
      <c r="AF9" s="747">
        <v>4</v>
      </c>
      <c r="AG9" s="748"/>
      <c r="AH9" s="748"/>
      <c r="AI9" s="748"/>
      <c r="AJ9" s="749"/>
      <c r="AK9" s="750">
        <v>4</v>
      </c>
      <c r="AL9" s="751"/>
      <c r="AM9" s="751"/>
      <c r="AN9" s="751"/>
      <c r="AO9" s="751"/>
      <c r="AP9" s="751" t="s">
        <v>486</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562</v>
      </c>
      <c r="BT9" s="755"/>
      <c r="BU9" s="755"/>
      <c r="BV9" s="755"/>
      <c r="BW9" s="755"/>
      <c r="BX9" s="755"/>
      <c r="BY9" s="755"/>
      <c r="BZ9" s="755"/>
      <c r="CA9" s="755"/>
      <c r="CB9" s="755"/>
      <c r="CC9" s="755"/>
      <c r="CD9" s="755"/>
      <c r="CE9" s="755"/>
      <c r="CF9" s="755"/>
      <c r="CG9" s="756"/>
      <c r="CH9" s="767" t="s">
        <v>486</v>
      </c>
      <c r="CI9" s="768"/>
      <c r="CJ9" s="768"/>
      <c r="CK9" s="768"/>
      <c r="CL9" s="769"/>
      <c r="CM9" s="767">
        <v>41</v>
      </c>
      <c r="CN9" s="768"/>
      <c r="CO9" s="768"/>
      <c r="CP9" s="768"/>
      <c r="CQ9" s="769"/>
      <c r="CR9" s="767">
        <v>3</v>
      </c>
      <c r="CS9" s="768"/>
      <c r="CT9" s="768"/>
      <c r="CU9" s="768"/>
      <c r="CV9" s="769"/>
      <c r="CW9" s="767">
        <v>21</v>
      </c>
      <c r="CX9" s="768"/>
      <c r="CY9" s="768"/>
      <c r="CZ9" s="768"/>
      <c r="DA9" s="769"/>
      <c r="DB9" s="767" t="s">
        <v>486</v>
      </c>
      <c r="DC9" s="768"/>
      <c r="DD9" s="768"/>
      <c r="DE9" s="768"/>
      <c r="DF9" s="769"/>
      <c r="DG9" s="767" t="s">
        <v>486</v>
      </c>
      <c r="DH9" s="768"/>
      <c r="DI9" s="768"/>
      <c r="DJ9" s="768"/>
      <c r="DK9" s="769"/>
      <c r="DL9" s="767" t="s">
        <v>486</v>
      </c>
      <c r="DM9" s="768"/>
      <c r="DN9" s="768"/>
      <c r="DO9" s="768"/>
      <c r="DP9" s="769"/>
      <c r="DQ9" s="767" t="s">
        <v>486</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563</v>
      </c>
      <c r="BT10" s="755"/>
      <c r="BU10" s="755"/>
      <c r="BV10" s="755"/>
      <c r="BW10" s="755"/>
      <c r="BX10" s="755"/>
      <c r="BY10" s="755"/>
      <c r="BZ10" s="755"/>
      <c r="CA10" s="755"/>
      <c r="CB10" s="755"/>
      <c r="CC10" s="755"/>
      <c r="CD10" s="755"/>
      <c r="CE10" s="755"/>
      <c r="CF10" s="755"/>
      <c r="CG10" s="756"/>
      <c r="CH10" s="767">
        <v>6</v>
      </c>
      <c r="CI10" s="768"/>
      <c r="CJ10" s="768"/>
      <c r="CK10" s="768"/>
      <c r="CL10" s="769"/>
      <c r="CM10" s="767">
        <v>126</v>
      </c>
      <c r="CN10" s="768"/>
      <c r="CO10" s="768"/>
      <c r="CP10" s="768"/>
      <c r="CQ10" s="769"/>
      <c r="CR10" s="767">
        <v>100</v>
      </c>
      <c r="CS10" s="768"/>
      <c r="CT10" s="768"/>
      <c r="CU10" s="768"/>
      <c r="CV10" s="769"/>
      <c r="CW10" s="767">
        <v>99</v>
      </c>
      <c r="CX10" s="768"/>
      <c r="CY10" s="768"/>
      <c r="CZ10" s="768"/>
      <c r="DA10" s="769"/>
      <c r="DB10" s="767" t="s">
        <v>570</v>
      </c>
      <c r="DC10" s="768"/>
      <c r="DD10" s="768"/>
      <c r="DE10" s="768"/>
      <c r="DF10" s="769"/>
      <c r="DG10" s="767" t="s">
        <v>486</v>
      </c>
      <c r="DH10" s="768"/>
      <c r="DI10" s="768"/>
      <c r="DJ10" s="768"/>
      <c r="DK10" s="769"/>
      <c r="DL10" s="767" t="s">
        <v>486</v>
      </c>
      <c r="DM10" s="768"/>
      <c r="DN10" s="768"/>
      <c r="DO10" s="768"/>
      <c r="DP10" s="769"/>
      <c r="DQ10" s="767" t="s">
        <v>486</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564</v>
      </c>
      <c r="BT11" s="755"/>
      <c r="BU11" s="755"/>
      <c r="BV11" s="755"/>
      <c r="BW11" s="755"/>
      <c r="BX11" s="755"/>
      <c r="BY11" s="755"/>
      <c r="BZ11" s="755"/>
      <c r="CA11" s="755"/>
      <c r="CB11" s="755"/>
      <c r="CC11" s="755"/>
      <c r="CD11" s="755"/>
      <c r="CE11" s="755"/>
      <c r="CF11" s="755"/>
      <c r="CG11" s="756"/>
      <c r="CH11" s="767">
        <v>-51</v>
      </c>
      <c r="CI11" s="768"/>
      <c r="CJ11" s="768"/>
      <c r="CK11" s="768"/>
      <c r="CL11" s="769"/>
      <c r="CM11" s="767">
        <v>358</v>
      </c>
      <c r="CN11" s="768"/>
      <c r="CO11" s="768"/>
      <c r="CP11" s="768"/>
      <c r="CQ11" s="769"/>
      <c r="CR11" s="767">
        <v>835</v>
      </c>
      <c r="CS11" s="768"/>
      <c r="CT11" s="768"/>
      <c r="CU11" s="768"/>
      <c r="CV11" s="769"/>
      <c r="CW11" s="767">
        <v>5</v>
      </c>
      <c r="CX11" s="768"/>
      <c r="CY11" s="768"/>
      <c r="CZ11" s="768"/>
      <c r="DA11" s="769"/>
      <c r="DB11" s="767">
        <v>2382</v>
      </c>
      <c r="DC11" s="768"/>
      <c r="DD11" s="768"/>
      <c r="DE11" s="768"/>
      <c r="DF11" s="769"/>
      <c r="DG11" s="767" t="s">
        <v>486</v>
      </c>
      <c r="DH11" s="768"/>
      <c r="DI11" s="768"/>
      <c r="DJ11" s="768"/>
      <c r="DK11" s="769"/>
      <c r="DL11" s="767" t="s">
        <v>486</v>
      </c>
      <c r="DM11" s="768"/>
      <c r="DN11" s="768"/>
      <c r="DO11" s="768"/>
      <c r="DP11" s="769"/>
      <c r="DQ11" s="767" t="s">
        <v>486</v>
      </c>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565</v>
      </c>
      <c r="BT12" s="755"/>
      <c r="BU12" s="755"/>
      <c r="BV12" s="755"/>
      <c r="BW12" s="755"/>
      <c r="BX12" s="755"/>
      <c r="BY12" s="755"/>
      <c r="BZ12" s="755"/>
      <c r="CA12" s="755"/>
      <c r="CB12" s="755"/>
      <c r="CC12" s="755"/>
      <c r="CD12" s="755"/>
      <c r="CE12" s="755"/>
      <c r="CF12" s="755"/>
      <c r="CG12" s="756"/>
      <c r="CH12" s="767">
        <v>246</v>
      </c>
      <c r="CI12" s="768"/>
      <c r="CJ12" s="768"/>
      <c r="CK12" s="768"/>
      <c r="CL12" s="769"/>
      <c r="CM12" s="767">
        <v>1197</v>
      </c>
      <c r="CN12" s="768"/>
      <c r="CO12" s="768"/>
      <c r="CP12" s="768"/>
      <c r="CQ12" s="769"/>
      <c r="CR12" s="767">
        <v>200</v>
      </c>
      <c r="CS12" s="768"/>
      <c r="CT12" s="768"/>
      <c r="CU12" s="768"/>
      <c r="CV12" s="769"/>
      <c r="CW12" s="767" t="s">
        <v>486</v>
      </c>
      <c r="CX12" s="768"/>
      <c r="CY12" s="768"/>
      <c r="CZ12" s="768"/>
      <c r="DA12" s="769"/>
      <c r="DB12" s="767" t="s">
        <v>486</v>
      </c>
      <c r="DC12" s="768"/>
      <c r="DD12" s="768"/>
      <c r="DE12" s="768"/>
      <c r="DF12" s="769"/>
      <c r="DG12" s="767" t="s">
        <v>486</v>
      </c>
      <c r="DH12" s="768"/>
      <c r="DI12" s="768"/>
      <c r="DJ12" s="768"/>
      <c r="DK12" s="769"/>
      <c r="DL12" s="767" t="s">
        <v>486</v>
      </c>
      <c r="DM12" s="768"/>
      <c r="DN12" s="768"/>
      <c r="DO12" s="768"/>
      <c r="DP12" s="769"/>
      <c r="DQ12" s="767" t="s">
        <v>486</v>
      </c>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566</v>
      </c>
      <c r="BT13" s="755"/>
      <c r="BU13" s="755"/>
      <c r="BV13" s="755"/>
      <c r="BW13" s="755"/>
      <c r="BX13" s="755"/>
      <c r="BY13" s="755"/>
      <c r="BZ13" s="755"/>
      <c r="CA13" s="755"/>
      <c r="CB13" s="755"/>
      <c r="CC13" s="755"/>
      <c r="CD13" s="755"/>
      <c r="CE13" s="755"/>
      <c r="CF13" s="755"/>
      <c r="CG13" s="756"/>
      <c r="CH13" s="767">
        <v>0.5</v>
      </c>
      <c r="CI13" s="768"/>
      <c r="CJ13" s="768"/>
      <c r="CK13" s="768"/>
      <c r="CL13" s="769"/>
      <c r="CM13" s="767">
        <v>65</v>
      </c>
      <c r="CN13" s="768"/>
      <c r="CO13" s="768"/>
      <c r="CP13" s="768"/>
      <c r="CQ13" s="769"/>
      <c r="CR13" s="767">
        <v>30</v>
      </c>
      <c r="CS13" s="768"/>
      <c r="CT13" s="768"/>
      <c r="CU13" s="768"/>
      <c r="CV13" s="769"/>
      <c r="CW13" s="767" t="s">
        <v>486</v>
      </c>
      <c r="CX13" s="768"/>
      <c r="CY13" s="768"/>
      <c r="CZ13" s="768"/>
      <c r="DA13" s="769"/>
      <c r="DB13" s="767" t="s">
        <v>486</v>
      </c>
      <c r="DC13" s="768"/>
      <c r="DD13" s="768"/>
      <c r="DE13" s="768"/>
      <c r="DF13" s="769"/>
      <c r="DG13" s="767" t="s">
        <v>486</v>
      </c>
      <c r="DH13" s="768"/>
      <c r="DI13" s="768"/>
      <c r="DJ13" s="768"/>
      <c r="DK13" s="769"/>
      <c r="DL13" s="767" t="s">
        <v>486</v>
      </c>
      <c r="DM13" s="768"/>
      <c r="DN13" s="768"/>
      <c r="DO13" s="768"/>
      <c r="DP13" s="769"/>
      <c r="DQ13" s="767" t="s">
        <v>486</v>
      </c>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567</v>
      </c>
      <c r="BT14" s="755"/>
      <c r="BU14" s="755"/>
      <c r="BV14" s="755"/>
      <c r="BW14" s="755"/>
      <c r="BX14" s="755"/>
      <c r="BY14" s="755"/>
      <c r="BZ14" s="755"/>
      <c r="CA14" s="755"/>
      <c r="CB14" s="755"/>
      <c r="CC14" s="755"/>
      <c r="CD14" s="755"/>
      <c r="CE14" s="755"/>
      <c r="CF14" s="755"/>
      <c r="CG14" s="756"/>
      <c r="CH14" s="767">
        <v>12</v>
      </c>
      <c r="CI14" s="768"/>
      <c r="CJ14" s="768"/>
      <c r="CK14" s="768"/>
      <c r="CL14" s="769"/>
      <c r="CM14" s="767">
        <v>2289</v>
      </c>
      <c r="CN14" s="768"/>
      <c r="CO14" s="768"/>
      <c r="CP14" s="768"/>
      <c r="CQ14" s="769"/>
      <c r="CR14" s="767">
        <v>1000</v>
      </c>
      <c r="CS14" s="768"/>
      <c r="CT14" s="768"/>
      <c r="CU14" s="768"/>
      <c r="CV14" s="769"/>
      <c r="CW14" s="767" t="s">
        <v>486</v>
      </c>
      <c r="CX14" s="768"/>
      <c r="CY14" s="768"/>
      <c r="CZ14" s="768"/>
      <c r="DA14" s="769"/>
      <c r="DB14" s="767" t="s">
        <v>486</v>
      </c>
      <c r="DC14" s="768"/>
      <c r="DD14" s="768"/>
      <c r="DE14" s="768"/>
      <c r="DF14" s="769"/>
      <c r="DG14" s="767" t="s">
        <v>486</v>
      </c>
      <c r="DH14" s="768"/>
      <c r="DI14" s="768"/>
      <c r="DJ14" s="768"/>
      <c r="DK14" s="769"/>
      <c r="DL14" s="767" t="s">
        <v>486</v>
      </c>
      <c r="DM14" s="768"/>
      <c r="DN14" s="768"/>
      <c r="DO14" s="768"/>
      <c r="DP14" s="769"/>
      <c r="DQ14" s="767" t="s">
        <v>486</v>
      </c>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568</v>
      </c>
      <c r="BT15" s="755"/>
      <c r="BU15" s="755"/>
      <c r="BV15" s="755"/>
      <c r="BW15" s="755"/>
      <c r="BX15" s="755"/>
      <c r="BY15" s="755"/>
      <c r="BZ15" s="755"/>
      <c r="CA15" s="755"/>
      <c r="CB15" s="755"/>
      <c r="CC15" s="755"/>
      <c r="CD15" s="755"/>
      <c r="CE15" s="755"/>
      <c r="CF15" s="755"/>
      <c r="CG15" s="756"/>
      <c r="CH15" s="767">
        <v>63</v>
      </c>
      <c r="CI15" s="768"/>
      <c r="CJ15" s="768"/>
      <c r="CK15" s="768"/>
      <c r="CL15" s="769"/>
      <c r="CM15" s="767">
        <v>5960</v>
      </c>
      <c r="CN15" s="768"/>
      <c r="CO15" s="768"/>
      <c r="CP15" s="768"/>
      <c r="CQ15" s="769"/>
      <c r="CR15" s="767">
        <v>6396</v>
      </c>
      <c r="CS15" s="768"/>
      <c r="CT15" s="768"/>
      <c r="CU15" s="768"/>
      <c r="CV15" s="769"/>
      <c r="CW15" s="767">
        <v>441</v>
      </c>
      <c r="CX15" s="768"/>
      <c r="CY15" s="768"/>
      <c r="CZ15" s="768"/>
      <c r="DA15" s="769"/>
      <c r="DB15" s="767" t="s">
        <v>486</v>
      </c>
      <c r="DC15" s="768"/>
      <c r="DD15" s="768"/>
      <c r="DE15" s="768"/>
      <c r="DF15" s="769"/>
      <c r="DG15" s="767" t="s">
        <v>486</v>
      </c>
      <c r="DH15" s="768"/>
      <c r="DI15" s="768"/>
      <c r="DJ15" s="768"/>
      <c r="DK15" s="769"/>
      <c r="DL15" s="767" t="s">
        <v>486</v>
      </c>
      <c r="DM15" s="768"/>
      <c r="DN15" s="768"/>
      <c r="DO15" s="768"/>
      <c r="DP15" s="769"/>
      <c r="DQ15" s="767" t="s">
        <v>486</v>
      </c>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370</v>
      </c>
      <c r="B23" s="776" t="s">
        <v>371</v>
      </c>
      <c r="C23" s="777"/>
      <c r="D23" s="777"/>
      <c r="E23" s="777"/>
      <c r="F23" s="777"/>
      <c r="G23" s="777"/>
      <c r="H23" s="777"/>
      <c r="I23" s="777"/>
      <c r="J23" s="777"/>
      <c r="K23" s="777"/>
      <c r="L23" s="777"/>
      <c r="M23" s="777"/>
      <c r="N23" s="777"/>
      <c r="O23" s="777"/>
      <c r="P23" s="778"/>
      <c r="Q23" s="779">
        <v>135120</v>
      </c>
      <c r="R23" s="780"/>
      <c r="S23" s="780"/>
      <c r="T23" s="780"/>
      <c r="U23" s="780"/>
      <c r="V23" s="780">
        <v>132961</v>
      </c>
      <c r="W23" s="780"/>
      <c r="X23" s="780"/>
      <c r="Y23" s="780"/>
      <c r="Z23" s="780"/>
      <c r="AA23" s="780">
        <v>2159</v>
      </c>
      <c r="AB23" s="780"/>
      <c r="AC23" s="780"/>
      <c r="AD23" s="780"/>
      <c r="AE23" s="781"/>
      <c r="AF23" s="782">
        <v>1595</v>
      </c>
      <c r="AG23" s="780"/>
      <c r="AH23" s="780"/>
      <c r="AI23" s="780"/>
      <c r="AJ23" s="783"/>
      <c r="AK23" s="784"/>
      <c r="AL23" s="785"/>
      <c r="AM23" s="785"/>
      <c r="AN23" s="785"/>
      <c r="AO23" s="785"/>
      <c r="AP23" s="780">
        <v>167042</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349</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382</v>
      </c>
      <c r="C28" s="718"/>
      <c r="D28" s="718"/>
      <c r="E28" s="718"/>
      <c r="F28" s="718"/>
      <c r="G28" s="718"/>
      <c r="H28" s="718"/>
      <c r="I28" s="718"/>
      <c r="J28" s="718"/>
      <c r="K28" s="718"/>
      <c r="L28" s="718"/>
      <c r="M28" s="718"/>
      <c r="N28" s="718"/>
      <c r="O28" s="718"/>
      <c r="P28" s="719"/>
      <c r="Q28" s="808">
        <v>14449</v>
      </c>
      <c r="R28" s="809"/>
      <c r="S28" s="809"/>
      <c r="T28" s="809"/>
      <c r="U28" s="809"/>
      <c r="V28" s="809">
        <v>14064</v>
      </c>
      <c r="W28" s="809"/>
      <c r="X28" s="809"/>
      <c r="Y28" s="809"/>
      <c r="Z28" s="809"/>
      <c r="AA28" s="809">
        <v>385</v>
      </c>
      <c r="AB28" s="809"/>
      <c r="AC28" s="809"/>
      <c r="AD28" s="809"/>
      <c r="AE28" s="810"/>
      <c r="AF28" s="811">
        <v>385</v>
      </c>
      <c r="AG28" s="809"/>
      <c r="AH28" s="809"/>
      <c r="AI28" s="809"/>
      <c r="AJ28" s="812"/>
      <c r="AK28" s="813" t="s">
        <v>486</v>
      </c>
      <c r="AL28" s="804"/>
      <c r="AM28" s="804"/>
      <c r="AN28" s="804"/>
      <c r="AO28" s="804"/>
      <c r="AP28" s="804" t="s">
        <v>486</v>
      </c>
      <c r="AQ28" s="804"/>
      <c r="AR28" s="804"/>
      <c r="AS28" s="804"/>
      <c r="AT28" s="804"/>
      <c r="AU28" s="804" t="s">
        <v>486</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383</v>
      </c>
      <c r="C29" s="742"/>
      <c r="D29" s="742"/>
      <c r="E29" s="742"/>
      <c r="F29" s="742"/>
      <c r="G29" s="742"/>
      <c r="H29" s="742"/>
      <c r="I29" s="742"/>
      <c r="J29" s="742"/>
      <c r="K29" s="742"/>
      <c r="L29" s="742"/>
      <c r="M29" s="742"/>
      <c r="N29" s="742"/>
      <c r="O29" s="742"/>
      <c r="P29" s="743"/>
      <c r="Q29" s="744">
        <v>32325</v>
      </c>
      <c r="R29" s="745"/>
      <c r="S29" s="745"/>
      <c r="T29" s="745"/>
      <c r="U29" s="745"/>
      <c r="V29" s="745">
        <v>32009</v>
      </c>
      <c r="W29" s="745"/>
      <c r="X29" s="745"/>
      <c r="Y29" s="745"/>
      <c r="Z29" s="745"/>
      <c r="AA29" s="745">
        <v>316</v>
      </c>
      <c r="AB29" s="745"/>
      <c r="AC29" s="745"/>
      <c r="AD29" s="745"/>
      <c r="AE29" s="746"/>
      <c r="AF29" s="747">
        <v>316</v>
      </c>
      <c r="AG29" s="748"/>
      <c r="AH29" s="748"/>
      <c r="AI29" s="748"/>
      <c r="AJ29" s="749"/>
      <c r="AK29" s="816">
        <v>3104</v>
      </c>
      <c r="AL29" s="817"/>
      <c r="AM29" s="817"/>
      <c r="AN29" s="817"/>
      <c r="AO29" s="817"/>
      <c r="AP29" s="817" t="s">
        <v>486</v>
      </c>
      <c r="AQ29" s="817"/>
      <c r="AR29" s="817"/>
      <c r="AS29" s="817"/>
      <c r="AT29" s="817"/>
      <c r="AU29" s="817" t="s">
        <v>486</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384</v>
      </c>
      <c r="C30" s="742"/>
      <c r="D30" s="742"/>
      <c r="E30" s="742"/>
      <c r="F30" s="742"/>
      <c r="G30" s="742"/>
      <c r="H30" s="742"/>
      <c r="I30" s="742"/>
      <c r="J30" s="742"/>
      <c r="K30" s="742"/>
      <c r="L30" s="742"/>
      <c r="M30" s="742"/>
      <c r="N30" s="742"/>
      <c r="O30" s="742"/>
      <c r="P30" s="743"/>
      <c r="Q30" s="744">
        <v>24532</v>
      </c>
      <c r="R30" s="745"/>
      <c r="S30" s="745"/>
      <c r="T30" s="745"/>
      <c r="U30" s="745"/>
      <c r="V30" s="745">
        <v>24522</v>
      </c>
      <c r="W30" s="745"/>
      <c r="X30" s="745"/>
      <c r="Y30" s="745"/>
      <c r="Z30" s="745"/>
      <c r="AA30" s="745">
        <v>10</v>
      </c>
      <c r="AB30" s="745"/>
      <c r="AC30" s="745"/>
      <c r="AD30" s="745"/>
      <c r="AE30" s="746"/>
      <c r="AF30" s="747">
        <v>10</v>
      </c>
      <c r="AG30" s="748"/>
      <c r="AH30" s="748"/>
      <c r="AI30" s="748"/>
      <c r="AJ30" s="749"/>
      <c r="AK30" s="816">
        <v>3581</v>
      </c>
      <c r="AL30" s="817"/>
      <c r="AM30" s="817"/>
      <c r="AN30" s="817"/>
      <c r="AO30" s="817"/>
      <c r="AP30" s="817" t="s">
        <v>486</v>
      </c>
      <c r="AQ30" s="817"/>
      <c r="AR30" s="817"/>
      <c r="AS30" s="817"/>
      <c r="AT30" s="817"/>
      <c r="AU30" s="817" t="s">
        <v>486</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385</v>
      </c>
      <c r="C31" s="742"/>
      <c r="D31" s="742"/>
      <c r="E31" s="742"/>
      <c r="F31" s="742"/>
      <c r="G31" s="742"/>
      <c r="H31" s="742"/>
      <c r="I31" s="742"/>
      <c r="J31" s="742"/>
      <c r="K31" s="742"/>
      <c r="L31" s="742"/>
      <c r="M31" s="742"/>
      <c r="N31" s="742"/>
      <c r="O31" s="742"/>
      <c r="P31" s="743"/>
      <c r="Q31" s="744">
        <v>2895</v>
      </c>
      <c r="R31" s="745"/>
      <c r="S31" s="745"/>
      <c r="T31" s="745"/>
      <c r="U31" s="745"/>
      <c r="V31" s="745">
        <v>2795</v>
      </c>
      <c r="W31" s="745"/>
      <c r="X31" s="745"/>
      <c r="Y31" s="745"/>
      <c r="Z31" s="745"/>
      <c r="AA31" s="745">
        <v>100</v>
      </c>
      <c r="AB31" s="745"/>
      <c r="AC31" s="745"/>
      <c r="AD31" s="745"/>
      <c r="AE31" s="746"/>
      <c r="AF31" s="747">
        <v>100</v>
      </c>
      <c r="AG31" s="748"/>
      <c r="AH31" s="748"/>
      <c r="AI31" s="748"/>
      <c r="AJ31" s="749"/>
      <c r="AK31" s="816">
        <v>769</v>
      </c>
      <c r="AL31" s="817"/>
      <c r="AM31" s="817"/>
      <c r="AN31" s="817"/>
      <c r="AO31" s="817"/>
      <c r="AP31" s="817" t="s">
        <v>486</v>
      </c>
      <c r="AQ31" s="817"/>
      <c r="AR31" s="817"/>
      <c r="AS31" s="817"/>
      <c r="AT31" s="817"/>
      <c r="AU31" s="817" t="s">
        <v>486</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386</v>
      </c>
      <c r="C32" s="742"/>
      <c r="D32" s="742"/>
      <c r="E32" s="742"/>
      <c r="F32" s="742"/>
      <c r="G32" s="742"/>
      <c r="H32" s="742"/>
      <c r="I32" s="742"/>
      <c r="J32" s="742"/>
      <c r="K32" s="742"/>
      <c r="L32" s="742"/>
      <c r="M32" s="742"/>
      <c r="N32" s="742"/>
      <c r="O32" s="742"/>
      <c r="P32" s="743"/>
      <c r="Q32" s="744">
        <v>345</v>
      </c>
      <c r="R32" s="745"/>
      <c r="S32" s="745"/>
      <c r="T32" s="745"/>
      <c r="U32" s="745"/>
      <c r="V32" s="745">
        <v>339</v>
      </c>
      <c r="W32" s="745"/>
      <c r="X32" s="745"/>
      <c r="Y32" s="745"/>
      <c r="Z32" s="745"/>
      <c r="AA32" s="745">
        <v>6</v>
      </c>
      <c r="AB32" s="745"/>
      <c r="AC32" s="745"/>
      <c r="AD32" s="745"/>
      <c r="AE32" s="746"/>
      <c r="AF32" s="747">
        <v>6</v>
      </c>
      <c r="AG32" s="748"/>
      <c r="AH32" s="748"/>
      <c r="AI32" s="748"/>
      <c r="AJ32" s="749"/>
      <c r="AK32" s="816">
        <v>166</v>
      </c>
      <c r="AL32" s="817"/>
      <c r="AM32" s="817"/>
      <c r="AN32" s="817"/>
      <c r="AO32" s="817"/>
      <c r="AP32" s="817">
        <v>854</v>
      </c>
      <c r="AQ32" s="817"/>
      <c r="AR32" s="817"/>
      <c r="AS32" s="817"/>
      <c r="AT32" s="817"/>
      <c r="AU32" s="817" t="s">
        <v>486</v>
      </c>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387</v>
      </c>
      <c r="C33" s="742"/>
      <c r="D33" s="742"/>
      <c r="E33" s="742"/>
      <c r="F33" s="742"/>
      <c r="G33" s="742"/>
      <c r="H33" s="742"/>
      <c r="I33" s="742"/>
      <c r="J33" s="742"/>
      <c r="K33" s="742"/>
      <c r="L33" s="742"/>
      <c r="M33" s="742"/>
      <c r="N33" s="742"/>
      <c r="O33" s="742"/>
      <c r="P33" s="743"/>
      <c r="Q33" s="744">
        <v>11389</v>
      </c>
      <c r="R33" s="745"/>
      <c r="S33" s="745"/>
      <c r="T33" s="745"/>
      <c r="U33" s="745"/>
      <c r="V33" s="745">
        <v>11748</v>
      </c>
      <c r="W33" s="745"/>
      <c r="X33" s="745"/>
      <c r="Y33" s="745"/>
      <c r="Z33" s="745"/>
      <c r="AA33" s="745">
        <v>-359</v>
      </c>
      <c r="AB33" s="745"/>
      <c r="AC33" s="745"/>
      <c r="AD33" s="745"/>
      <c r="AE33" s="746"/>
      <c r="AF33" s="747">
        <v>391</v>
      </c>
      <c r="AG33" s="748"/>
      <c r="AH33" s="748"/>
      <c r="AI33" s="748"/>
      <c r="AJ33" s="749"/>
      <c r="AK33" s="816">
        <v>983</v>
      </c>
      <c r="AL33" s="817"/>
      <c r="AM33" s="817"/>
      <c r="AN33" s="817"/>
      <c r="AO33" s="817"/>
      <c r="AP33" s="817">
        <v>2873</v>
      </c>
      <c r="AQ33" s="817"/>
      <c r="AR33" s="817"/>
      <c r="AS33" s="817"/>
      <c r="AT33" s="817"/>
      <c r="AU33" s="817">
        <v>1577</v>
      </c>
      <c r="AV33" s="817"/>
      <c r="AW33" s="817"/>
      <c r="AX33" s="817"/>
      <c r="AY33" s="817"/>
      <c r="AZ33" s="818"/>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389</v>
      </c>
      <c r="C34" s="742"/>
      <c r="D34" s="742"/>
      <c r="E34" s="742"/>
      <c r="F34" s="742"/>
      <c r="G34" s="742"/>
      <c r="H34" s="742"/>
      <c r="I34" s="742"/>
      <c r="J34" s="742"/>
      <c r="K34" s="742"/>
      <c r="L34" s="742"/>
      <c r="M34" s="742"/>
      <c r="N34" s="742"/>
      <c r="O34" s="742"/>
      <c r="P34" s="743"/>
      <c r="Q34" s="744">
        <v>5988</v>
      </c>
      <c r="R34" s="745"/>
      <c r="S34" s="745"/>
      <c r="T34" s="745"/>
      <c r="U34" s="745"/>
      <c r="V34" s="745">
        <v>5416</v>
      </c>
      <c r="W34" s="745"/>
      <c r="X34" s="745"/>
      <c r="Y34" s="745"/>
      <c r="Z34" s="745"/>
      <c r="AA34" s="745">
        <v>572</v>
      </c>
      <c r="AB34" s="745"/>
      <c r="AC34" s="745"/>
      <c r="AD34" s="745"/>
      <c r="AE34" s="746"/>
      <c r="AF34" s="747">
        <v>6606</v>
      </c>
      <c r="AG34" s="748"/>
      <c r="AH34" s="748"/>
      <c r="AI34" s="748"/>
      <c r="AJ34" s="749"/>
      <c r="AK34" s="816">
        <v>8</v>
      </c>
      <c r="AL34" s="817"/>
      <c r="AM34" s="817"/>
      <c r="AN34" s="817"/>
      <c r="AO34" s="817"/>
      <c r="AP34" s="817">
        <v>15372</v>
      </c>
      <c r="AQ34" s="817"/>
      <c r="AR34" s="817"/>
      <c r="AS34" s="817"/>
      <c r="AT34" s="817"/>
      <c r="AU34" s="817">
        <v>71</v>
      </c>
      <c r="AV34" s="817"/>
      <c r="AW34" s="817"/>
      <c r="AX34" s="817"/>
      <c r="AY34" s="817"/>
      <c r="AZ34" s="818"/>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390</v>
      </c>
      <c r="C35" s="742"/>
      <c r="D35" s="742"/>
      <c r="E35" s="742"/>
      <c r="F35" s="742"/>
      <c r="G35" s="742"/>
      <c r="H35" s="742"/>
      <c r="I35" s="742"/>
      <c r="J35" s="742"/>
      <c r="K35" s="742"/>
      <c r="L35" s="742"/>
      <c r="M35" s="742"/>
      <c r="N35" s="742"/>
      <c r="O35" s="742"/>
      <c r="P35" s="743"/>
      <c r="Q35" s="744">
        <v>2384</v>
      </c>
      <c r="R35" s="745"/>
      <c r="S35" s="745"/>
      <c r="T35" s="745"/>
      <c r="U35" s="745"/>
      <c r="V35" s="745">
        <v>2568</v>
      </c>
      <c r="W35" s="745"/>
      <c r="X35" s="745"/>
      <c r="Y35" s="745"/>
      <c r="Z35" s="745"/>
      <c r="AA35" s="745">
        <v>-184</v>
      </c>
      <c r="AB35" s="745"/>
      <c r="AC35" s="745"/>
      <c r="AD35" s="745"/>
      <c r="AE35" s="746"/>
      <c r="AF35" s="747">
        <v>-278</v>
      </c>
      <c r="AG35" s="748"/>
      <c r="AH35" s="748"/>
      <c r="AI35" s="748"/>
      <c r="AJ35" s="749"/>
      <c r="AK35" s="816">
        <v>216</v>
      </c>
      <c r="AL35" s="817"/>
      <c r="AM35" s="817"/>
      <c r="AN35" s="817"/>
      <c r="AO35" s="817"/>
      <c r="AP35" s="817">
        <v>732</v>
      </c>
      <c r="AQ35" s="817"/>
      <c r="AR35" s="817"/>
      <c r="AS35" s="817"/>
      <c r="AT35" s="817"/>
      <c r="AU35" s="817">
        <v>0</v>
      </c>
      <c r="AV35" s="817"/>
      <c r="AW35" s="817"/>
      <c r="AX35" s="817"/>
      <c r="AY35" s="817"/>
      <c r="AZ35" s="818"/>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391</v>
      </c>
      <c r="C36" s="742"/>
      <c r="D36" s="742"/>
      <c r="E36" s="742"/>
      <c r="F36" s="742"/>
      <c r="G36" s="742"/>
      <c r="H36" s="742"/>
      <c r="I36" s="742"/>
      <c r="J36" s="742"/>
      <c r="K36" s="742"/>
      <c r="L36" s="742"/>
      <c r="M36" s="742"/>
      <c r="N36" s="742"/>
      <c r="O36" s="742"/>
      <c r="P36" s="743"/>
      <c r="Q36" s="744">
        <v>793</v>
      </c>
      <c r="R36" s="745"/>
      <c r="S36" s="745"/>
      <c r="T36" s="745"/>
      <c r="U36" s="745"/>
      <c r="V36" s="745">
        <v>769</v>
      </c>
      <c r="W36" s="745"/>
      <c r="X36" s="745"/>
      <c r="Y36" s="745"/>
      <c r="Z36" s="745"/>
      <c r="AA36" s="745">
        <v>24</v>
      </c>
      <c r="AB36" s="745"/>
      <c r="AC36" s="745"/>
      <c r="AD36" s="745"/>
      <c r="AE36" s="746"/>
      <c r="AF36" s="747">
        <v>24</v>
      </c>
      <c r="AG36" s="748"/>
      <c r="AH36" s="748"/>
      <c r="AI36" s="748"/>
      <c r="AJ36" s="749"/>
      <c r="AK36" s="816">
        <v>223</v>
      </c>
      <c r="AL36" s="817"/>
      <c r="AM36" s="817"/>
      <c r="AN36" s="817"/>
      <c r="AO36" s="817"/>
      <c r="AP36" s="817">
        <v>4294</v>
      </c>
      <c r="AQ36" s="817"/>
      <c r="AR36" s="817"/>
      <c r="AS36" s="817"/>
      <c r="AT36" s="817"/>
      <c r="AU36" s="817">
        <v>2147</v>
      </c>
      <c r="AV36" s="817"/>
      <c r="AW36" s="817"/>
      <c r="AX36" s="817"/>
      <c r="AY36" s="817"/>
      <c r="AZ36" s="818"/>
      <c r="BA36" s="818"/>
      <c r="BB36" s="818"/>
      <c r="BC36" s="818"/>
      <c r="BD36" s="818"/>
      <c r="BE36" s="814" t="s">
        <v>392</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t="s">
        <v>393</v>
      </c>
      <c r="C37" s="742"/>
      <c r="D37" s="742"/>
      <c r="E37" s="742"/>
      <c r="F37" s="742"/>
      <c r="G37" s="742"/>
      <c r="H37" s="742"/>
      <c r="I37" s="742"/>
      <c r="J37" s="742"/>
      <c r="K37" s="742"/>
      <c r="L37" s="742"/>
      <c r="M37" s="742"/>
      <c r="N37" s="742"/>
      <c r="O37" s="742"/>
      <c r="P37" s="743"/>
      <c r="Q37" s="744">
        <v>10778</v>
      </c>
      <c r="R37" s="745"/>
      <c r="S37" s="745"/>
      <c r="T37" s="745"/>
      <c r="U37" s="745"/>
      <c r="V37" s="745">
        <v>10698</v>
      </c>
      <c r="W37" s="745"/>
      <c r="X37" s="745"/>
      <c r="Y37" s="745"/>
      <c r="Z37" s="745"/>
      <c r="AA37" s="745">
        <v>80</v>
      </c>
      <c r="AB37" s="745"/>
      <c r="AC37" s="745"/>
      <c r="AD37" s="745"/>
      <c r="AE37" s="746"/>
      <c r="AF37" s="747">
        <v>80</v>
      </c>
      <c r="AG37" s="748"/>
      <c r="AH37" s="748"/>
      <c r="AI37" s="748"/>
      <c r="AJ37" s="749"/>
      <c r="AK37" s="816">
        <v>1660</v>
      </c>
      <c r="AL37" s="817"/>
      <c r="AM37" s="817"/>
      <c r="AN37" s="817"/>
      <c r="AO37" s="817"/>
      <c r="AP37" s="817">
        <v>84710</v>
      </c>
      <c r="AQ37" s="817"/>
      <c r="AR37" s="817"/>
      <c r="AS37" s="817"/>
      <c r="AT37" s="817"/>
      <c r="AU37" s="817">
        <v>26145</v>
      </c>
      <c r="AV37" s="817"/>
      <c r="AW37" s="817"/>
      <c r="AX37" s="817"/>
      <c r="AY37" s="817"/>
      <c r="AZ37" s="818"/>
      <c r="BA37" s="818"/>
      <c r="BB37" s="818"/>
      <c r="BC37" s="818"/>
      <c r="BD37" s="818"/>
      <c r="BE37" s="814" t="s">
        <v>392</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t="s">
        <v>394</v>
      </c>
      <c r="C38" s="742"/>
      <c r="D38" s="742"/>
      <c r="E38" s="742"/>
      <c r="F38" s="742"/>
      <c r="G38" s="742"/>
      <c r="H38" s="742"/>
      <c r="I38" s="742"/>
      <c r="J38" s="742"/>
      <c r="K38" s="742"/>
      <c r="L38" s="742"/>
      <c r="M38" s="742"/>
      <c r="N38" s="742"/>
      <c r="O38" s="742"/>
      <c r="P38" s="743"/>
      <c r="Q38" s="744">
        <v>345</v>
      </c>
      <c r="R38" s="745"/>
      <c r="S38" s="745"/>
      <c r="T38" s="745"/>
      <c r="U38" s="745"/>
      <c r="V38" s="745">
        <v>341</v>
      </c>
      <c r="W38" s="745"/>
      <c r="X38" s="745"/>
      <c r="Y38" s="745"/>
      <c r="Z38" s="745"/>
      <c r="AA38" s="745">
        <v>4</v>
      </c>
      <c r="AB38" s="745"/>
      <c r="AC38" s="745"/>
      <c r="AD38" s="745"/>
      <c r="AE38" s="746"/>
      <c r="AF38" s="747">
        <v>4</v>
      </c>
      <c r="AG38" s="748"/>
      <c r="AH38" s="748"/>
      <c r="AI38" s="748"/>
      <c r="AJ38" s="749"/>
      <c r="AK38" s="816">
        <v>185</v>
      </c>
      <c r="AL38" s="817"/>
      <c r="AM38" s="817"/>
      <c r="AN38" s="817"/>
      <c r="AO38" s="817"/>
      <c r="AP38" s="817">
        <v>3188</v>
      </c>
      <c r="AQ38" s="817"/>
      <c r="AR38" s="817"/>
      <c r="AS38" s="817"/>
      <c r="AT38" s="817"/>
      <c r="AU38" s="817">
        <v>2689</v>
      </c>
      <c r="AV38" s="817"/>
      <c r="AW38" s="817"/>
      <c r="AX38" s="817"/>
      <c r="AY38" s="817"/>
      <c r="AZ38" s="818"/>
      <c r="BA38" s="818"/>
      <c r="BB38" s="818"/>
      <c r="BC38" s="818"/>
      <c r="BD38" s="818"/>
      <c r="BE38" s="814" t="s">
        <v>392</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t="s">
        <v>395</v>
      </c>
      <c r="C39" s="742"/>
      <c r="D39" s="742"/>
      <c r="E39" s="742"/>
      <c r="F39" s="742"/>
      <c r="G39" s="742"/>
      <c r="H39" s="742"/>
      <c r="I39" s="742"/>
      <c r="J39" s="742"/>
      <c r="K39" s="742"/>
      <c r="L39" s="742"/>
      <c r="M39" s="742"/>
      <c r="N39" s="742"/>
      <c r="O39" s="742"/>
      <c r="P39" s="743"/>
      <c r="Q39" s="744">
        <v>88</v>
      </c>
      <c r="R39" s="745"/>
      <c r="S39" s="745"/>
      <c r="T39" s="745"/>
      <c r="U39" s="745"/>
      <c r="V39" s="745">
        <v>88</v>
      </c>
      <c r="W39" s="745"/>
      <c r="X39" s="745"/>
      <c r="Y39" s="745"/>
      <c r="Z39" s="745"/>
      <c r="AA39" s="745">
        <v>0</v>
      </c>
      <c r="AB39" s="745"/>
      <c r="AC39" s="745"/>
      <c r="AD39" s="745"/>
      <c r="AE39" s="746"/>
      <c r="AF39" s="747" t="s">
        <v>112</v>
      </c>
      <c r="AG39" s="748"/>
      <c r="AH39" s="748"/>
      <c r="AI39" s="748"/>
      <c r="AJ39" s="749"/>
      <c r="AK39" s="816">
        <v>15</v>
      </c>
      <c r="AL39" s="817"/>
      <c r="AM39" s="817"/>
      <c r="AN39" s="817"/>
      <c r="AO39" s="817"/>
      <c r="AP39" s="817">
        <v>2449</v>
      </c>
      <c r="AQ39" s="817"/>
      <c r="AR39" s="817"/>
      <c r="AS39" s="817"/>
      <c r="AT39" s="817"/>
      <c r="AU39" s="817" t="s">
        <v>486</v>
      </c>
      <c r="AV39" s="817"/>
      <c r="AW39" s="817"/>
      <c r="AX39" s="817"/>
      <c r="AY39" s="817"/>
      <c r="AZ39" s="818"/>
      <c r="BA39" s="818"/>
      <c r="BB39" s="818"/>
      <c r="BC39" s="818"/>
      <c r="BD39" s="818"/>
      <c r="BE39" s="814" t="s">
        <v>392</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370</v>
      </c>
      <c r="B63" s="776" t="s">
        <v>397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7644</v>
      </c>
      <c r="AG63" s="828"/>
      <c r="AH63" s="828"/>
      <c r="AI63" s="828"/>
      <c r="AJ63" s="829"/>
      <c r="AK63" s="830"/>
      <c r="AL63" s="825"/>
      <c r="AM63" s="825"/>
      <c r="AN63" s="825"/>
      <c r="AO63" s="825"/>
      <c r="AP63" s="828">
        <v>114474</v>
      </c>
      <c r="AQ63" s="828"/>
      <c r="AR63" s="828"/>
      <c r="AS63" s="828"/>
      <c r="AT63" s="828"/>
      <c r="AU63" s="828">
        <v>32629</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399</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400</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551</v>
      </c>
      <c r="C68" s="856"/>
      <c r="D68" s="856"/>
      <c r="E68" s="856"/>
      <c r="F68" s="856"/>
      <c r="G68" s="856"/>
      <c r="H68" s="856"/>
      <c r="I68" s="856"/>
      <c r="J68" s="856"/>
      <c r="K68" s="856"/>
      <c r="L68" s="856"/>
      <c r="M68" s="856"/>
      <c r="N68" s="856"/>
      <c r="O68" s="856"/>
      <c r="P68" s="857"/>
      <c r="Q68" s="858">
        <v>4858</v>
      </c>
      <c r="R68" s="852"/>
      <c r="S68" s="852"/>
      <c r="T68" s="852"/>
      <c r="U68" s="852"/>
      <c r="V68" s="852">
        <v>4592</v>
      </c>
      <c r="W68" s="852"/>
      <c r="X68" s="852"/>
      <c r="Y68" s="852"/>
      <c r="Z68" s="852"/>
      <c r="AA68" s="852">
        <v>266</v>
      </c>
      <c r="AB68" s="852"/>
      <c r="AC68" s="852"/>
      <c r="AD68" s="852"/>
      <c r="AE68" s="852"/>
      <c r="AF68" s="852">
        <v>128</v>
      </c>
      <c r="AG68" s="852"/>
      <c r="AH68" s="852"/>
      <c r="AI68" s="852"/>
      <c r="AJ68" s="852"/>
      <c r="AK68" s="852" t="s">
        <v>486</v>
      </c>
      <c r="AL68" s="852"/>
      <c r="AM68" s="852"/>
      <c r="AN68" s="852"/>
      <c r="AO68" s="852"/>
      <c r="AP68" s="852">
        <v>960</v>
      </c>
      <c r="AQ68" s="852"/>
      <c r="AR68" s="852"/>
      <c r="AS68" s="852"/>
      <c r="AT68" s="852"/>
      <c r="AU68" s="852">
        <v>960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552</v>
      </c>
      <c r="C69" s="860"/>
      <c r="D69" s="860"/>
      <c r="E69" s="860"/>
      <c r="F69" s="860"/>
      <c r="G69" s="860"/>
      <c r="H69" s="860"/>
      <c r="I69" s="860"/>
      <c r="J69" s="860"/>
      <c r="K69" s="860"/>
      <c r="L69" s="860"/>
      <c r="M69" s="860"/>
      <c r="N69" s="860"/>
      <c r="O69" s="860"/>
      <c r="P69" s="861"/>
      <c r="Q69" s="862">
        <v>1314</v>
      </c>
      <c r="R69" s="817"/>
      <c r="S69" s="817"/>
      <c r="T69" s="817"/>
      <c r="U69" s="817"/>
      <c r="V69" s="817">
        <v>1196</v>
      </c>
      <c r="W69" s="817"/>
      <c r="X69" s="817"/>
      <c r="Y69" s="817"/>
      <c r="Z69" s="817"/>
      <c r="AA69" s="817">
        <v>118</v>
      </c>
      <c r="AB69" s="817"/>
      <c r="AC69" s="817"/>
      <c r="AD69" s="817"/>
      <c r="AE69" s="817"/>
      <c r="AF69" s="817">
        <v>118</v>
      </c>
      <c r="AG69" s="817"/>
      <c r="AH69" s="817"/>
      <c r="AI69" s="817"/>
      <c r="AJ69" s="817"/>
      <c r="AK69" s="817">
        <v>0</v>
      </c>
      <c r="AL69" s="817"/>
      <c r="AM69" s="817"/>
      <c r="AN69" s="817"/>
      <c r="AO69" s="817"/>
      <c r="AP69" s="817">
        <v>287</v>
      </c>
      <c r="AQ69" s="817"/>
      <c r="AR69" s="817"/>
      <c r="AS69" s="817"/>
      <c r="AT69" s="817"/>
      <c r="AU69" s="817">
        <v>180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553</v>
      </c>
      <c r="C70" s="860"/>
      <c r="D70" s="860"/>
      <c r="E70" s="860"/>
      <c r="F70" s="860"/>
      <c r="G70" s="860"/>
      <c r="H70" s="860"/>
      <c r="I70" s="860"/>
      <c r="J70" s="860"/>
      <c r="K70" s="860"/>
      <c r="L70" s="860"/>
      <c r="M70" s="860"/>
      <c r="N70" s="860"/>
      <c r="O70" s="860"/>
      <c r="P70" s="861"/>
      <c r="Q70" s="862">
        <v>2017</v>
      </c>
      <c r="R70" s="817"/>
      <c r="S70" s="817"/>
      <c r="T70" s="817"/>
      <c r="U70" s="817"/>
      <c r="V70" s="817">
        <v>1518</v>
      </c>
      <c r="W70" s="817"/>
      <c r="X70" s="817"/>
      <c r="Y70" s="817"/>
      <c r="Z70" s="817"/>
      <c r="AA70" s="817">
        <v>498</v>
      </c>
      <c r="AB70" s="817"/>
      <c r="AC70" s="817"/>
      <c r="AD70" s="817"/>
      <c r="AE70" s="817"/>
      <c r="AF70" s="817">
        <v>1816</v>
      </c>
      <c r="AG70" s="817"/>
      <c r="AH70" s="817"/>
      <c r="AI70" s="817"/>
      <c r="AJ70" s="817"/>
      <c r="AK70" s="817" t="s">
        <v>486</v>
      </c>
      <c r="AL70" s="817"/>
      <c r="AM70" s="817"/>
      <c r="AN70" s="817"/>
      <c r="AO70" s="817"/>
      <c r="AP70" s="817">
        <v>3916</v>
      </c>
      <c r="AQ70" s="817"/>
      <c r="AR70" s="817"/>
      <c r="AS70" s="817"/>
      <c r="AT70" s="817"/>
      <c r="AU70" s="817">
        <v>0</v>
      </c>
      <c r="AV70" s="817"/>
      <c r="AW70" s="817"/>
      <c r="AX70" s="817"/>
      <c r="AY70" s="817"/>
      <c r="AZ70" s="863" t="s">
        <v>550</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554</v>
      </c>
      <c r="C71" s="860"/>
      <c r="D71" s="860"/>
      <c r="E71" s="860"/>
      <c r="F71" s="860"/>
      <c r="G71" s="860"/>
      <c r="H71" s="860"/>
      <c r="I71" s="860"/>
      <c r="J71" s="860"/>
      <c r="K71" s="860"/>
      <c r="L71" s="860"/>
      <c r="M71" s="860"/>
      <c r="N71" s="860"/>
      <c r="O71" s="860"/>
      <c r="P71" s="861"/>
      <c r="Q71" s="862">
        <v>1914</v>
      </c>
      <c r="R71" s="817"/>
      <c r="S71" s="817"/>
      <c r="T71" s="817"/>
      <c r="U71" s="817"/>
      <c r="V71" s="817">
        <v>1850</v>
      </c>
      <c r="W71" s="817"/>
      <c r="X71" s="817"/>
      <c r="Y71" s="817"/>
      <c r="Z71" s="817"/>
      <c r="AA71" s="817">
        <v>64</v>
      </c>
      <c r="AB71" s="817"/>
      <c r="AC71" s="817"/>
      <c r="AD71" s="817"/>
      <c r="AE71" s="817"/>
      <c r="AF71" s="817">
        <v>64</v>
      </c>
      <c r="AG71" s="817"/>
      <c r="AH71" s="817"/>
      <c r="AI71" s="817"/>
      <c r="AJ71" s="817"/>
      <c r="AK71" s="817" t="s">
        <v>486</v>
      </c>
      <c r="AL71" s="817"/>
      <c r="AM71" s="817"/>
      <c r="AN71" s="817"/>
      <c r="AO71" s="817"/>
      <c r="AP71" s="817">
        <v>474</v>
      </c>
      <c r="AQ71" s="817"/>
      <c r="AR71" s="817"/>
      <c r="AS71" s="817"/>
      <c r="AT71" s="817"/>
      <c r="AU71" s="817">
        <v>201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555</v>
      </c>
      <c r="C72" s="860"/>
      <c r="D72" s="860"/>
      <c r="E72" s="860"/>
      <c r="F72" s="860"/>
      <c r="G72" s="860"/>
      <c r="H72" s="860"/>
      <c r="I72" s="860"/>
      <c r="J72" s="860"/>
      <c r="K72" s="860"/>
      <c r="L72" s="860"/>
      <c r="M72" s="860"/>
      <c r="N72" s="860"/>
      <c r="O72" s="860"/>
      <c r="P72" s="861"/>
      <c r="Q72" s="862">
        <v>454</v>
      </c>
      <c r="R72" s="817"/>
      <c r="S72" s="817"/>
      <c r="T72" s="817"/>
      <c r="U72" s="817"/>
      <c r="V72" s="817">
        <v>411</v>
      </c>
      <c r="W72" s="817"/>
      <c r="X72" s="817"/>
      <c r="Y72" s="817"/>
      <c r="Z72" s="817"/>
      <c r="AA72" s="817">
        <v>43</v>
      </c>
      <c r="AB72" s="817"/>
      <c r="AC72" s="817"/>
      <c r="AD72" s="817"/>
      <c r="AE72" s="817"/>
      <c r="AF72" s="817">
        <v>43</v>
      </c>
      <c r="AG72" s="817"/>
      <c r="AH72" s="817"/>
      <c r="AI72" s="817"/>
      <c r="AJ72" s="817"/>
      <c r="AK72" s="817" t="s">
        <v>486</v>
      </c>
      <c r="AL72" s="817"/>
      <c r="AM72" s="817"/>
      <c r="AN72" s="817"/>
      <c r="AO72" s="817"/>
      <c r="AP72" s="817">
        <v>134</v>
      </c>
      <c r="AQ72" s="817"/>
      <c r="AR72" s="817"/>
      <c r="AS72" s="817"/>
      <c r="AT72" s="817"/>
      <c r="AU72" s="817">
        <v>44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556</v>
      </c>
      <c r="C73" s="860"/>
      <c r="D73" s="860"/>
      <c r="E73" s="860"/>
      <c r="F73" s="860"/>
      <c r="G73" s="860"/>
      <c r="H73" s="860"/>
      <c r="I73" s="860"/>
      <c r="J73" s="860"/>
      <c r="K73" s="860"/>
      <c r="L73" s="860"/>
      <c r="M73" s="860"/>
      <c r="N73" s="860"/>
      <c r="O73" s="860"/>
      <c r="P73" s="861"/>
      <c r="Q73" s="862">
        <v>483</v>
      </c>
      <c r="R73" s="817"/>
      <c r="S73" s="817"/>
      <c r="T73" s="817"/>
      <c r="U73" s="817"/>
      <c r="V73" s="817">
        <v>453</v>
      </c>
      <c r="W73" s="817"/>
      <c r="X73" s="817"/>
      <c r="Y73" s="817"/>
      <c r="Z73" s="817"/>
      <c r="AA73" s="817">
        <v>30</v>
      </c>
      <c r="AB73" s="817"/>
      <c r="AC73" s="817"/>
      <c r="AD73" s="817"/>
      <c r="AE73" s="817"/>
      <c r="AF73" s="817">
        <v>30</v>
      </c>
      <c r="AG73" s="817"/>
      <c r="AH73" s="817"/>
      <c r="AI73" s="817"/>
      <c r="AJ73" s="817"/>
      <c r="AK73" s="817">
        <v>11</v>
      </c>
      <c r="AL73" s="817"/>
      <c r="AM73" s="817"/>
      <c r="AN73" s="817"/>
      <c r="AO73" s="817"/>
      <c r="AP73" s="817" t="s">
        <v>486</v>
      </c>
      <c r="AQ73" s="817"/>
      <c r="AR73" s="817"/>
      <c r="AS73" s="817"/>
      <c r="AT73" s="817"/>
      <c r="AU73" s="817" t="s">
        <v>486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557</v>
      </c>
      <c r="C74" s="860"/>
      <c r="D74" s="860"/>
      <c r="E74" s="860"/>
      <c r="F74" s="860"/>
      <c r="G74" s="860"/>
      <c r="H74" s="860"/>
      <c r="I74" s="860"/>
      <c r="J74" s="860"/>
      <c r="K74" s="860"/>
      <c r="L74" s="860"/>
      <c r="M74" s="860"/>
      <c r="N74" s="860"/>
      <c r="O74" s="860"/>
      <c r="P74" s="861"/>
      <c r="Q74" s="862">
        <v>154969</v>
      </c>
      <c r="R74" s="817"/>
      <c r="S74" s="817"/>
      <c r="T74" s="817"/>
      <c r="U74" s="817"/>
      <c r="V74" s="817">
        <v>149805</v>
      </c>
      <c r="W74" s="817"/>
      <c r="X74" s="817"/>
      <c r="Y74" s="817"/>
      <c r="Z74" s="817"/>
      <c r="AA74" s="817">
        <v>5164</v>
      </c>
      <c r="AB74" s="817"/>
      <c r="AC74" s="817"/>
      <c r="AD74" s="817"/>
      <c r="AE74" s="817"/>
      <c r="AF74" s="817">
        <v>5163</v>
      </c>
      <c r="AG74" s="817"/>
      <c r="AH74" s="817"/>
      <c r="AI74" s="817"/>
      <c r="AJ74" s="817"/>
      <c r="AK74" s="817">
        <v>2726</v>
      </c>
      <c r="AL74" s="817"/>
      <c r="AM74" s="817"/>
      <c r="AN74" s="817"/>
      <c r="AO74" s="817"/>
      <c r="AP74" s="817" t="s">
        <v>486</v>
      </c>
      <c r="AQ74" s="817"/>
      <c r="AR74" s="817"/>
      <c r="AS74" s="817"/>
      <c r="AT74" s="817"/>
      <c r="AU74" s="817" t="s">
        <v>486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558</v>
      </c>
      <c r="C75" s="860"/>
      <c r="D75" s="860"/>
      <c r="E75" s="860"/>
      <c r="F75" s="860"/>
      <c r="G75" s="860"/>
      <c r="H75" s="860"/>
      <c r="I75" s="860"/>
      <c r="J75" s="860"/>
      <c r="K75" s="860"/>
      <c r="L75" s="860"/>
      <c r="M75" s="860"/>
      <c r="N75" s="860"/>
      <c r="O75" s="860"/>
      <c r="P75" s="861"/>
      <c r="Q75" s="865">
        <v>7</v>
      </c>
      <c r="R75" s="866"/>
      <c r="S75" s="866"/>
      <c r="T75" s="866"/>
      <c r="U75" s="816"/>
      <c r="V75" s="867">
        <v>5</v>
      </c>
      <c r="W75" s="866"/>
      <c r="X75" s="866"/>
      <c r="Y75" s="866"/>
      <c r="Z75" s="816"/>
      <c r="AA75" s="867">
        <v>2</v>
      </c>
      <c r="AB75" s="866"/>
      <c r="AC75" s="866"/>
      <c r="AD75" s="866"/>
      <c r="AE75" s="816"/>
      <c r="AF75" s="867">
        <v>2</v>
      </c>
      <c r="AG75" s="866"/>
      <c r="AH75" s="866"/>
      <c r="AI75" s="866"/>
      <c r="AJ75" s="816"/>
      <c r="AK75" s="867" t="s">
        <v>486</v>
      </c>
      <c r="AL75" s="866"/>
      <c r="AM75" s="866"/>
      <c r="AN75" s="866"/>
      <c r="AO75" s="816"/>
      <c r="AP75" s="867" t="s">
        <v>486</v>
      </c>
      <c r="AQ75" s="866"/>
      <c r="AR75" s="866"/>
      <c r="AS75" s="866"/>
      <c r="AT75" s="816"/>
      <c r="AU75" s="867" t="s">
        <v>486</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559</v>
      </c>
      <c r="C76" s="860"/>
      <c r="D76" s="860"/>
      <c r="E76" s="860"/>
      <c r="F76" s="860"/>
      <c r="G76" s="860"/>
      <c r="H76" s="860"/>
      <c r="I76" s="860"/>
      <c r="J76" s="860"/>
      <c r="K76" s="860"/>
      <c r="L76" s="860"/>
      <c r="M76" s="860"/>
      <c r="N76" s="860"/>
      <c r="O76" s="860"/>
      <c r="P76" s="861"/>
      <c r="Q76" s="865">
        <v>202</v>
      </c>
      <c r="R76" s="866"/>
      <c r="S76" s="866"/>
      <c r="T76" s="866"/>
      <c r="U76" s="816"/>
      <c r="V76" s="867">
        <v>193</v>
      </c>
      <c r="W76" s="866"/>
      <c r="X76" s="866"/>
      <c r="Y76" s="866"/>
      <c r="Z76" s="816"/>
      <c r="AA76" s="867">
        <v>9</v>
      </c>
      <c r="AB76" s="866"/>
      <c r="AC76" s="866"/>
      <c r="AD76" s="866"/>
      <c r="AE76" s="816"/>
      <c r="AF76" s="867">
        <v>9</v>
      </c>
      <c r="AG76" s="866"/>
      <c r="AH76" s="866"/>
      <c r="AI76" s="866"/>
      <c r="AJ76" s="816"/>
      <c r="AK76" s="867" t="s">
        <v>486</v>
      </c>
      <c r="AL76" s="866"/>
      <c r="AM76" s="866"/>
      <c r="AN76" s="866"/>
      <c r="AO76" s="816"/>
      <c r="AP76" s="867" t="s">
        <v>486</v>
      </c>
      <c r="AQ76" s="866"/>
      <c r="AR76" s="866"/>
      <c r="AS76" s="866"/>
      <c r="AT76" s="816"/>
      <c r="AU76" s="867" t="s">
        <v>486</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370</v>
      </c>
      <c r="B88" s="776" t="s">
        <v>401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7370</v>
      </c>
      <c r="AG88" s="828"/>
      <c r="AH88" s="828"/>
      <c r="AI88" s="828"/>
      <c r="AJ88" s="828"/>
      <c r="AK88" s="825"/>
      <c r="AL88" s="825"/>
      <c r="AM88" s="825"/>
      <c r="AN88" s="825"/>
      <c r="AO88" s="825"/>
      <c r="AP88" s="828">
        <v>5771</v>
      </c>
      <c r="AQ88" s="828"/>
      <c r="AR88" s="828"/>
      <c r="AS88" s="828"/>
      <c r="AT88" s="828"/>
      <c r="AU88" s="828">
        <v>1385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402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8574</v>
      </c>
      <c r="CS102" s="836"/>
      <c r="CT102" s="836"/>
      <c r="CU102" s="836"/>
      <c r="CV102" s="879"/>
      <c r="CW102" s="878">
        <v>566</v>
      </c>
      <c r="CX102" s="836"/>
      <c r="CY102" s="836"/>
      <c r="CZ102" s="836"/>
      <c r="DA102" s="879"/>
      <c r="DB102" s="878">
        <v>2382</v>
      </c>
      <c r="DC102" s="836"/>
      <c r="DD102" s="836"/>
      <c r="DE102" s="836"/>
      <c r="DF102" s="879"/>
      <c r="DG102" s="878">
        <v>3544</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410</v>
      </c>
      <c r="AB109" s="881"/>
      <c r="AC109" s="881"/>
      <c r="AD109" s="881"/>
      <c r="AE109" s="882"/>
      <c r="AF109" s="880" t="s">
        <v>287</v>
      </c>
      <c r="AG109" s="881"/>
      <c r="AH109" s="881"/>
      <c r="AI109" s="881"/>
      <c r="AJ109" s="882"/>
      <c r="AK109" s="880" t="s">
        <v>286</v>
      </c>
      <c r="AL109" s="881"/>
      <c r="AM109" s="881"/>
      <c r="AN109" s="881"/>
      <c r="AO109" s="882"/>
      <c r="AP109" s="880" t="s">
        <v>411</v>
      </c>
      <c r="AQ109" s="881"/>
      <c r="AR109" s="881"/>
      <c r="AS109" s="881"/>
      <c r="AT109" s="883"/>
      <c r="AU109" s="902" t="s">
        <v>409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410</v>
      </c>
      <c r="BR109" s="881"/>
      <c r="BS109" s="881"/>
      <c r="BT109" s="881"/>
      <c r="BU109" s="882"/>
      <c r="BV109" s="880" t="s">
        <v>287</v>
      </c>
      <c r="BW109" s="881"/>
      <c r="BX109" s="881"/>
      <c r="BY109" s="881"/>
      <c r="BZ109" s="882"/>
      <c r="CA109" s="880" t="s">
        <v>286</v>
      </c>
      <c r="CB109" s="881"/>
      <c r="CC109" s="881"/>
      <c r="CD109" s="881"/>
      <c r="CE109" s="882"/>
      <c r="CF109" s="903" t="s">
        <v>411</v>
      </c>
      <c r="CG109" s="903"/>
      <c r="CH109" s="903"/>
      <c r="CI109" s="903"/>
      <c r="CJ109" s="903"/>
      <c r="CK109" s="880" t="s">
        <v>412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410</v>
      </c>
      <c r="DH109" s="881"/>
      <c r="DI109" s="881"/>
      <c r="DJ109" s="881"/>
      <c r="DK109" s="882"/>
      <c r="DL109" s="880" t="s">
        <v>287</v>
      </c>
      <c r="DM109" s="881"/>
      <c r="DN109" s="881"/>
      <c r="DO109" s="881"/>
      <c r="DP109" s="882"/>
      <c r="DQ109" s="880" t="s">
        <v>286</v>
      </c>
      <c r="DR109" s="881"/>
      <c r="DS109" s="881"/>
      <c r="DT109" s="881"/>
      <c r="DU109" s="882"/>
      <c r="DV109" s="880" t="s">
        <v>411</v>
      </c>
      <c r="DW109" s="881"/>
      <c r="DX109" s="881"/>
      <c r="DY109" s="881"/>
      <c r="DZ109" s="883"/>
    </row>
    <row r="110" spans="1:131" s="197" customFormat="1" ht="26.25" customHeight="1" x14ac:dyDescent="0.15">
      <c r="A110" s="884" t="s">
        <v>413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16177887</v>
      </c>
      <c r="AB110" s="888"/>
      <c r="AC110" s="888"/>
      <c r="AD110" s="888"/>
      <c r="AE110" s="889"/>
      <c r="AF110" s="890">
        <v>16734477</v>
      </c>
      <c r="AG110" s="888"/>
      <c r="AH110" s="888"/>
      <c r="AI110" s="888"/>
      <c r="AJ110" s="889"/>
      <c r="AK110" s="890">
        <v>20796414</v>
      </c>
      <c r="AL110" s="888"/>
      <c r="AM110" s="888"/>
      <c r="AN110" s="888"/>
      <c r="AO110" s="889"/>
      <c r="AP110" s="891">
        <v>35.700000000000003</v>
      </c>
      <c r="AQ110" s="892"/>
      <c r="AR110" s="892"/>
      <c r="AS110" s="892"/>
      <c r="AT110" s="893"/>
      <c r="AU110" s="894" t="s">
        <v>61</v>
      </c>
      <c r="AV110" s="895"/>
      <c r="AW110" s="895"/>
      <c r="AX110" s="895"/>
      <c r="AY110" s="896"/>
      <c r="AZ110" s="938" t="s">
        <v>414</v>
      </c>
      <c r="BA110" s="885"/>
      <c r="BB110" s="885"/>
      <c r="BC110" s="885"/>
      <c r="BD110" s="885"/>
      <c r="BE110" s="885"/>
      <c r="BF110" s="885"/>
      <c r="BG110" s="885"/>
      <c r="BH110" s="885"/>
      <c r="BI110" s="885"/>
      <c r="BJ110" s="885"/>
      <c r="BK110" s="885"/>
      <c r="BL110" s="885"/>
      <c r="BM110" s="885"/>
      <c r="BN110" s="885"/>
      <c r="BO110" s="885"/>
      <c r="BP110" s="886"/>
      <c r="BQ110" s="924">
        <v>174838618</v>
      </c>
      <c r="BR110" s="925"/>
      <c r="BS110" s="925"/>
      <c r="BT110" s="925"/>
      <c r="BU110" s="925"/>
      <c r="BV110" s="925">
        <v>171079525</v>
      </c>
      <c r="BW110" s="925"/>
      <c r="BX110" s="925"/>
      <c r="BY110" s="925"/>
      <c r="BZ110" s="925"/>
      <c r="CA110" s="925">
        <v>167042465</v>
      </c>
      <c r="CB110" s="925"/>
      <c r="CC110" s="925"/>
      <c r="CD110" s="925"/>
      <c r="CE110" s="925"/>
      <c r="CF110" s="939">
        <v>286.7</v>
      </c>
      <c r="CG110" s="940"/>
      <c r="CH110" s="940"/>
      <c r="CI110" s="940"/>
      <c r="CJ110" s="940"/>
      <c r="CK110" s="941" t="s">
        <v>415</v>
      </c>
      <c r="CL110" s="942"/>
      <c r="CM110" s="921" t="s">
        <v>416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14267134</v>
      </c>
      <c r="DH110" s="925"/>
      <c r="DI110" s="925"/>
      <c r="DJ110" s="925"/>
      <c r="DK110" s="925"/>
      <c r="DL110" s="925">
        <v>13297068</v>
      </c>
      <c r="DM110" s="925"/>
      <c r="DN110" s="925"/>
      <c r="DO110" s="925"/>
      <c r="DP110" s="925"/>
      <c r="DQ110" s="925">
        <v>3511234</v>
      </c>
      <c r="DR110" s="925"/>
      <c r="DS110" s="925"/>
      <c r="DT110" s="925"/>
      <c r="DU110" s="925"/>
      <c r="DV110" s="926">
        <v>6</v>
      </c>
      <c r="DW110" s="926"/>
      <c r="DX110" s="926"/>
      <c r="DY110" s="926"/>
      <c r="DZ110" s="927"/>
    </row>
    <row r="111" spans="1:131" s="197" customFormat="1" ht="26.25" customHeight="1" x14ac:dyDescent="0.15">
      <c r="A111" s="928" t="s">
        <v>417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418</v>
      </c>
      <c r="BA111" s="948"/>
      <c r="BB111" s="948"/>
      <c r="BC111" s="948"/>
      <c r="BD111" s="948"/>
      <c r="BE111" s="948"/>
      <c r="BF111" s="948"/>
      <c r="BG111" s="948"/>
      <c r="BH111" s="948"/>
      <c r="BI111" s="948"/>
      <c r="BJ111" s="948"/>
      <c r="BK111" s="948"/>
      <c r="BL111" s="948"/>
      <c r="BM111" s="948"/>
      <c r="BN111" s="948"/>
      <c r="BO111" s="948"/>
      <c r="BP111" s="949"/>
      <c r="BQ111" s="917">
        <v>17960240</v>
      </c>
      <c r="BR111" s="918"/>
      <c r="BS111" s="918"/>
      <c r="BT111" s="918"/>
      <c r="BU111" s="918"/>
      <c r="BV111" s="918">
        <v>16980300</v>
      </c>
      <c r="BW111" s="918"/>
      <c r="BX111" s="918"/>
      <c r="BY111" s="918"/>
      <c r="BZ111" s="918"/>
      <c r="CA111" s="918">
        <v>7145453</v>
      </c>
      <c r="CB111" s="918"/>
      <c r="CC111" s="918"/>
      <c r="CD111" s="918"/>
      <c r="CE111" s="918"/>
      <c r="CF111" s="912">
        <v>12.3</v>
      </c>
      <c r="CG111" s="913"/>
      <c r="CH111" s="913"/>
      <c r="CI111" s="913"/>
      <c r="CJ111" s="913"/>
      <c r="CK111" s="943"/>
      <c r="CL111" s="944"/>
      <c r="CM111" s="914" t="s">
        <v>419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420</v>
      </c>
      <c r="B112" s="951"/>
      <c r="C112" s="948" t="s">
        <v>421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422</v>
      </c>
      <c r="BA112" s="948"/>
      <c r="BB112" s="948"/>
      <c r="BC112" s="948"/>
      <c r="BD112" s="948"/>
      <c r="BE112" s="948"/>
      <c r="BF112" s="948"/>
      <c r="BG112" s="948"/>
      <c r="BH112" s="948"/>
      <c r="BI112" s="948"/>
      <c r="BJ112" s="948"/>
      <c r="BK112" s="948"/>
      <c r="BL112" s="948"/>
      <c r="BM112" s="948"/>
      <c r="BN112" s="948"/>
      <c r="BO112" s="948"/>
      <c r="BP112" s="949"/>
      <c r="BQ112" s="917">
        <v>30654191</v>
      </c>
      <c r="BR112" s="918"/>
      <c r="BS112" s="918"/>
      <c r="BT112" s="918"/>
      <c r="BU112" s="918"/>
      <c r="BV112" s="918">
        <v>29404579</v>
      </c>
      <c r="BW112" s="918"/>
      <c r="BX112" s="918"/>
      <c r="BY112" s="918"/>
      <c r="BZ112" s="918"/>
      <c r="CA112" s="918">
        <v>29902753</v>
      </c>
      <c r="CB112" s="918"/>
      <c r="CC112" s="918"/>
      <c r="CD112" s="918"/>
      <c r="CE112" s="918"/>
      <c r="CF112" s="912">
        <v>51.3</v>
      </c>
      <c r="CG112" s="913"/>
      <c r="CH112" s="913"/>
      <c r="CI112" s="913"/>
      <c r="CJ112" s="913"/>
      <c r="CK112" s="943"/>
      <c r="CL112" s="944"/>
      <c r="CM112" s="914" t="s">
        <v>423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424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2344652</v>
      </c>
      <c r="AB113" s="932"/>
      <c r="AC113" s="932"/>
      <c r="AD113" s="932"/>
      <c r="AE113" s="933"/>
      <c r="AF113" s="934">
        <v>2532247</v>
      </c>
      <c r="AG113" s="932"/>
      <c r="AH113" s="932"/>
      <c r="AI113" s="932"/>
      <c r="AJ113" s="933"/>
      <c r="AK113" s="934">
        <v>2643026</v>
      </c>
      <c r="AL113" s="932"/>
      <c r="AM113" s="932"/>
      <c r="AN113" s="932"/>
      <c r="AO113" s="933"/>
      <c r="AP113" s="935">
        <v>4.5</v>
      </c>
      <c r="AQ113" s="936"/>
      <c r="AR113" s="936"/>
      <c r="AS113" s="936"/>
      <c r="AT113" s="937"/>
      <c r="AU113" s="897"/>
      <c r="AV113" s="898"/>
      <c r="AW113" s="898"/>
      <c r="AX113" s="898"/>
      <c r="AY113" s="899"/>
      <c r="AZ113" s="947" t="s">
        <v>425</v>
      </c>
      <c r="BA113" s="948"/>
      <c r="BB113" s="948"/>
      <c r="BC113" s="948"/>
      <c r="BD113" s="948"/>
      <c r="BE113" s="948"/>
      <c r="BF113" s="948"/>
      <c r="BG113" s="948"/>
      <c r="BH113" s="948"/>
      <c r="BI113" s="948"/>
      <c r="BJ113" s="948"/>
      <c r="BK113" s="948"/>
      <c r="BL113" s="948"/>
      <c r="BM113" s="948"/>
      <c r="BN113" s="948"/>
      <c r="BO113" s="948"/>
      <c r="BP113" s="949"/>
      <c r="BQ113" s="917">
        <v>1704568</v>
      </c>
      <c r="BR113" s="918"/>
      <c r="BS113" s="918"/>
      <c r="BT113" s="918"/>
      <c r="BU113" s="918"/>
      <c r="BV113" s="918">
        <v>1461195</v>
      </c>
      <c r="BW113" s="918"/>
      <c r="BX113" s="918"/>
      <c r="BY113" s="918"/>
      <c r="BZ113" s="918"/>
      <c r="CA113" s="918">
        <v>1218974</v>
      </c>
      <c r="CB113" s="918"/>
      <c r="CC113" s="918"/>
      <c r="CD113" s="918"/>
      <c r="CE113" s="918"/>
      <c r="CF113" s="912">
        <v>2.1</v>
      </c>
      <c r="CG113" s="913"/>
      <c r="CH113" s="913"/>
      <c r="CI113" s="913"/>
      <c r="CJ113" s="913"/>
      <c r="CK113" s="943"/>
      <c r="CL113" s="944"/>
      <c r="CM113" s="914" t="s">
        <v>426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427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617225</v>
      </c>
      <c r="AB114" s="957"/>
      <c r="AC114" s="957"/>
      <c r="AD114" s="957"/>
      <c r="AE114" s="958"/>
      <c r="AF114" s="959">
        <v>601769</v>
      </c>
      <c r="AG114" s="957"/>
      <c r="AH114" s="957"/>
      <c r="AI114" s="957"/>
      <c r="AJ114" s="958"/>
      <c r="AK114" s="959">
        <v>447636</v>
      </c>
      <c r="AL114" s="957"/>
      <c r="AM114" s="957"/>
      <c r="AN114" s="957"/>
      <c r="AO114" s="958"/>
      <c r="AP114" s="960">
        <v>0.8</v>
      </c>
      <c r="AQ114" s="961"/>
      <c r="AR114" s="961"/>
      <c r="AS114" s="961"/>
      <c r="AT114" s="962"/>
      <c r="AU114" s="897"/>
      <c r="AV114" s="898"/>
      <c r="AW114" s="898"/>
      <c r="AX114" s="898"/>
      <c r="AY114" s="899"/>
      <c r="AZ114" s="947" t="s">
        <v>428</v>
      </c>
      <c r="BA114" s="948"/>
      <c r="BB114" s="948"/>
      <c r="BC114" s="948"/>
      <c r="BD114" s="948"/>
      <c r="BE114" s="948"/>
      <c r="BF114" s="948"/>
      <c r="BG114" s="948"/>
      <c r="BH114" s="948"/>
      <c r="BI114" s="948"/>
      <c r="BJ114" s="948"/>
      <c r="BK114" s="948"/>
      <c r="BL114" s="948"/>
      <c r="BM114" s="948"/>
      <c r="BN114" s="948"/>
      <c r="BO114" s="948"/>
      <c r="BP114" s="949"/>
      <c r="BQ114" s="917">
        <v>16580662</v>
      </c>
      <c r="BR114" s="918"/>
      <c r="BS114" s="918"/>
      <c r="BT114" s="918"/>
      <c r="BU114" s="918"/>
      <c r="BV114" s="918">
        <v>16229515</v>
      </c>
      <c r="BW114" s="918"/>
      <c r="BX114" s="918"/>
      <c r="BY114" s="918"/>
      <c r="BZ114" s="918"/>
      <c r="CA114" s="918">
        <v>15917667</v>
      </c>
      <c r="CB114" s="918"/>
      <c r="CC114" s="918"/>
      <c r="CD114" s="918"/>
      <c r="CE114" s="918"/>
      <c r="CF114" s="912">
        <v>27.3</v>
      </c>
      <c r="CG114" s="913"/>
      <c r="CH114" s="913"/>
      <c r="CI114" s="913"/>
      <c r="CJ114" s="913"/>
      <c r="CK114" s="943"/>
      <c r="CL114" s="944"/>
      <c r="CM114" s="914" t="s">
        <v>429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430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81333</v>
      </c>
      <c r="AB115" s="932"/>
      <c r="AC115" s="932"/>
      <c r="AD115" s="932"/>
      <c r="AE115" s="933"/>
      <c r="AF115" s="934">
        <v>38341</v>
      </c>
      <c r="AG115" s="932"/>
      <c r="AH115" s="932"/>
      <c r="AI115" s="932"/>
      <c r="AJ115" s="933"/>
      <c r="AK115" s="934">
        <v>37535</v>
      </c>
      <c r="AL115" s="932"/>
      <c r="AM115" s="932"/>
      <c r="AN115" s="932"/>
      <c r="AO115" s="933"/>
      <c r="AP115" s="935">
        <v>0.1</v>
      </c>
      <c r="AQ115" s="936"/>
      <c r="AR115" s="936"/>
      <c r="AS115" s="936"/>
      <c r="AT115" s="937"/>
      <c r="AU115" s="897"/>
      <c r="AV115" s="898"/>
      <c r="AW115" s="898"/>
      <c r="AX115" s="898"/>
      <c r="AY115" s="899"/>
      <c r="AZ115" s="947" t="s">
        <v>431</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432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3645586</v>
      </c>
      <c r="DH115" s="957"/>
      <c r="DI115" s="957"/>
      <c r="DJ115" s="957"/>
      <c r="DK115" s="958"/>
      <c r="DL115" s="959">
        <v>3647592</v>
      </c>
      <c r="DM115" s="957"/>
      <c r="DN115" s="957"/>
      <c r="DO115" s="957"/>
      <c r="DP115" s="958"/>
      <c r="DQ115" s="959">
        <v>3610459</v>
      </c>
      <c r="DR115" s="957"/>
      <c r="DS115" s="957"/>
      <c r="DT115" s="957"/>
      <c r="DU115" s="958"/>
      <c r="DV115" s="960">
        <v>6.2</v>
      </c>
      <c r="DW115" s="961"/>
      <c r="DX115" s="961"/>
      <c r="DY115" s="961"/>
      <c r="DZ115" s="962"/>
    </row>
    <row r="116" spans="1:130" s="197" customFormat="1" ht="26.25" customHeight="1" x14ac:dyDescent="0.15">
      <c r="A116" s="954"/>
      <c r="B116" s="955"/>
      <c r="C116" s="969" t="s">
        <v>433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86</v>
      </c>
      <c r="AB116" s="957"/>
      <c r="AC116" s="957"/>
      <c r="AD116" s="957"/>
      <c r="AE116" s="958"/>
      <c r="AF116" s="959">
        <v>362</v>
      </c>
      <c r="AG116" s="957"/>
      <c r="AH116" s="957"/>
      <c r="AI116" s="957"/>
      <c r="AJ116" s="958"/>
      <c r="AK116" s="959">
        <v>93</v>
      </c>
      <c r="AL116" s="957"/>
      <c r="AM116" s="957"/>
      <c r="AN116" s="957"/>
      <c r="AO116" s="958"/>
      <c r="AP116" s="960">
        <v>0</v>
      </c>
      <c r="AQ116" s="961"/>
      <c r="AR116" s="961"/>
      <c r="AS116" s="961"/>
      <c r="AT116" s="962"/>
      <c r="AU116" s="897"/>
      <c r="AV116" s="898"/>
      <c r="AW116" s="898"/>
      <c r="AX116" s="898"/>
      <c r="AY116" s="899"/>
      <c r="AZ116" s="947" t="s">
        <v>434</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47520</v>
      </c>
      <c r="DH116" s="957"/>
      <c r="DI116" s="957"/>
      <c r="DJ116" s="957"/>
      <c r="DK116" s="958"/>
      <c r="DL116" s="959">
        <v>35640</v>
      </c>
      <c r="DM116" s="957"/>
      <c r="DN116" s="957"/>
      <c r="DO116" s="957"/>
      <c r="DP116" s="958"/>
      <c r="DQ116" s="959">
        <v>23760</v>
      </c>
      <c r="DR116" s="957"/>
      <c r="DS116" s="957"/>
      <c r="DT116" s="957"/>
      <c r="DU116" s="958"/>
      <c r="DV116" s="960">
        <v>0</v>
      </c>
      <c r="DW116" s="961"/>
      <c r="DX116" s="961"/>
      <c r="DY116" s="961"/>
      <c r="DZ116" s="962"/>
    </row>
    <row r="117" spans="1:130" s="197" customFormat="1" ht="26.25" customHeight="1" x14ac:dyDescent="0.15">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436</v>
      </c>
      <c r="Z117" s="882"/>
      <c r="AA117" s="994">
        <v>19221183</v>
      </c>
      <c r="AB117" s="964"/>
      <c r="AC117" s="964"/>
      <c r="AD117" s="964"/>
      <c r="AE117" s="965"/>
      <c r="AF117" s="963">
        <v>19907196</v>
      </c>
      <c r="AG117" s="964"/>
      <c r="AH117" s="964"/>
      <c r="AI117" s="964"/>
      <c r="AJ117" s="965"/>
      <c r="AK117" s="963">
        <v>23924704</v>
      </c>
      <c r="AL117" s="964"/>
      <c r="AM117" s="964"/>
      <c r="AN117" s="964"/>
      <c r="AO117" s="965"/>
      <c r="AP117" s="966"/>
      <c r="AQ117" s="967"/>
      <c r="AR117" s="967"/>
      <c r="AS117" s="967"/>
      <c r="AT117" s="968"/>
      <c r="AU117" s="897"/>
      <c r="AV117" s="898"/>
      <c r="AW117" s="898"/>
      <c r="AX117" s="898"/>
      <c r="AY117" s="899"/>
      <c r="AZ117" s="993" t="s">
        <v>437</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412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410</v>
      </c>
      <c r="AB118" s="881"/>
      <c r="AC118" s="881"/>
      <c r="AD118" s="881"/>
      <c r="AE118" s="882"/>
      <c r="AF118" s="880" t="s">
        <v>287</v>
      </c>
      <c r="AG118" s="881"/>
      <c r="AH118" s="881"/>
      <c r="AI118" s="881"/>
      <c r="AJ118" s="882"/>
      <c r="AK118" s="880" t="s">
        <v>286</v>
      </c>
      <c r="AL118" s="881"/>
      <c r="AM118" s="881"/>
      <c r="AN118" s="881"/>
      <c r="AO118" s="882"/>
      <c r="AP118" s="988" t="s">
        <v>411</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439</v>
      </c>
      <c r="BP118" s="992"/>
      <c r="BQ118" s="983">
        <v>241738279</v>
      </c>
      <c r="BR118" s="984"/>
      <c r="BS118" s="984"/>
      <c r="BT118" s="984"/>
      <c r="BU118" s="984"/>
      <c r="BV118" s="984">
        <v>235155114</v>
      </c>
      <c r="BW118" s="984"/>
      <c r="BX118" s="984"/>
      <c r="BY118" s="984"/>
      <c r="BZ118" s="984"/>
      <c r="CA118" s="984">
        <v>221227312</v>
      </c>
      <c r="CB118" s="984"/>
      <c r="CC118" s="984"/>
      <c r="CD118" s="984"/>
      <c r="CE118" s="984"/>
      <c r="CF118" s="985"/>
      <c r="CG118" s="986"/>
      <c r="CH118" s="986"/>
      <c r="CI118" s="986"/>
      <c r="CJ118" s="987"/>
      <c r="CK118" s="943"/>
      <c r="CL118" s="944"/>
      <c r="CM118" s="914" t="s">
        <v>440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415</v>
      </c>
      <c r="B119" s="942"/>
      <c r="C119" s="921" t="s">
        <v>416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441</v>
      </c>
      <c r="AV119" s="976"/>
      <c r="AW119" s="976"/>
      <c r="AX119" s="976"/>
      <c r="AY119" s="977"/>
      <c r="AZ119" s="938" t="s">
        <v>442</v>
      </c>
      <c r="BA119" s="885"/>
      <c r="BB119" s="885"/>
      <c r="BC119" s="885"/>
      <c r="BD119" s="885"/>
      <c r="BE119" s="885"/>
      <c r="BF119" s="885"/>
      <c r="BG119" s="885"/>
      <c r="BH119" s="885"/>
      <c r="BI119" s="885"/>
      <c r="BJ119" s="885"/>
      <c r="BK119" s="885"/>
      <c r="BL119" s="885"/>
      <c r="BM119" s="885"/>
      <c r="BN119" s="885"/>
      <c r="BO119" s="885"/>
      <c r="BP119" s="886"/>
      <c r="BQ119" s="924">
        <v>14164798</v>
      </c>
      <c r="BR119" s="925"/>
      <c r="BS119" s="925"/>
      <c r="BT119" s="925"/>
      <c r="BU119" s="925"/>
      <c r="BV119" s="925">
        <v>18981275</v>
      </c>
      <c r="BW119" s="925"/>
      <c r="BX119" s="925"/>
      <c r="BY119" s="925"/>
      <c r="BZ119" s="925"/>
      <c r="CA119" s="925">
        <v>12689575</v>
      </c>
      <c r="CB119" s="925"/>
      <c r="CC119" s="925"/>
      <c r="CD119" s="925"/>
      <c r="CE119" s="925"/>
      <c r="CF119" s="939">
        <v>21.8</v>
      </c>
      <c r="CG119" s="940"/>
      <c r="CH119" s="940"/>
      <c r="CI119" s="940"/>
      <c r="CJ119" s="940"/>
      <c r="CK119" s="945"/>
      <c r="CL119" s="946"/>
      <c r="CM119" s="1002" t="s">
        <v>443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x14ac:dyDescent="0.15">
      <c r="A120" s="973"/>
      <c r="B120" s="944"/>
      <c r="C120" s="914" t="s">
        <v>419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444</v>
      </c>
      <c r="BA120" s="948"/>
      <c r="BB120" s="948"/>
      <c r="BC120" s="948"/>
      <c r="BD120" s="948"/>
      <c r="BE120" s="948"/>
      <c r="BF120" s="948"/>
      <c r="BG120" s="948"/>
      <c r="BH120" s="948"/>
      <c r="BI120" s="948"/>
      <c r="BJ120" s="948"/>
      <c r="BK120" s="948"/>
      <c r="BL120" s="948"/>
      <c r="BM120" s="948"/>
      <c r="BN120" s="948"/>
      <c r="BO120" s="948"/>
      <c r="BP120" s="949"/>
      <c r="BQ120" s="917">
        <v>11170253</v>
      </c>
      <c r="BR120" s="918"/>
      <c r="BS120" s="918"/>
      <c r="BT120" s="918"/>
      <c r="BU120" s="918"/>
      <c r="BV120" s="918">
        <v>7334220</v>
      </c>
      <c r="BW120" s="918"/>
      <c r="BX120" s="918"/>
      <c r="BY120" s="918"/>
      <c r="BZ120" s="918"/>
      <c r="CA120" s="918">
        <v>4527759</v>
      </c>
      <c r="CB120" s="918"/>
      <c r="CC120" s="918"/>
      <c r="CD120" s="918"/>
      <c r="CE120" s="918"/>
      <c r="CF120" s="912">
        <v>7.8</v>
      </c>
      <c r="CG120" s="913"/>
      <c r="CH120" s="913"/>
      <c r="CI120" s="913"/>
      <c r="CJ120" s="913"/>
      <c r="CK120" s="1011" t="s">
        <v>445</v>
      </c>
      <c r="CL120" s="1012"/>
      <c r="CM120" s="1012"/>
      <c r="CN120" s="1012"/>
      <c r="CO120" s="1013"/>
      <c r="CP120" s="1019" t="s">
        <v>393</v>
      </c>
      <c r="CQ120" s="1020"/>
      <c r="CR120" s="1020"/>
      <c r="CS120" s="1020"/>
      <c r="CT120" s="1020"/>
      <c r="CU120" s="1020"/>
      <c r="CV120" s="1020"/>
      <c r="CW120" s="1020"/>
      <c r="CX120" s="1020"/>
      <c r="CY120" s="1020"/>
      <c r="CZ120" s="1020"/>
      <c r="DA120" s="1020"/>
      <c r="DB120" s="1020"/>
      <c r="DC120" s="1020"/>
      <c r="DD120" s="1020"/>
      <c r="DE120" s="1020"/>
      <c r="DF120" s="1021"/>
      <c r="DG120" s="924">
        <v>21906424</v>
      </c>
      <c r="DH120" s="925"/>
      <c r="DI120" s="925"/>
      <c r="DJ120" s="925"/>
      <c r="DK120" s="925"/>
      <c r="DL120" s="925">
        <v>21259490</v>
      </c>
      <c r="DM120" s="925"/>
      <c r="DN120" s="925"/>
      <c r="DO120" s="925"/>
      <c r="DP120" s="925"/>
      <c r="DQ120" s="925">
        <v>21770689</v>
      </c>
      <c r="DR120" s="925"/>
      <c r="DS120" s="925"/>
      <c r="DT120" s="925"/>
      <c r="DU120" s="925"/>
      <c r="DV120" s="926">
        <v>37.4</v>
      </c>
      <c r="DW120" s="926"/>
      <c r="DX120" s="926"/>
      <c r="DY120" s="926"/>
      <c r="DZ120" s="927"/>
    </row>
    <row r="121" spans="1:130" s="197" customFormat="1" ht="26.25" customHeight="1" x14ac:dyDescent="0.15">
      <c r="A121" s="973"/>
      <c r="B121" s="944"/>
      <c r="C121" s="1008" t="s">
        <v>446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447</v>
      </c>
      <c r="BA121" s="969"/>
      <c r="BB121" s="969"/>
      <c r="BC121" s="969"/>
      <c r="BD121" s="969"/>
      <c r="BE121" s="969"/>
      <c r="BF121" s="969"/>
      <c r="BG121" s="969"/>
      <c r="BH121" s="969"/>
      <c r="BI121" s="969"/>
      <c r="BJ121" s="969"/>
      <c r="BK121" s="969"/>
      <c r="BL121" s="969"/>
      <c r="BM121" s="969"/>
      <c r="BN121" s="969"/>
      <c r="BO121" s="969"/>
      <c r="BP121" s="970"/>
      <c r="BQ121" s="983">
        <v>131780464</v>
      </c>
      <c r="BR121" s="984"/>
      <c r="BS121" s="984"/>
      <c r="BT121" s="984"/>
      <c r="BU121" s="984"/>
      <c r="BV121" s="984">
        <v>129468908</v>
      </c>
      <c r="BW121" s="984"/>
      <c r="BX121" s="984"/>
      <c r="BY121" s="984"/>
      <c r="BZ121" s="984"/>
      <c r="CA121" s="984">
        <v>129621502</v>
      </c>
      <c r="CB121" s="984"/>
      <c r="CC121" s="984"/>
      <c r="CD121" s="984"/>
      <c r="CE121" s="984"/>
      <c r="CF121" s="1022">
        <v>222.4</v>
      </c>
      <c r="CG121" s="1023"/>
      <c r="CH121" s="1023"/>
      <c r="CI121" s="1023"/>
      <c r="CJ121" s="1023"/>
      <c r="CK121" s="1014"/>
      <c r="CL121" s="1015"/>
      <c r="CM121" s="1015"/>
      <c r="CN121" s="1015"/>
      <c r="CO121" s="1016"/>
      <c r="CP121" s="1005" t="s">
        <v>394</v>
      </c>
      <c r="CQ121" s="1006"/>
      <c r="CR121" s="1006"/>
      <c r="CS121" s="1006"/>
      <c r="CT121" s="1006"/>
      <c r="CU121" s="1006"/>
      <c r="CV121" s="1006"/>
      <c r="CW121" s="1006"/>
      <c r="CX121" s="1006"/>
      <c r="CY121" s="1006"/>
      <c r="CZ121" s="1006"/>
      <c r="DA121" s="1006"/>
      <c r="DB121" s="1006"/>
      <c r="DC121" s="1006"/>
      <c r="DD121" s="1006"/>
      <c r="DE121" s="1006"/>
      <c r="DF121" s="1007"/>
      <c r="DG121" s="917">
        <v>2825792</v>
      </c>
      <c r="DH121" s="918"/>
      <c r="DI121" s="918"/>
      <c r="DJ121" s="918"/>
      <c r="DK121" s="918"/>
      <c r="DL121" s="918">
        <v>2744963</v>
      </c>
      <c r="DM121" s="918"/>
      <c r="DN121" s="918"/>
      <c r="DO121" s="918"/>
      <c r="DP121" s="918"/>
      <c r="DQ121" s="918">
        <v>2760921</v>
      </c>
      <c r="DR121" s="918"/>
      <c r="DS121" s="918"/>
      <c r="DT121" s="918"/>
      <c r="DU121" s="918"/>
      <c r="DV121" s="919">
        <v>4.7</v>
      </c>
      <c r="DW121" s="919"/>
      <c r="DX121" s="919"/>
      <c r="DY121" s="919"/>
      <c r="DZ121" s="920"/>
    </row>
    <row r="122" spans="1:130" s="197" customFormat="1" ht="26.25" customHeight="1" x14ac:dyDescent="0.15">
      <c r="A122" s="973"/>
      <c r="B122" s="944"/>
      <c r="C122" s="914" t="s">
        <v>429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448</v>
      </c>
      <c r="BP122" s="992"/>
      <c r="BQ122" s="1032">
        <v>157115515</v>
      </c>
      <c r="BR122" s="1033"/>
      <c r="BS122" s="1033"/>
      <c r="BT122" s="1033"/>
      <c r="BU122" s="1033"/>
      <c r="BV122" s="1033">
        <v>155784403</v>
      </c>
      <c r="BW122" s="1033"/>
      <c r="BX122" s="1033"/>
      <c r="BY122" s="1033"/>
      <c r="BZ122" s="1033"/>
      <c r="CA122" s="1033">
        <v>146838836</v>
      </c>
      <c r="CB122" s="1033"/>
      <c r="CC122" s="1033"/>
      <c r="CD122" s="1033"/>
      <c r="CE122" s="1033"/>
      <c r="CF122" s="985"/>
      <c r="CG122" s="986"/>
      <c r="CH122" s="986"/>
      <c r="CI122" s="986"/>
      <c r="CJ122" s="987"/>
      <c r="CK122" s="1014"/>
      <c r="CL122" s="1015"/>
      <c r="CM122" s="1015"/>
      <c r="CN122" s="1015"/>
      <c r="CO122" s="1016"/>
      <c r="CP122" s="1005" t="s">
        <v>391</v>
      </c>
      <c r="CQ122" s="1006"/>
      <c r="CR122" s="1006"/>
      <c r="CS122" s="1006"/>
      <c r="CT122" s="1006"/>
      <c r="CU122" s="1006"/>
      <c r="CV122" s="1006"/>
      <c r="CW122" s="1006"/>
      <c r="CX122" s="1006"/>
      <c r="CY122" s="1006"/>
      <c r="CZ122" s="1006"/>
      <c r="DA122" s="1006"/>
      <c r="DB122" s="1006"/>
      <c r="DC122" s="1006"/>
      <c r="DD122" s="1006"/>
      <c r="DE122" s="1006"/>
      <c r="DF122" s="1007"/>
      <c r="DG122" s="917">
        <v>2694904</v>
      </c>
      <c r="DH122" s="918"/>
      <c r="DI122" s="918"/>
      <c r="DJ122" s="918"/>
      <c r="DK122" s="918"/>
      <c r="DL122" s="918">
        <v>2433827</v>
      </c>
      <c r="DM122" s="918"/>
      <c r="DN122" s="918"/>
      <c r="DO122" s="918"/>
      <c r="DP122" s="918"/>
      <c r="DQ122" s="918">
        <v>2219991</v>
      </c>
      <c r="DR122" s="918"/>
      <c r="DS122" s="918"/>
      <c r="DT122" s="918"/>
      <c r="DU122" s="918"/>
      <c r="DV122" s="919">
        <v>3.8</v>
      </c>
      <c r="DW122" s="919"/>
      <c r="DX122" s="919"/>
      <c r="DY122" s="919"/>
      <c r="DZ122" s="920"/>
    </row>
    <row r="123" spans="1:130" s="197" customFormat="1" ht="26.25" customHeight="1" thickBot="1" x14ac:dyDescent="0.2">
      <c r="A123" s="973"/>
      <c r="B123" s="944"/>
      <c r="C123" s="914" t="s">
        <v>435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11880</v>
      </c>
      <c r="AB123" s="957"/>
      <c r="AC123" s="957"/>
      <c r="AD123" s="957"/>
      <c r="AE123" s="958"/>
      <c r="AF123" s="959">
        <v>11880</v>
      </c>
      <c r="AG123" s="957"/>
      <c r="AH123" s="957"/>
      <c r="AI123" s="957"/>
      <c r="AJ123" s="958"/>
      <c r="AK123" s="959">
        <v>11880</v>
      </c>
      <c r="AL123" s="957"/>
      <c r="AM123" s="957"/>
      <c r="AN123" s="957"/>
      <c r="AO123" s="958"/>
      <c r="AP123" s="960">
        <v>0</v>
      </c>
      <c r="AQ123" s="961"/>
      <c r="AR123" s="961"/>
      <c r="AS123" s="961"/>
      <c r="AT123" s="962"/>
      <c r="AU123" s="1029" t="s">
        <v>449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144.19999999999999</v>
      </c>
      <c r="BR123" s="1025"/>
      <c r="BS123" s="1025"/>
      <c r="BT123" s="1025"/>
      <c r="BU123" s="1025"/>
      <c r="BV123" s="1025">
        <v>134.69999999999999</v>
      </c>
      <c r="BW123" s="1025"/>
      <c r="BX123" s="1025"/>
      <c r="BY123" s="1025"/>
      <c r="BZ123" s="1025"/>
      <c r="CA123" s="1025">
        <v>127.6</v>
      </c>
      <c r="CB123" s="1025"/>
      <c r="CC123" s="1025"/>
      <c r="CD123" s="1025"/>
      <c r="CE123" s="1025"/>
      <c r="CF123" s="1026"/>
      <c r="CG123" s="1027"/>
      <c r="CH123" s="1027"/>
      <c r="CI123" s="1027"/>
      <c r="CJ123" s="1028"/>
      <c r="CK123" s="1014"/>
      <c r="CL123" s="1015"/>
      <c r="CM123" s="1015"/>
      <c r="CN123" s="1015"/>
      <c r="CO123" s="1016"/>
      <c r="CP123" s="1005" t="s">
        <v>450</v>
      </c>
      <c r="CQ123" s="1006"/>
      <c r="CR123" s="1006"/>
      <c r="CS123" s="1006"/>
      <c r="CT123" s="1006"/>
      <c r="CU123" s="1006"/>
      <c r="CV123" s="1006"/>
      <c r="CW123" s="1006"/>
      <c r="CX123" s="1006"/>
      <c r="CY123" s="1006"/>
      <c r="CZ123" s="1006"/>
      <c r="DA123" s="1006"/>
      <c r="DB123" s="1006"/>
      <c r="DC123" s="1006"/>
      <c r="DD123" s="1006"/>
      <c r="DE123" s="1006"/>
      <c r="DF123" s="1007"/>
      <c r="DG123" s="956">
        <v>2404321</v>
      </c>
      <c r="DH123" s="957"/>
      <c r="DI123" s="957"/>
      <c r="DJ123" s="957"/>
      <c r="DK123" s="958"/>
      <c r="DL123" s="959">
        <v>2063877</v>
      </c>
      <c r="DM123" s="957"/>
      <c r="DN123" s="957"/>
      <c r="DO123" s="957"/>
      <c r="DP123" s="958"/>
      <c r="DQ123" s="959">
        <v>1577210</v>
      </c>
      <c r="DR123" s="957"/>
      <c r="DS123" s="957"/>
      <c r="DT123" s="957"/>
      <c r="DU123" s="958"/>
      <c r="DV123" s="960">
        <v>2.7</v>
      </c>
      <c r="DW123" s="961"/>
      <c r="DX123" s="961"/>
      <c r="DY123" s="961"/>
      <c r="DZ123" s="962"/>
    </row>
    <row r="124" spans="1:130" s="197" customFormat="1" ht="26.25" customHeight="1" x14ac:dyDescent="0.15">
      <c r="A124" s="973"/>
      <c r="B124" s="944"/>
      <c r="C124" s="914" t="s">
        <v>438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325</v>
      </c>
      <c r="AB124" s="957"/>
      <c r="AC124" s="957"/>
      <c r="AD124" s="957"/>
      <c r="AE124" s="958"/>
      <c r="AF124" s="959" t="s">
        <v>325</v>
      </c>
      <c r="AG124" s="957"/>
      <c r="AH124" s="957"/>
      <c r="AI124" s="957"/>
      <c r="AJ124" s="958"/>
      <c r="AK124" s="959" t="s">
        <v>325</v>
      </c>
      <c r="AL124" s="957"/>
      <c r="AM124" s="957"/>
      <c r="AN124" s="957"/>
      <c r="AO124" s="958"/>
      <c r="AP124" s="960" t="s">
        <v>325</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451</v>
      </c>
      <c r="CQ124" s="1006"/>
      <c r="CR124" s="1006"/>
      <c r="CS124" s="1006"/>
      <c r="CT124" s="1006"/>
      <c r="CU124" s="1006"/>
      <c r="CV124" s="1006"/>
      <c r="CW124" s="1006"/>
      <c r="CX124" s="1006"/>
      <c r="CY124" s="1006"/>
      <c r="CZ124" s="1006"/>
      <c r="DA124" s="1006"/>
      <c r="DB124" s="1006"/>
      <c r="DC124" s="1006"/>
      <c r="DD124" s="1006"/>
      <c r="DE124" s="1006"/>
      <c r="DF124" s="1007"/>
      <c r="DG124" s="995">
        <v>329330</v>
      </c>
      <c r="DH124" s="996"/>
      <c r="DI124" s="996"/>
      <c r="DJ124" s="996"/>
      <c r="DK124" s="997"/>
      <c r="DL124" s="998">
        <v>426354</v>
      </c>
      <c r="DM124" s="996"/>
      <c r="DN124" s="996"/>
      <c r="DO124" s="996"/>
      <c r="DP124" s="997"/>
      <c r="DQ124" s="998">
        <v>1143609</v>
      </c>
      <c r="DR124" s="996"/>
      <c r="DS124" s="996"/>
      <c r="DT124" s="996"/>
      <c r="DU124" s="997"/>
      <c r="DV124" s="999">
        <v>2</v>
      </c>
      <c r="DW124" s="1000"/>
      <c r="DX124" s="1000"/>
      <c r="DY124" s="1000"/>
      <c r="DZ124" s="1001"/>
    </row>
    <row r="125" spans="1:130" s="197" customFormat="1" ht="26.25" customHeight="1" thickBot="1" x14ac:dyDescent="0.2">
      <c r="A125" s="973"/>
      <c r="B125" s="944"/>
      <c r="C125" s="914" t="s">
        <v>440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325</v>
      </c>
      <c r="AB125" s="957"/>
      <c r="AC125" s="957"/>
      <c r="AD125" s="957"/>
      <c r="AE125" s="958"/>
      <c r="AF125" s="959" t="s">
        <v>325</v>
      </c>
      <c r="AG125" s="957"/>
      <c r="AH125" s="957"/>
      <c r="AI125" s="957"/>
      <c r="AJ125" s="958"/>
      <c r="AK125" s="959" t="s">
        <v>325</v>
      </c>
      <c r="AL125" s="957"/>
      <c r="AM125" s="957"/>
      <c r="AN125" s="957"/>
      <c r="AO125" s="958"/>
      <c r="AP125" s="960" t="s">
        <v>325</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452</v>
      </c>
      <c r="CL125" s="1012"/>
      <c r="CM125" s="1012"/>
      <c r="CN125" s="1012"/>
      <c r="CO125" s="1013"/>
      <c r="CP125" s="938" t="s">
        <v>453</v>
      </c>
      <c r="CQ125" s="885"/>
      <c r="CR125" s="885"/>
      <c r="CS125" s="885"/>
      <c r="CT125" s="885"/>
      <c r="CU125" s="885"/>
      <c r="CV125" s="885"/>
      <c r="CW125" s="885"/>
      <c r="CX125" s="885"/>
      <c r="CY125" s="885"/>
      <c r="CZ125" s="885"/>
      <c r="DA125" s="885"/>
      <c r="DB125" s="885"/>
      <c r="DC125" s="885"/>
      <c r="DD125" s="885"/>
      <c r="DE125" s="885"/>
      <c r="DF125" s="886"/>
      <c r="DG125" s="924" t="s">
        <v>325</v>
      </c>
      <c r="DH125" s="925"/>
      <c r="DI125" s="925"/>
      <c r="DJ125" s="925"/>
      <c r="DK125" s="925"/>
      <c r="DL125" s="925" t="s">
        <v>325</v>
      </c>
      <c r="DM125" s="925"/>
      <c r="DN125" s="925"/>
      <c r="DO125" s="925"/>
      <c r="DP125" s="925"/>
      <c r="DQ125" s="925" t="s">
        <v>325</v>
      </c>
      <c r="DR125" s="925"/>
      <c r="DS125" s="925"/>
      <c r="DT125" s="925"/>
      <c r="DU125" s="925"/>
      <c r="DV125" s="926" t="s">
        <v>325</v>
      </c>
      <c r="DW125" s="926"/>
      <c r="DX125" s="926"/>
      <c r="DY125" s="926"/>
      <c r="DZ125" s="927"/>
    </row>
    <row r="126" spans="1:130" s="197" customFormat="1" ht="26.25" customHeight="1" x14ac:dyDescent="0.15">
      <c r="A126" s="973"/>
      <c r="B126" s="944"/>
      <c r="C126" s="914" t="s">
        <v>443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325</v>
      </c>
      <c r="AB126" s="957"/>
      <c r="AC126" s="957"/>
      <c r="AD126" s="957"/>
      <c r="AE126" s="958"/>
      <c r="AF126" s="959" t="s">
        <v>325</v>
      </c>
      <c r="AG126" s="957"/>
      <c r="AH126" s="957"/>
      <c r="AI126" s="957"/>
      <c r="AJ126" s="958"/>
      <c r="AK126" s="959" t="s">
        <v>325</v>
      </c>
      <c r="AL126" s="957"/>
      <c r="AM126" s="957"/>
      <c r="AN126" s="957"/>
      <c r="AO126" s="958"/>
      <c r="AP126" s="960" t="s">
        <v>325</v>
      </c>
      <c r="AQ126" s="961"/>
      <c r="AR126" s="961"/>
      <c r="AS126" s="961"/>
      <c r="AT126" s="962"/>
      <c r="AU126" s="233"/>
      <c r="AV126" s="233"/>
      <c r="AW126" s="233"/>
      <c r="AX126" s="1034" t="s">
        <v>454</v>
      </c>
      <c r="AY126" s="1035"/>
      <c r="AZ126" s="1035"/>
      <c r="BA126" s="1035"/>
      <c r="BB126" s="1035"/>
      <c r="BC126" s="1035"/>
      <c r="BD126" s="1035"/>
      <c r="BE126" s="1036"/>
      <c r="BF126" s="1050" t="s">
        <v>455</v>
      </c>
      <c r="BG126" s="1035"/>
      <c r="BH126" s="1035"/>
      <c r="BI126" s="1035"/>
      <c r="BJ126" s="1035"/>
      <c r="BK126" s="1035"/>
      <c r="BL126" s="1036"/>
      <c r="BM126" s="1050" t="s">
        <v>456</v>
      </c>
      <c r="BN126" s="1035"/>
      <c r="BO126" s="1035"/>
      <c r="BP126" s="1035"/>
      <c r="BQ126" s="1035"/>
      <c r="BR126" s="1035"/>
      <c r="BS126" s="1036"/>
      <c r="BT126" s="1050" t="s">
        <v>457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458</v>
      </c>
      <c r="CQ126" s="948"/>
      <c r="CR126" s="948"/>
      <c r="CS126" s="948"/>
      <c r="CT126" s="948"/>
      <c r="CU126" s="948"/>
      <c r="CV126" s="948"/>
      <c r="CW126" s="948"/>
      <c r="CX126" s="948"/>
      <c r="CY126" s="948"/>
      <c r="CZ126" s="948"/>
      <c r="DA126" s="948"/>
      <c r="DB126" s="948"/>
      <c r="DC126" s="948"/>
      <c r="DD126" s="948"/>
      <c r="DE126" s="948"/>
      <c r="DF126" s="949"/>
      <c r="DG126" s="917" t="s">
        <v>325</v>
      </c>
      <c r="DH126" s="918"/>
      <c r="DI126" s="918"/>
      <c r="DJ126" s="918"/>
      <c r="DK126" s="918"/>
      <c r="DL126" s="918" t="s">
        <v>325</v>
      </c>
      <c r="DM126" s="918"/>
      <c r="DN126" s="918"/>
      <c r="DO126" s="918"/>
      <c r="DP126" s="918"/>
      <c r="DQ126" s="918" t="s">
        <v>325</v>
      </c>
      <c r="DR126" s="918"/>
      <c r="DS126" s="918"/>
      <c r="DT126" s="918"/>
      <c r="DU126" s="918"/>
      <c r="DV126" s="919" t="s">
        <v>325</v>
      </c>
      <c r="DW126" s="919"/>
      <c r="DX126" s="919"/>
      <c r="DY126" s="919"/>
      <c r="DZ126" s="920"/>
    </row>
    <row r="127" spans="1:130" s="197" customFormat="1" ht="26.25" customHeight="1" thickBot="1" x14ac:dyDescent="0.2">
      <c r="A127" s="974"/>
      <c r="B127" s="946"/>
      <c r="C127" s="1002" t="s">
        <v>459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69453</v>
      </c>
      <c r="AB127" s="957"/>
      <c r="AC127" s="957"/>
      <c r="AD127" s="957"/>
      <c r="AE127" s="958"/>
      <c r="AF127" s="959">
        <v>26461</v>
      </c>
      <c r="AG127" s="957"/>
      <c r="AH127" s="957"/>
      <c r="AI127" s="957"/>
      <c r="AJ127" s="958"/>
      <c r="AK127" s="959">
        <v>25655</v>
      </c>
      <c r="AL127" s="957"/>
      <c r="AM127" s="957"/>
      <c r="AN127" s="957"/>
      <c r="AO127" s="958"/>
      <c r="AP127" s="960">
        <v>0</v>
      </c>
      <c r="AQ127" s="961"/>
      <c r="AR127" s="961"/>
      <c r="AS127" s="961"/>
      <c r="AT127" s="962"/>
      <c r="AU127" s="233"/>
      <c r="AV127" s="233"/>
      <c r="AW127" s="233"/>
      <c r="AX127" s="884" t="s">
        <v>460</v>
      </c>
      <c r="AY127" s="885"/>
      <c r="AZ127" s="885"/>
      <c r="BA127" s="885"/>
      <c r="BB127" s="885"/>
      <c r="BC127" s="885"/>
      <c r="BD127" s="885"/>
      <c r="BE127" s="886"/>
      <c r="BF127" s="1039" t="s">
        <v>325</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461</v>
      </c>
      <c r="CQ127" s="1043"/>
      <c r="CR127" s="1043"/>
      <c r="CS127" s="1043"/>
      <c r="CT127" s="1043"/>
      <c r="CU127" s="1043"/>
      <c r="CV127" s="1043"/>
      <c r="CW127" s="1043"/>
      <c r="CX127" s="1043"/>
      <c r="CY127" s="1043"/>
      <c r="CZ127" s="1043"/>
      <c r="DA127" s="1043"/>
      <c r="DB127" s="1043"/>
      <c r="DC127" s="1043"/>
      <c r="DD127" s="1043"/>
      <c r="DE127" s="1043"/>
      <c r="DF127" s="1044"/>
      <c r="DG127" s="1045" t="s">
        <v>325</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462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463</v>
      </c>
      <c r="X128" s="1071"/>
      <c r="Y128" s="1071"/>
      <c r="Z128" s="1072"/>
      <c r="AA128" s="1087">
        <v>539495</v>
      </c>
      <c r="AB128" s="1088"/>
      <c r="AC128" s="1088"/>
      <c r="AD128" s="1088"/>
      <c r="AE128" s="1089"/>
      <c r="AF128" s="1090">
        <v>527706</v>
      </c>
      <c r="AG128" s="1088"/>
      <c r="AH128" s="1088"/>
      <c r="AI128" s="1088"/>
      <c r="AJ128" s="1089"/>
      <c r="AK128" s="1090">
        <v>4349099</v>
      </c>
      <c r="AL128" s="1088"/>
      <c r="AM128" s="1088"/>
      <c r="AN128" s="1088"/>
      <c r="AO128" s="1089"/>
      <c r="AP128" s="1091"/>
      <c r="AQ128" s="1092"/>
      <c r="AR128" s="1092"/>
      <c r="AS128" s="1092"/>
      <c r="AT128" s="1093"/>
      <c r="AU128" s="235"/>
      <c r="AV128" s="235"/>
      <c r="AW128" s="235"/>
      <c r="AX128" s="1052" t="s">
        <v>464</v>
      </c>
      <c r="AY128" s="948"/>
      <c r="AZ128" s="948"/>
      <c r="BA128" s="948"/>
      <c r="BB128" s="948"/>
      <c r="BC128" s="948"/>
      <c r="BD128" s="948"/>
      <c r="BE128" s="949"/>
      <c r="BF128" s="1064" t="s">
        <v>112</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465</v>
      </c>
      <c r="X129" s="1059"/>
      <c r="Y129" s="1059"/>
      <c r="Z129" s="1060"/>
      <c r="AA129" s="956">
        <v>69571079</v>
      </c>
      <c r="AB129" s="957"/>
      <c r="AC129" s="957"/>
      <c r="AD129" s="957"/>
      <c r="AE129" s="958"/>
      <c r="AF129" s="959">
        <v>70190155</v>
      </c>
      <c r="AG129" s="957"/>
      <c r="AH129" s="957"/>
      <c r="AI129" s="957"/>
      <c r="AJ129" s="958"/>
      <c r="AK129" s="959">
        <v>69664149</v>
      </c>
      <c r="AL129" s="957"/>
      <c r="AM129" s="957"/>
      <c r="AN129" s="957"/>
      <c r="AO129" s="958"/>
      <c r="AP129" s="1061"/>
      <c r="AQ129" s="1062"/>
      <c r="AR129" s="1062"/>
      <c r="AS129" s="1062"/>
      <c r="AT129" s="1063"/>
      <c r="AU129" s="235"/>
      <c r="AV129" s="235"/>
      <c r="AW129" s="235"/>
      <c r="AX129" s="1052" t="s">
        <v>466</v>
      </c>
      <c r="AY129" s="948"/>
      <c r="AZ129" s="948"/>
      <c r="BA129" s="948"/>
      <c r="BB129" s="948"/>
      <c r="BC129" s="948"/>
      <c r="BD129" s="948"/>
      <c r="BE129" s="949"/>
      <c r="BF129" s="1053">
        <v>13.6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468</v>
      </c>
      <c r="X130" s="1059"/>
      <c r="Y130" s="1059"/>
      <c r="Z130" s="1060"/>
      <c r="AA130" s="956">
        <v>10890503</v>
      </c>
      <c r="AB130" s="957"/>
      <c r="AC130" s="957"/>
      <c r="AD130" s="957"/>
      <c r="AE130" s="958"/>
      <c r="AF130" s="959">
        <v>11276304</v>
      </c>
      <c r="AG130" s="957"/>
      <c r="AH130" s="957"/>
      <c r="AI130" s="957"/>
      <c r="AJ130" s="958"/>
      <c r="AK130" s="959">
        <v>11393212</v>
      </c>
      <c r="AL130" s="957"/>
      <c r="AM130" s="957"/>
      <c r="AN130" s="957"/>
      <c r="AO130" s="958"/>
      <c r="AP130" s="1061"/>
      <c r="AQ130" s="1062"/>
      <c r="AR130" s="1062"/>
      <c r="AS130" s="1062"/>
      <c r="AT130" s="1063"/>
      <c r="AU130" s="235"/>
      <c r="AV130" s="235"/>
      <c r="AW130" s="235"/>
      <c r="AX130" s="1111" t="s">
        <v>469</v>
      </c>
      <c r="AY130" s="1043"/>
      <c r="AZ130" s="1043"/>
      <c r="BA130" s="1043"/>
      <c r="BB130" s="1043"/>
      <c r="BC130" s="1043"/>
      <c r="BD130" s="1043"/>
      <c r="BE130" s="1044"/>
      <c r="BF130" s="1073">
        <v>127.6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470</v>
      </c>
      <c r="X131" s="1082"/>
      <c r="Y131" s="1082"/>
      <c r="Z131" s="1083"/>
      <c r="AA131" s="995">
        <v>58680576</v>
      </c>
      <c r="AB131" s="996"/>
      <c r="AC131" s="996"/>
      <c r="AD131" s="996"/>
      <c r="AE131" s="997"/>
      <c r="AF131" s="998">
        <v>58913851</v>
      </c>
      <c r="AG131" s="996"/>
      <c r="AH131" s="996"/>
      <c r="AI131" s="996"/>
      <c r="AJ131" s="997"/>
      <c r="AK131" s="998">
        <v>58270937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471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472</v>
      </c>
      <c r="W132" s="1099"/>
      <c r="X132" s="1099"/>
      <c r="Y132" s="1099"/>
      <c r="Z132" s="1100"/>
      <c r="AA132" s="1101">
        <v>13.277281049999999</v>
      </c>
      <c r="AB132" s="1102"/>
      <c r="AC132" s="1102"/>
      <c r="AD132" s="1102"/>
      <c r="AE132" s="1103"/>
      <c r="AF132" s="1104">
        <v>13.754296930000001</v>
      </c>
      <c r="AG132" s="1102"/>
      <c r="AH132" s="1102"/>
      <c r="AI132" s="1102"/>
      <c r="AJ132" s="1103"/>
      <c r="AK132" s="1104">
        <v>14.041979449999999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473</v>
      </c>
      <c r="W133" s="1106"/>
      <c r="X133" s="1106"/>
      <c r="Y133" s="1106"/>
      <c r="Z133" s="1107"/>
      <c r="AA133" s="1108">
        <v>13.3</v>
      </c>
      <c r="AB133" s="1109"/>
      <c r="AC133" s="1109"/>
      <c r="AD133" s="1109"/>
      <c r="AE133" s="1110"/>
      <c r="AF133" s="1108">
        <v>13.3</v>
      </c>
      <c r="AG133" s="1109"/>
      <c r="AH133" s="1109"/>
      <c r="AI133" s="1109"/>
      <c r="AJ133" s="1110"/>
      <c r="AK133" s="1108">
        <v>13.6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96"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5" t="s">
        <v>476</v>
      </c>
      <c r="L7" s="254"/>
      <c r="M7" s="255" t="s">
        <v>477</v>
      </c>
      <c r="N7" s="256"/>
    </row>
    <row r="8" spans="1:16" x14ac:dyDescent="0.15">
      <c r="A8" s="248"/>
      <c r="B8" s="244"/>
      <c r="C8" s="244"/>
      <c r="D8" s="244"/>
      <c r="E8" s="244"/>
      <c r="F8" s="244"/>
      <c r="G8" s="257"/>
      <c r="H8" s="258"/>
      <c r="I8" s="258"/>
      <c r="J8" s="259"/>
      <c r="K8" s="1116"/>
      <c r="L8" s="260" t="s">
        <v>478</v>
      </c>
      <c r="M8" s="261" t="s">
        <v>479</v>
      </c>
      <c r="N8" s="262" t="s">
        <v>480</v>
      </c>
    </row>
    <row r="9" spans="1:16" x14ac:dyDescent="0.15">
      <c r="A9" s="248"/>
      <c r="B9" s="244"/>
      <c r="C9" s="244"/>
      <c r="D9" s="244"/>
      <c r="E9" s="244"/>
      <c r="F9" s="244"/>
      <c r="G9" s="1117" t="s">
        <v>481</v>
      </c>
      <c r="H9" s="1118"/>
      <c r="I9" s="1118"/>
      <c r="J9" s="1119"/>
      <c r="K9" s="263">
        <v>12351635</v>
      </c>
      <c r="L9" s="264">
        <v>41391</v>
      </c>
      <c r="M9" s="265">
        <v>57075</v>
      </c>
      <c r="N9" s="266">
        <v>-27.5</v>
      </c>
    </row>
    <row r="10" spans="1:16" x14ac:dyDescent="0.15">
      <c r="A10" s="248"/>
      <c r="B10" s="244"/>
      <c r="C10" s="244"/>
      <c r="D10" s="244"/>
      <c r="E10" s="244"/>
      <c r="F10" s="244"/>
      <c r="G10" s="1117" t="s">
        <v>482</v>
      </c>
      <c r="H10" s="1118"/>
      <c r="I10" s="1118"/>
      <c r="J10" s="1119"/>
      <c r="K10" s="267">
        <v>688925</v>
      </c>
      <c r="L10" s="268">
        <v>2309</v>
      </c>
      <c r="M10" s="269">
        <v>2378</v>
      </c>
      <c r="N10" s="270">
        <v>-2.9</v>
      </c>
    </row>
    <row r="11" spans="1:16" ht="13.5" customHeight="1" x14ac:dyDescent="0.15">
      <c r="A11" s="248"/>
      <c r="B11" s="244"/>
      <c r="C11" s="244"/>
      <c r="D11" s="244"/>
      <c r="E11" s="244"/>
      <c r="F11" s="244"/>
      <c r="G11" s="1117" t="s">
        <v>483</v>
      </c>
      <c r="H11" s="1118"/>
      <c r="I11" s="1118"/>
      <c r="J11" s="1119"/>
      <c r="K11" s="267">
        <v>3231338</v>
      </c>
      <c r="L11" s="268">
        <v>10828</v>
      </c>
      <c r="M11" s="269">
        <v>1348</v>
      </c>
      <c r="N11" s="270">
        <v>703.3</v>
      </c>
    </row>
    <row r="12" spans="1:16" ht="13.5" customHeight="1" x14ac:dyDescent="0.15">
      <c r="A12" s="248"/>
      <c r="B12" s="244"/>
      <c r="C12" s="244"/>
      <c r="D12" s="244"/>
      <c r="E12" s="244"/>
      <c r="F12" s="244"/>
      <c r="G12" s="1117" t="s">
        <v>484</v>
      </c>
      <c r="H12" s="1118"/>
      <c r="I12" s="1118"/>
      <c r="J12" s="1119"/>
      <c r="K12" s="267">
        <v>70367</v>
      </c>
      <c r="L12" s="268">
        <v>236</v>
      </c>
      <c r="M12" s="269">
        <v>648</v>
      </c>
      <c r="N12" s="270">
        <v>-63.6</v>
      </c>
    </row>
    <row r="13" spans="1:16" ht="13.5" customHeight="1" x14ac:dyDescent="0.15">
      <c r="A13" s="248"/>
      <c r="B13" s="244"/>
      <c r="C13" s="244"/>
      <c r="D13" s="244"/>
      <c r="E13" s="244"/>
      <c r="F13" s="244"/>
      <c r="G13" s="1117" t="s">
        <v>485</v>
      </c>
      <c r="H13" s="1118"/>
      <c r="I13" s="1118"/>
      <c r="J13" s="1119"/>
      <c r="K13" s="267" t="s">
        <v>486</v>
      </c>
      <c r="L13" s="268" t="s">
        <v>486</v>
      </c>
      <c r="M13" s="269">
        <v>21</v>
      </c>
      <c r="N13" s="270" t="s">
        <v>486</v>
      </c>
    </row>
    <row r="14" spans="1:16" ht="13.5" customHeight="1" x14ac:dyDescent="0.15">
      <c r="A14" s="248"/>
      <c r="B14" s="244"/>
      <c r="C14" s="244"/>
      <c r="D14" s="244"/>
      <c r="E14" s="244"/>
      <c r="F14" s="244"/>
      <c r="G14" s="1117" t="s">
        <v>487</v>
      </c>
      <c r="H14" s="1118"/>
      <c r="I14" s="1118"/>
      <c r="J14" s="1119"/>
      <c r="K14" s="267">
        <v>668378</v>
      </c>
      <c r="L14" s="268">
        <v>2240</v>
      </c>
      <c r="M14" s="269">
        <v>1701</v>
      </c>
      <c r="N14" s="270">
        <v>31.7</v>
      </c>
    </row>
    <row r="15" spans="1:16" ht="13.5" customHeight="1" x14ac:dyDescent="0.15">
      <c r="A15" s="248"/>
      <c r="B15" s="244"/>
      <c r="C15" s="244"/>
      <c r="D15" s="244"/>
      <c r="E15" s="244"/>
      <c r="F15" s="244"/>
      <c r="G15" s="1117" t="s">
        <v>488</v>
      </c>
      <c r="H15" s="1118"/>
      <c r="I15" s="1118"/>
      <c r="J15" s="1119"/>
      <c r="K15" s="267">
        <v>495773</v>
      </c>
      <c r="L15" s="268">
        <v>1661</v>
      </c>
      <c r="M15" s="269">
        <v>1326</v>
      </c>
      <c r="N15" s="270">
        <v>25.3</v>
      </c>
    </row>
    <row r="16" spans="1:16" x14ac:dyDescent="0.15">
      <c r="A16" s="248"/>
      <c r="B16" s="244"/>
      <c r="C16" s="244"/>
      <c r="D16" s="244"/>
      <c r="E16" s="244"/>
      <c r="F16" s="244"/>
      <c r="G16" s="1120" t="s">
        <v>489</v>
      </c>
      <c r="H16" s="1121"/>
      <c r="I16" s="1121"/>
      <c r="J16" s="1122"/>
      <c r="K16" s="268">
        <v>-1399352</v>
      </c>
      <c r="L16" s="268">
        <v>-4689</v>
      </c>
      <c r="M16" s="269">
        <v>-5838</v>
      </c>
      <c r="N16" s="270">
        <v>-19.7</v>
      </c>
    </row>
    <row r="17" spans="1:16" x14ac:dyDescent="0.15">
      <c r="A17" s="248"/>
      <c r="B17" s="244"/>
      <c r="C17" s="244"/>
      <c r="D17" s="244"/>
      <c r="E17" s="244"/>
      <c r="F17" s="244"/>
      <c r="G17" s="1120" t="s">
        <v>171</v>
      </c>
      <c r="H17" s="1121"/>
      <c r="I17" s="1121"/>
      <c r="J17" s="1122"/>
      <c r="K17" s="268">
        <v>16107064</v>
      </c>
      <c r="L17" s="268">
        <v>53975</v>
      </c>
      <c r="M17" s="269">
        <v>58658</v>
      </c>
      <c r="N17" s="270">
        <v>-8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12" t="s">
        <v>494</v>
      </c>
      <c r="H21" s="1113"/>
      <c r="I21" s="1113"/>
      <c r="J21" s="1114"/>
      <c r="K21" s="280">
        <v>4.83</v>
      </c>
      <c r="L21" s="281">
        <v>6.17</v>
      </c>
      <c r="M21" s="282">
        <v>-1.34</v>
      </c>
      <c r="N21" s="249"/>
      <c r="O21" s="283"/>
      <c r="P21" s="279"/>
    </row>
    <row r="22" spans="1:16" s="284" customFormat="1" x14ac:dyDescent="0.15">
      <c r="A22" s="279"/>
      <c r="B22" s="249"/>
      <c r="C22" s="249"/>
      <c r="D22" s="249"/>
      <c r="E22" s="249"/>
      <c r="F22" s="249"/>
      <c r="G22" s="1112" t="s">
        <v>495</v>
      </c>
      <c r="H22" s="1113"/>
      <c r="I22" s="1113"/>
      <c r="J22" s="1114"/>
      <c r="K22" s="285">
        <v>98.8</v>
      </c>
      <c r="L22" s="286">
        <v>99.9</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15" t="s">
        <v>476</v>
      </c>
      <c r="L30" s="254"/>
      <c r="M30" s="255" t="s">
        <v>477</v>
      </c>
      <c r="N30" s="256"/>
    </row>
    <row r="31" spans="1:16" x14ac:dyDescent="0.15">
      <c r="A31" s="248"/>
      <c r="B31" s="244"/>
      <c r="C31" s="244"/>
      <c r="D31" s="244"/>
      <c r="E31" s="244"/>
      <c r="F31" s="244"/>
      <c r="G31" s="257"/>
      <c r="H31" s="258"/>
      <c r="I31" s="258"/>
      <c r="J31" s="259"/>
      <c r="K31" s="1116"/>
      <c r="L31" s="260" t="s">
        <v>478</v>
      </c>
      <c r="M31" s="261" t="s">
        <v>479</v>
      </c>
      <c r="N31" s="262" t="s">
        <v>480</v>
      </c>
    </row>
    <row r="32" spans="1:16" ht="27" customHeight="1" x14ac:dyDescent="0.15">
      <c r="A32" s="248"/>
      <c r="B32" s="244"/>
      <c r="C32" s="244"/>
      <c r="D32" s="244"/>
      <c r="E32" s="244"/>
      <c r="F32" s="244"/>
      <c r="G32" s="1128" t="s">
        <v>499</v>
      </c>
      <c r="H32" s="1129"/>
      <c r="I32" s="1129"/>
      <c r="J32" s="1130"/>
      <c r="K32" s="294">
        <v>20796414</v>
      </c>
      <c r="L32" s="294">
        <v>69689</v>
      </c>
      <c r="M32" s="295">
        <v>40803</v>
      </c>
      <c r="N32" s="296">
        <v>70.8</v>
      </c>
    </row>
    <row r="33" spans="1:16" ht="13.5" customHeight="1" x14ac:dyDescent="0.15">
      <c r="A33" s="248"/>
      <c r="B33" s="244"/>
      <c r="C33" s="244"/>
      <c r="D33" s="244"/>
      <c r="E33" s="244"/>
      <c r="F33" s="244"/>
      <c r="G33" s="1128" t="s">
        <v>500</v>
      </c>
      <c r="H33" s="1129"/>
      <c r="I33" s="1129"/>
      <c r="J33" s="1130"/>
      <c r="K33" s="294" t="s">
        <v>486</v>
      </c>
      <c r="L33" s="294" t="s">
        <v>486</v>
      </c>
      <c r="M33" s="295" t="s">
        <v>486</v>
      </c>
      <c r="N33" s="296" t="s">
        <v>486</v>
      </c>
    </row>
    <row r="34" spans="1:16" ht="27" customHeight="1" x14ac:dyDescent="0.15">
      <c r="A34" s="248"/>
      <c r="B34" s="244"/>
      <c r="C34" s="244"/>
      <c r="D34" s="244"/>
      <c r="E34" s="244"/>
      <c r="F34" s="244"/>
      <c r="G34" s="1128" t="s">
        <v>501</v>
      </c>
      <c r="H34" s="1129"/>
      <c r="I34" s="1129"/>
      <c r="J34" s="1130"/>
      <c r="K34" s="294" t="s">
        <v>486</v>
      </c>
      <c r="L34" s="294" t="s">
        <v>486</v>
      </c>
      <c r="M34" s="295">
        <v>114</v>
      </c>
      <c r="N34" s="296" t="s">
        <v>486</v>
      </c>
    </row>
    <row r="35" spans="1:16" ht="27" customHeight="1" x14ac:dyDescent="0.15">
      <c r="A35" s="248"/>
      <c r="B35" s="244"/>
      <c r="C35" s="244"/>
      <c r="D35" s="244"/>
      <c r="E35" s="244"/>
      <c r="F35" s="244"/>
      <c r="G35" s="1128" t="s">
        <v>502</v>
      </c>
      <c r="H35" s="1129"/>
      <c r="I35" s="1129"/>
      <c r="J35" s="1130"/>
      <c r="K35" s="294">
        <v>2643026</v>
      </c>
      <c r="L35" s="294">
        <v>8857</v>
      </c>
      <c r="M35" s="295">
        <v>10245</v>
      </c>
      <c r="N35" s="296">
        <v>-13.5</v>
      </c>
    </row>
    <row r="36" spans="1:16" ht="27" customHeight="1" x14ac:dyDescent="0.15">
      <c r="A36" s="248"/>
      <c r="B36" s="244"/>
      <c r="C36" s="244"/>
      <c r="D36" s="244"/>
      <c r="E36" s="244"/>
      <c r="F36" s="244"/>
      <c r="G36" s="1128" t="s">
        <v>503</v>
      </c>
      <c r="H36" s="1129"/>
      <c r="I36" s="1129"/>
      <c r="J36" s="1130"/>
      <c r="K36" s="294">
        <v>447636</v>
      </c>
      <c r="L36" s="294">
        <v>1500</v>
      </c>
      <c r="M36" s="295">
        <v>436</v>
      </c>
      <c r="N36" s="296">
        <v>244</v>
      </c>
    </row>
    <row r="37" spans="1:16" ht="13.5" customHeight="1" x14ac:dyDescent="0.15">
      <c r="A37" s="248"/>
      <c r="B37" s="244"/>
      <c r="C37" s="244"/>
      <c r="D37" s="244"/>
      <c r="E37" s="244"/>
      <c r="F37" s="244"/>
      <c r="G37" s="1128" t="s">
        <v>504</v>
      </c>
      <c r="H37" s="1129"/>
      <c r="I37" s="1129"/>
      <c r="J37" s="1130"/>
      <c r="K37" s="294">
        <v>37535</v>
      </c>
      <c r="L37" s="294">
        <v>126</v>
      </c>
      <c r="M37" s="295">
        <v>818</v>
      </c>
      <c r="N37" s="296">
        <v>-84.6</v>
      </c>
    </row>
    <row r="38" spans="1:16" ht="27" customHeight="1" x14ac:dyDescent="0.15">
      <c r="A38" s="248"/>
      <c r="B38" s="244"/>
      <c r="C38" s="244"/>
      <c r="D38" s="244"/>
      <c r="E38" s="244"/>
      <c r="F38" s="244"/>
      <c r="G38" s="1131" t="s">
        <v>505</v>
      </c>
      <c r="H38" s="1132"/>
      <c r="I38" s="1132"/>
      <c r="J38" s="1133"/>
      <c r="K38" s="297">
        <v>93</v>
      </c>
      <c r="L38" s="297">
        <v>0</v>
      </c>
      <c r="M38" s="298">
        <v>5</v>
      </c>
      <c r="N38" s="299">
        <v>-100</v>
      </c>
      <c r="O38" s="293"/>
    </row>
    <row r="39" spans="1:16" x14ac:dyDescent="0.15">
      <c r="A39" s="248"/>
      <c r="B39" s="244"/>
      <c r="C39" s="244"/>
      <c r="D39" s="244"/>
      <c r="E39" s="244"/>
      <c r="F39" s="244"/>
      <c r="G39" s="1131" t="s">
        <v>506</v>
      </c>
      <c r="H39" s="1132"/>
      <c r="I39" s="1132"/>
      <c r="J39" s="1133"/>
      <c r="K39" s="300">
        <v>-4349099</v>
      </c>
      <c r="L39" s="300">
        <v>-14574</v>
      </c>
      <c r="M39" s="301">
        <v>-8579</v>
      </c>
      <c r="N39" s="302">
        <v>69.900000000000006</v>
      </c>
      <c r="O39" s="293"/>
    </row>
    <row r="40" spans="1:16" ht="27" customHeight="1" x14ac:dyDescent="0.15">
      <c r="A40" s="248"/>
      <c r="B40" s="244"/>
      <c r="C40" s="244"/>
      <c r="D40" s="244"/>
      <c r="E40" s="244"/>
      <c r="F40" s="244"/>
      <c r="G40" s="1128" t="s">
        <v>507</v>
      </c>
      <c r="H40" s="1129"/>
      <c r="I40" s="1129"/>
      <c r="J40" s="1130"/>
      <c r="K40" s="300">
        <v>-11393212</v>
      </c>
      <c r="L40" s="300">
        <v>-38179</v>
      </c>
      <c r="M40" s="301">
        <v>-30169</v>
      </c>
      <c r="N40" s="302">
        <v>26.6</v>
      </c>
      <c r="O40" s="293"/>
    </row>
    <row r="41" spans="1:16" x14ac:dyDescent="0.15">
      <c r="A41" s="248"/>
      <c r="B41" s="244"/>
      <c r="C41" s="244"/>
      <c r="D41" s="244"/>
      <c r="E41" s="244"/>
      <c r="F41" s="244"/>
      <c r="G41" s="1134" t="s">
        <v>281</v>
      </c>
      <c r="H41" s="1135"/>
      <c r="I41" s="1135"/>
      <c r="J41" s="1136"/>
      <c r="K41" s="294">
        <v>8182393</v>
      </c>
      <c r="L41" s="300">
        <v>27419</v>
      </c>
      <c r="M41" s="301">
        <v>13672</v>
      </c>
      <c r="N41" s="302">
        <v>100.5</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23" t="s">
        <v>476</v>
      </c>
      <c r="J49" s="1125" t="s">
        <v>511</v>
      </c>
      <c r="K49" s="1126"/>
      <c r="L49" s="1126"/>
      <c r="M49" s="1126"/>
      <c r="N49" s="1127"/>
    </row>
    <row r="50" spans="1:14" x14ac:dyDescent="0.15">
      <c r="A50" s="248"/>
      <c r="B50" s="244"/>
      <c r="C50" s="244"/>
      <c r="D50" s="244"/>
      <c r="E50" s="244"/>
      <c r="F50" s="244"/>
      <c r="G50" s="312"/>
      <c r="H50" s="313"/>
      <c r="I50" s="1124"/>
      <c r="J50" s="314" t="s">
        <v>512</v>
      </c>
      <c r="K50" s="315" t="s">
        <v>513</v>
      </c>
      <c r="L50" s="316" t="s">
        <v>514</v>
      </c>
      <c r="M50" s="317" t="s">
        <v>515</v>
      </c>
      <c r="N50" s="318" t="s">
        <v>516</v>
      </c>
    </row>
    <row r="51" spans="1:14" x14ac:dyDescent="0.15">
      <c r="A51" s="248"/>
      <c r="B51" s="244"/>
      <c r="C51" s="244"/>
      <c r="D51" s="244"/>
      <c r="E51" s="244"/>
      <c r="F51" s="244"/>
      <c r="G51" s="310" t="s">
        <v>517</v>
      </c>
      <c r="H51" s="311"/>
      <c r="I51" s="319">
        <v>18213773</v>
      </c>
      <c r="J51" s="320">
        <v>59851</v>
      </c>
      <c r="K51" s="321">
        <v>31.9</v>
      </c>
      <c r="L51" s="322">
        <v>47646</v>
      </c>
      <c r="M51" s="323">
        <v>8.9</v>
      </c>
      <c r="N51" s="324">
        <v>23</v>
      </c>
    </row>
    <row r="52" spans="1:14" x14ac:dyDescent="0.15">
      <c r="A52" s="248"/>
      <c r="B52" s="244"/>
      <c r="C52" s="244"/>
      <c r="D52" s="244"/>
      <c r="E52" s="244"/>
      <c r="F52" s="244"/>
      <c r="G52" s="325"/>
      <c r="H52" s="326" t="s">
        <v>518</v>
      </c>
      <c r="I52" s="327">
        <v>10191709</v>
      </c>
      <c r="J52" s="328">
        <v>33490</v>
      </c>
      <c r="K52" s="329">
        <v>43.2</v>
      </c>
      <c r="L52" s="330">
        <v>27308</v>
      </c>
      <c r="M52" s="331">
        <v>0.2</v>
      </c>
      <c r="N52" s="332">
        <v>43</v>
      </c>
    </row>
    <row r="53" spans="1:14" x14ac:dyDescent="0.15">
      <c r="A53" s="248"/>
      <c r="B53" s="244"/>
      <c r="C53" s="244"/>
      <c r="D53" s="244"/>
      <c r="E53" s="244"/>
      <c r="F53" s="244"/>
      <c r="G53" s="310" t="s">
        <v>519</v>
      </c>
      <c r="H53" s="311"/>
      <c r="I53" s="319">
        <v>15159217</v>
      </c>
      <c r="J53" s="320">
        <v>50038</v>
      </c>
      <c r="K53" s="321">
        <v>-16.399999999999999</v>
      </c>
      <c r="L53" s="322">
        <v>47155</v>
      </c>
      <c r="M53" s="323">
        <v>-1</v>
      </c>
      <c r="N53" s="324">
        <v>-15.4</v>
      </c>
    </row>
    <row r="54" spans="1:14" x14ac:dyDescent="0.15">
      <c r="A54" s="248"/>
      <c r="B54" s="244"/>
      <c r="C54" s="244"/>
      <c r="D54" s="244"/>
      <c r="E54" s="244"/>
      <c r="F54" s="244"/>
      <c r="G54" s="325"/>
      <c r="H54" s="326" t="s">
        <v>518</v>
      </c>
      <c r="I54" s="327">
        <v>8385402</v>
      </c>
      <c r="J54" s="328">
        <v>27679</v>
      </c>
      <c r="K54" s="329">
        <v>-17.399999999999999</v>
      </c>
      <c r="L54" s="330">
        <v>26802</v>
      </c>
      <c r="M54" s="331">
        <v>-1.9</v>
      </c>
      <c r="N54" s="332">
        <v>-15.5</v>
      </c>
    </row>
    <row r="55" spans="1:14" x14ac:dyDescent="0.15">
      <c r="A55" s="248"/>
      <c r="B55" s="244"/>
      <c r="C55" s="244"/>
      <c r="D55" s="244"/>
      <c r="E55" s="244"/>
      <c r="F55" s="244"/>
      <c r="G55" s="310" t="s">
        <v>520</v>
      </c>
      <c r="H55" s="311"/>
      <c r="I55" s="319">
        <v>8476199</v>
      </c>
      <c r="J55" s="320">
        <v>28181</v>
      </c>
      <c r="K55" s="321">
        <v>-43.7</v>
      </c>
      <c r="L55" s="322">
        <v>43858</v>
      </c>
      <c r="M55" s="323">
        <v>-7</v>
      </c>
      <c r="N55" s="324">
        <v>-36.700000000000003</v>
      </c>
    </row>
    <row r="56" spans="1:14" x14ac:dyDescent="0.15">
      <c r="A56" s="248"/>
      <c r="B56" s="244"/>
      <c r="C56" s="244"/>
      <c r="D56" s="244"/>
      <c r="E56" s="244"/>
      <c r="F56" s="244"/>
      <c r="G56" s="325"/>
      <c r="H56" s="326" t="s">
        <v>518</v>
      </c>
      <c r="I56" s="327">
        <v>4792822</v>
      </c>
      <c r="J56" s="328">
        <v>15935</v>
      </c>
      <c r="K56" s="329">
        <v>-42.4</v>
      </c>
      <c r="L56" s="330">
        <v>23714</v>
      </c>
      <c r="M56" s="331">
        <v>-11.5</v>
      </c>
      <c r="N56" s="332">
        <v>-30.9</v>
      </c>
    </row>
    <row r="57" spans="1:14" x14ac:dyDescent="0.15">
      <c r="A57" s="248"/>
      <c r="B57" s="244"/>
      <c r="C57" s="244"/>
      <c r="D57" s="244"/>
      <c r="E57" s="244"/>
      <c r="F57" s="244"/>
      <c r="G57" s="310" t="s">
        <v>521</v>
      </c>
      <c r="H57" s="311"/>
      <c r="I57" s="319">
        <v>9422284</v>
      </c>
      <c r="J57" s="320">
        <v>31569</v>
      </c>
      <c r="K57" s="321">
        <v>12</v>
      </c>
      <c r="L57" s="322">
        <v>41705</v>
      </c>
      <c r="M57" s="323">
        <v>-4.9000000000000004</v>
      </c>
      <c r="N57" s="324">
        <v>16.899999999999999</v>
      </c>
    </row>
    <row r="58" spans="1:14" x14ac:dyDescent="0.15">
      <c r="A58" s="248"/>
      <c r="B58" s="244"/>
      <c r="C58" s="244"/>
      <c r="D58" s="244"/>
      <c r="E58" s="244"/>
      <c r="F58" s="244"/>
      <c r="G58" s="325"/>
      <c r="H58" s="326" t="s">
        <v>518</v>
      </c>
      <c r="I58" s="327">
        <v>2991010</v>
      </c>
      <c r="J58" s="328">
        <v>10021</v>
      </c>
      <c r="K58" s="329">
        <v>-37.1</v>
      </c>
      <c r="L58" s="330">
        <v>22742</v>
      </c>
      <c r="M58" s="331">
        <v>-4.0999999999999996</v>
      </c>
      <c r="N58" s="332">
        <v>-33</v>
      </c>
    </row>
    <row r="59" spans="1:14" x14ac:dyDescent="0.15">
      <c r="A59" s="248"/>
      <c r="B59" s="244"/>
      <c r="C59" s="244"/>
      <c r="D59" s="244"/>
      <c r="E59" s="244"/>
      <c r="F59" s="244"/>
      <c r="G59" s="310" t="s">
        <v>522</v>
      </c>
      <c r="H59" s="311"/>
      <c r="I59" s="319">
        <v>19599641</v>
      </c>
      <c r="J59" s="320">
        <v>65679</v>
      </c>
      <c r="K59" s="321">
        <v>108</v>
      </c>
      <c r="L59" s="322">
        <v>47677</v>
      </c>
      <c r="M59" s="323">
        <v>14.3</v>
      </c>
      <c r="N59" s="324">
        <v>93.7</v>
      </c>
    </row>
    <row r="60" spans="1:14" x14ac:dyDescent="0.15">
      <c r="A60" s="248"/>
      <c r="B60" s="244"/>
      <c r="C60" s="244"/>
      <c r="D60" s="244"/>
      <c r="E60" s="244"/>
      <c r="F60" s="244"/>
      <c r="G60" s="325"/>
      <c r="H60" s="326" t="s">
        <v>518</v>
      </c>
      <c r="I60" s="333">
        <v>5983778</v>
      </c>
      <c r="J60" s="328">
        <v>20052</v>
      </c>
      <c r="K60" s="329">
        <v>100.1</v>
      </c>
      <c r="L60" s="330">
        <v>23360</v>
      </c>
      <c r="M60" s="331">
        <v>2.7</v>
      </c>
      <c r="N60" s="332">
        <v>97.4</v>
      </c>
    </row>
    <row r="61" spans="1:14" x14ac:dyDescent="0.15">
      <c r="A61" s="248"/>
      <c r="B61" s="244"/>
      <c r="C61" s="244"/>
      <c r="D61" s="244"/>
      <c r="E61" s="244"/>
      <c r="F61" s="244"/>
      <c r="G61" s="310" t="s">
        <v>523</v>
      </c>
      <c r="H61" s="334"/>
      <c r="I61" s="335">
        <v>14174223</v>
      </c>
      <c r="J61" s="336">
        <v>47064</v>
      </c>
      <c r="K61" s="337">
        <v>18.399999999999999</v>
      </c>
      <c r="L61" s="338">
        <v>45608</v>
      </c>
      <c r="M61" s="339">
        <v>2.1</v>
      </c>
      <c r="N61" s="324">
        <v>16.3</v>
      </c>
    </row>
    <row r="62" spans="1:14" x14ac:dyDescent="0.15">
      <c r="A62" s="248"/>
      <c r="B62" s="244"/>
      <c r="C62" s="244"/>
      <c r="D62" s="244"/>
      <c r="E62" s="244"/>
      <c r="F62" s="244"/>
      <c r="G62" s="325"/>
      <c r="H62" s="326" t="s">
        <v>518</v>
      </c>
      <c r="I62" s="327">
        <v>6468944</v>
      </c>
      <c r="J62" s="328">
        <v>21435</v>
      </c>
      <c r="K62" s="329">
        <v>9.3000000000000007</v>
      </c>
      <c r="L62" s="330">
        <v>24785</v>
      </c>
      <c r="M62" s="331">
        <v>-2.9</v>
      </c>
      <c r="N62" s="332">
        <v>12.2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7" t="s">
        <v>3</v>
      </c>
      <c r="D47" s="1137"/>
      <c r="E47" s="1138"/>
      <c r="F47" s="11">
        <v>4.0199999999999996</v>
      </c>
      <c r="G47" s="12">
        <v>5.99</v>
      </c>
      <c r="H47" s="12">
        <v>8.32</v>
      </c>
      <c r="I47" s="12">
        <v>9.5399999999999991</v>
      </c>
      <c r="J47" s="13">
        <v>8.84</v>
      </c>
    </row>
    <row r="48" spans="2:10" ht="57.75" customHeight="1" x14ac:dyDescent="0.15">
      <c r="B48" s="14"/>
      <c r="C48" s="1139" t="s">
        <v>4</v>
      </c>
      <c r="D48" s="1139"/>
      <c r="E48" s="1140"/>
      <c r="F48" s="15">
        <v>3.42</v>
      </c>
      <c r="G48" s="16">
        <v>4.88</v>
      </c>
      <c r="H48" s="16">
        <v>2.5499999999999998</v>
      </c>
      <c r="I48" s="16">
        <v>2.21</v>
      </c>
      <c r="J48" s="17">
        <v>2.29</v>
      </c>
    </row>
    <row r="49" spans="2:10" ht="57.75" customHeight="1" thickBot="1" x14ac:dyDescent="0.2">
      <c r="B49" s="18"/>
      <c r="C49" s="1141" t="s">
        <v>5</v>
      </c>
      <c r="D49" s="1141"/>
      <c r="E49" s="1142"/>
      <c r="F49" s="19">
        <v>1.03</v>
      </c>
      <c r="G49" s="20">
        <v>1.87</v>
      </c>
      <c r="H49" s="20" t="s">
        <v>530</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49" t="s">
        <v>533</v>
      </c>
      <c r="D34" s="1149"/>
      <c r="E34" s="1150"/>
      <c r="F34" s="32" t="s">
        <v>534</v>
      </c>
      <c r="G34" s="33" t="s">
        <v>535</v>
      </c>
      <c r="H34" s="33" t="s">
        <v>536</v>
      </c>
      <c r="I34" s="33" t="s">
        <v>537</v>
      </c>
      <c r="J34" s="34" t="s">
        <v>538</v>
      </c>
      <c r="K34" s="22"/>
      <c r="L34" s="22"/>
      <c r="M34" s="22"/>
      <c r="N34" s="22"/>
      <c r="O34" s="22"/>
      <c r="P34" s="22"/>
    </row>
    <row r="35" spans="1:16" ht="39" customHeight="1" x14ac:dyDescent="0.15">
      <c r="A35" s="22"/>
      <c r="B35" s="35"/>
      <c r="C35" s="1143" t="s">
        <v>539</v>
      </c>
      <c r="D35" s="1144"/>
      <c r="E35" s="1145"/>
      <c r="F35" s="36">
        <v>4.5</v>
      </c>
      <c r="G35" s="37">
        <v>5.61</v>
      </c>
      <c r="H35" s="37">
        <v>7.18</v>
      </c>
      <c r="I35" s="37">
        <v>7.77</v>
      </c>
      <c r="J35" s="38">
        <v>9.48</v>
      </c>
      <c r="K35" s="22"/>
      <c r="L35" s="22"/>
      <c r="M35" s="22"/>
      <c r="N35" s="22"/>
      <c r="O35" s="22"/>
      <c r="P35" s="22"/>
    </row>
    <row r="36" spans="1:16" ht="39" customHeight="1" x14ac:dyDescent="0.15">
      <c r="A36" s="22"/>
      <c r="B36" s="35"/>
      <c r="C36" s="1143" t="s">
        <v>540</v>
      </c>
      <c r="D36" s="1144"/>
      <c r="E36" s="1145"/>
      <c r="F36" s="36">
        <v>3.41</v>
      </c>
      <c r="G36" s="37">
        <v>4.87</v>
      </c>
      <c r="H36" s="37">
        <v>2.54</v>
      </c>
      <c r="I36" s="37">
        <v>2.21</v>
      </c>
      <c r="J36" s="38">
        <v>2.2799999999999998</v>
      </c>
      <c r="K36" s="22"/>
      <c r="L36" s="22"/>
      <c r="M36" s="22"/>
      <c r="N36" s="22"/>
      <c r="O36" s="22"/>
      <c r="P36" s="22"/>
    </row>
    <row r="37" spans="1:16" ht="39" customHeight="1" x14ac:dyDescent="0.15">
      <c r="A37" s="22"/>
      <c r="B37" s="35"/>
      <c r="C37" s="1143" t="s">
        <v>541</v>
      </c>
      <c r="D37" s="1144"/>
      <c r="E37" s="1145"/>
      <c r="F37" s="36">
        <v>0.33</v>
      </c>
      <c r="G37" s="37">
        <v>0.32</v>
      </c>
      <c r="H37" s="37">
        <v>0.75</v>
      </c>
      <c r="I37" s="37">
        <v>0.71</v>
      </c>
      <c r="J37" s="38">
        <v>0.56000000000000005</v>
      </c>
      <c r="K37" s="22"/>
      <c r="L37" s="22"/>
      <c r="M37" s="22"/>
      <c r="N37" s="22"/>
      <c r="O37" s="22"/>
      <c r="P37" s="22"/>
    </row>
    <row r="38" spans="1:16" ht="39" customHeight="1" x14ac:dyDescent="0.15">
      <c r="A38" s="22"/>
      <c r="B38" s="35"/>
      <c r="C38" s="1143" t="s">
        <v>542</v>
      </c>
      <c r="D38" s="1144"/>
      <c r="E38" s="1145"/>
      <c r="F38" s="36">
        <v>0.6</v>
      </c>
      <c r="G38" s="37">
        <v>0.64</v>
      </c>
      <c r="H38" s="37">
        <v>0.56000000000000005</v>
      </c>
      <c r="I38" s="37">
        <v>0.54</v>
      </c>
      <c r="J38" s="38">
        <v>0.55000000000000004</v>
      </c>
      <c r="K38" s="22"/>
      <c r="L38" s="22"/>
      <c r="M38" s="22"/>
      <c r="N38" s="22"/>
      <c r="O38" s="22"/>
      <c r="P38" s="22"/>
    </row>
    <row r="39" spans="1:16" ht="39" customHeight="1" x14ac:dyDescent="0.15">
      <c r="A39" s="22"/>
      <c r="B39" s="35"/>
      <c r="C39" s="1143" t="s">
        <v>543</v>
      </c>
      <c r="D39" s="1144"/>
      <c r="E39" s="1145"/>
      <c r="F39" s="36">
        <v>1.01</v>
      </c>
      <c r="G39" s="37">
        <v>0.34</v>
      </c>
      <c r="H39" s="37" t="s">
        <v>544</v>
      </c>
      <c r="I39" s="37" t="s">
        <v>545</v>
      </c>
      <c r="J39" s="38">
        <v>0.45</v>
      </c>
      <c r="K39" s="22"/>
      <c r="L39" s="22"/>
      <c r="M39" s="22"/>
      <c r="N39" s="22"/>
      <c r="O39" s="22"/>
      <c r="P39" s="22"/>
    </row>
    <row r="40" spans="1:16" ht="39" customHeight="1" x14ac:dyDescent="0.15">
      <c r="A40" s="22"/>
      <c r="B40" s="35"/>
      <c r="C40" s="1143" t="s">
        <v>546</v>
      </c>
      <c r="D40" s="1144"/>
      <c r="E40" s="1145"/>
      <c r="F40" s="36">
        <v>0.15</v>
      </c>
      <c r="G40" s="37">
        <v>0.13</v>
      </c>
      <c r="H40" s="37">
        <v>0.13</v>
      </c>
      <c r="I40" s="37">
        <v>0.14000000000000001</v>
      </c>
      <c r="J40" s="38">
        <v>0.14000000000000001</v>
      </c>
      <c r="K40" s="22"/>
      <c r="L40" s="22"/>
      <c r="M40" s="22"/>
      <c r="N40" s="22"/>
      <c r="O40" s="22"/>
      <c r="P40" s="22"/>
    </row>
    <row r="41" spans="1:16" ht="39" customHeight="1" x14ac:dyDescent="0.15">
      <c r="A41" s="22"/>
      <c r="B41" s="35"/>
      <c r="C41" s="1143" t="s">
        <v>547</v>
      </c>
      <c r="D41" s="1144"/>
      <c r="E41" s="1145"/>
      <c r="F41" s="36">
        <v>0.12</v>
      </c>
      <c r="G41" s="37">
        <v>0.11</v>
      </c>
      <c r="H41" s="37">
        <v>0.1</v>
      </c>
      <c r="I41" s="37">
        <v>0.18</v>
      </c>
      <c r="J41" s="38">
        <v>0.11</v>
      </c>
      <c r="K41" s="22"/>
      <c r="L41" s="22"/>
      <c r="M41" s="22"/>
      <c r="N41" s="22"/>
      <c r="O41" s="22"/>
      <c r="P41" s="22"/>
    </row>
    <row r="42" spans="1:16" ht="39" customHeight="1" x14ac:dyDescent="0.15">
      <c r="A42" s="22"/>
      <c r="B42" s="39"/>
      <c r="C42" s="1143" t="s">
        <v>548</v>
      </c>
      <c r="D42" s="1144"/>
      <c r="E42" s="1145"/>
      <c r="F42" s="36" t="s">
        <v>486</v>
      </c>
      <c r="G42" s="37" t="s">
        <v>486</v>
      </c>
      <c r="H42" s="37" t="s">
        <v>486</v>
      </c>
      <c r="I42" s="37" t="s">
        <v>486</v>
      </c>
      <c r="J42" s="38" t="s">
        <v>486</v>
      </c>
      <c r="K42" s="22"/>
      <c r="L42" s="22"/>
      <c r="M42" s="22"/>
      <c r="N42" s="22"/>
      <c r="O42" s="22"/>
      <c r="P42" s="22"/>
    </row>
    <row r="43" spans="1:16" ht="39" customHeight="1" thickBot="1" x14ac:dyDescent="0.2">
      <c r="A43" s="22"/>
      <c r="B43" s="40"/>
      <c r="C43" s="1146" t="s">
        <v>549</v>
      </c>
      <c r="D43" s="1147"/>
      <c r="E43" s="1148"/>
      <c r="F43" s="41">
        <v>0.33</v>
      </c>
      <c r="G43" s="42">
        <v>0.08</v>
      </c>
      <c r="H43" s="42">
        <v>0.12</v>
      </c>
      <c r="I43" s="42">
        <v>0.13</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15738</v>
      </c>
      <c r="L45" s="60">
        <v>15719</v>
      </c>
      <c r="M45" s="60">
        <v>16178</v>
      </c>
      <c r="N45" s="60">
        <v>16734</v>
      </c>
      <c r="O45" s="61">
        <v>20796</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486</v>
      </c>
      <c r="L46" s="64" t="s">
        <v>486</v>
      </c>
      <c r="M46" s="64" t="s">
        <v>486</v>
      </c>
      <c r="N46" s="64" t="s">
        <v>486</v>
      </c>
      <c r="O46" s="65" t="s">
        <v>486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486</v>
      </c>
      <c r="L47" s="64" t="s">
        <v>486</v>
      </c>
      <c r="M47" s="64" t="s">
        <v>486</v>
      </c>
      <c r="N47" s="64" t="s">
        <v>486</v>
      </c>
      <c r="O47" s="65" t="s">
        <v>486</v>
      </c>
      <c r="P47" s="48"/>
      <c r="Q47" s="48"/>
      <c r="R47" s="48"/>
      <c r="S47" s="48"/>
      <c r="T47" s="48"/>
      <c r="U47" s="48"/>
    </row>
    <row r="48" spans="1:21" ht="30.75" customHeight="1" x14ac:dyDescent="0.15">
      <c r="A48" s="48"/>
      <c r="B48" s="1161"/>
      <c r="C48" s="1162"/>
      <c r="D48" s="62"/>
      <c r="E48" s="1153" t="s">
        <v>15</v>
      </c>
      <c r="F48" s="1153"/>
      <c r="G48" s="1153"/>
      <c r="H48" s="1153"/>
      <c r="I48" s="1153"/>
      <c r="J48" s="1154"/>
      <c r="K48" s="63">
        <v>2241</v>
      </c>
      <c r="L48" s="64">
        <v>2294</v>
      </c>
      <c r="M48" s="64">
        <v>2345</v>
      </c>
      <c r="N48" s="64">
        <v>2532</v>
      </c>
      <c r="O48" s="65">
        <v>2643</v>
      </c>
      <c r="P48" s="48"/>
      <c r="Q48" s="48"/>
      <c r="R48" s="48"/>
      <c r="S48" s="48"/>
      <c r="T48" s="48"/>
      <c r="U48" s="48"/>
    </row>
    <row r="49" spans="1:21" ht="30.75" customHeight="1" x14ac:dyDescent="0.15">
      <c r="A49" s="48"/>
      <c r="B49" s="1161"/>
      <c r="C49" s="1162"/>
      <c r="D49" s="62"/>
      <c r="E49" s="1153" t="s">
        <v>16</v>
      </c>
      <c r="F49" s="1153"/>
      <c r="G49" s="1153"/>
      <c r="H49" s="1153"/>
      <c r="I49" s="1153"/>
      <c r="J49" s="1154"/>
      <c r="K49" s="63">
        <v>600</v>
      </c>
      <c r="L49" s="64">
        <v>629</v>
      </c>
      <c r="M49" s="64">
        <v>617</v>
      </c>
      <c r="N49" s="64">
        <v>602</v>
      </c>
      <c r="O49" s="65">
        <v>448</v>
      </c>
      <c r="P49" s="48"/>
      <c r="Q49" s="48"/>
      <c r="R49" s="48"/>
      <c r="S49" s="48"/>
      <c r="T49" s="48"/>
      <c r="U49" s="48"/>
    </row>
    <row r="50" spans="1:21" ht="30.75" customHeight="1" x14ac:dyDescent="0.15">
      <c r="A50" s="48"/>
      <c r="B50" s="1161"/>
      <c r="C50" s="1162"/>
      <c r="D50" s="62"/>
      <c r="E50" s="1153" t="s">
        <v>17</v>
      </c>
      <c r="F50" s="1153"/>
      <c r="G50" s="1153"/>
      <c r="H50" s="1153"/>
      <c r="I50" s="1153"/>
      <c r="J50" s="1154"/>
      <c r="K50" s="63">
        <v>115</v>
      </c>
      <c r="L50" s="64">
        <v>102</v>
      </c>
      <c r="M50" s="64">
        <v>81</v>
      </c>
      <c r="N50" s="64">
        <v>38</v>
      </c>
      <c r="O50" s="65">
        <v>38</v>
      </c>
      <c r="P50" s="48"/>
      <c r="Q50" s="48"/>
      <c r="R50" s="48"/>
      <c r="S50" s="48"/>
      <c r="T50" s="48"/>
      <c r="U50" s="48"/>
    </row>
    <row r="51" spans="1:21" ht="30.75" customHeight="1" x14ac:dyDescent="0.15">
      <c r="A51" s="48"/>
      <c r="B51" s="1163"/>
      <c r="C51" s="1164"/>
      <c r="D51" s="66"/>
      <c r="E51" s="1153" t="s">
        <v>18</v>
      </c>
      <c r="F51" s="1153"/>
      <c r="G51" s="1153"/>
      <c r="H51" s="1153"/>
      <c r="I51" s="1153"/>
      <c r="J51" s="1154"/>
      <c r="K51" s="63">
        <v>2</v>
      </c>
      <c r="L51" s="64">
        <v>0</v>
      </c>
      <c r="M51" s="64">
        <v>0</v>
      </c>
      <c r="N51" s="64">
        <v>0</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10960</v>
      </c>
      <c r="L52" s="64">
        <v>11227</v>
      </c>
      <c r="M52" s="64">
        <v>11429</v>
      </c>
      <c r="N52" s="64">
        <v>11804</v>
      </c>
      <c r="O52" s="65">
        <v>15742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7736</v>
      </c>
      <c r="L53" s="69">
        <v>7517</v>
      </c>
      <c r="M53" s="69">
        <v>7792</v>
      </c>
      <c r="N53" s="69">
        <v>8102</v>
      </c>
      <c r="O53" s="70">
        <v>8183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2015-05-07T09:29:18Z</cp:lastPrinted>
  <dcterms:created xsi:type="dcterms:W3CDTF">2015-02-17T05:55:42Z</dcterms:created>
  <dcterms:modified xsi:type="dcterms:W3CDTF">2015-05-08T04:23:52Z</dcterms:modified>
  <cp:category/>
</cp:coreProperties>
</file>